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angapo\Documents\Projects\MIG\Seraleng Sports Facility\QMS\P.4 Procurement\P4.1 Tender Document\"/>
    </mc:Choice>
  </mc:AlternateContent>
  <xr:revisionPtr revIDLastSave="0" documentId="8_{2EED0439-2F37-4916-91F5-E3C1DBCED4C5}" xr6:coauthVersionLast="47" xr6:coauthVersionMax="47" xr10:uidLastSave="{00000000-0000-0000-0000-000000000000}"/>
  <bookViews>
    <workbookView xWindow="-110" yWindow="-110" windowWidth="19420" windowHeight="10300" tabRatio="917" firstSheet="6" activeTab="12" xr2:uid="{00000000-000D-0000-FFFF-FFFF00000000}"/>
  </bookViews>
  <sheets>
    <sheet name="P&amp;Gs" sheetId="1" r:id="rId1"/>
    <sheet name="Dayworks " sheetId="61" r:id="rId2"/>
    <sheet name="Site Clearing" sheetId="25" r:id="rId3"/>
    <sheet name="Bulk Earthworks" sheetId="26" r:id="rId4"/>
    <sheet name="Earthworks (pipe trenches)" sheetId="27" r:id="rId5"/>
    <sheet name="Medium pressure pipes" sheetId="30" r:id="rId6"/>
    <sheet name="Bedding Pipes" sheetId="31" r:id="rId7"/>
    <sheet name="Combi Court" sheetId="60" r:id="rId8"/>
    <sheet name="SOCCER FIELD" sheetId="46" r:id="rId9"/>
    <sheet name="GAURDHOUSE" sheetId="59" r:id="rId10"/>
    <sheet name="Ablutions and Changerooms" sheetId="54" r:id="rId11"/>
    <sheet name="EXTERNAL WORKS" sheetId="58" r:id="rId12"/>
    <sheet name="summary" sheetId="3" r:id="rId13"/>
  </sheets>
  <definedNames>
    <definedName name="_xlnm.Print_Area" localSheetId="10">'Ablutions and Changerooms'!$A$1:$G$416</definedName>
    <definedName name="_xlnm.Print_Area" localSheetId="6">'Bedding Pipes'!$A$1:$G$51</definedName>
    <definedName name="_xlnm.Print_Area" localSheetId="3">'Bulk Earthworks'!$A$1:$G$51</definedName>
    <definedName name="_xlnm.Print_Area" localSheetId="1">'Dayworks '!$A$1:$K$259</definedName>
    <definedName name="_xlnm.Print_Area" localSheetId="4">'Earthworks (pipe trenches)'!$A$1:$G$56</definedName>
    <definedName name="_xlnm.Print_Area" localSheetId="11">'EXTERNAL WORKS'!$A$1:$G$52</definedName>
    <definedName name="_xlnm.Print_Area" localSheetId="9">GAURDHOUSE!$A$1:$K$743</definedName>
    <definedName name="_xlnm.Print_Area" localSheetId="5">'Medium pressure pipes'!$A$1:$G$53</definedName>
    <definedName name="_xlnm.Print_Area" localSheetId="0">'P&amp;Gs'!$A$1:$K$108</definedName>
    <definedName name="_xlnm.Print_Area" localSheetId="2">'Site Clearing'!$A$1:$G$50</definedName>
    <definedName name="_xlnm.Print_Area" localSheetId="8">'SOCCER FIELD'!$A$1:$G$54</definedName>
    <definedName name="_xlnm.Print_Area" localSheetId="12">summary!$A$1:$K$33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22" i="61" l="1"/>
  <c r="K223" i="61"/>
  <c r="K224" i="61"/>
  <c r="K225" i="61"/>
  <c r="K221" i="61"/>
  <c r="K231" i="61"/>
  <c r="K216" i="61"/>
  <c r="K212" i="61"/>
  <c r="K167" i="61"/>
  <c r="K166" i="61"/>
  <c r="K165" i="61"/>
  <c r="K162" i="61"/>
  <c r="K161" i="61"/>
  <c r="K160" i="61"/>
  <c r="K157" i="61"/>
  <c r="K156" i="61"/>
  <c r="K155" i="61"/>
  <c r="K152" i="61"/>
  <c r="K140" i="61"/>
  <c r="K139" i="61"/>
  <c r="K138" i="61"/>
  <c r="K125" i="61"/>
  <c r="K124" i="61"/>
  <c r="K123" i="61"/>
  <c r="K118" i="61"/>
  <c r="K117" i="61"/>
  <c r="K116" i="61"/>
  <c r="K111" i="61"/>
  <c r="K110" i="61"/>
  <c r="K109" i="61"/>
  <c r="K104" i="61"/>
  <c r="K103" i="61"/>
  <c r="K102" i="61"/>
  <c r="K97" i="61"/>
  <c r="K94" i="61"/>
  <c r="K89" i="61"/>
  <c r="K88" i="61"/>
  <c r="K87" i="61"/>
  <c r="K84" i="61"/>
  <c r="K83" i="61"/>
  <c r="K79" i="61"/>
  <c r="K78" i="61"/>
  <c r="K72" i="61"/>
  <c r="K61" i="61"/>
  <c r="K60" i="61"/>
  <c r="K59" i="61"/>
  <c r="K54" i="61"/>
  <c r="K49" i="61"/>
  <c r="K48" i="61"/>
  <c r="K47" i="61"/>
  <c r="K42" i="61"/>
  <c r="K41" i="61"/>
  <c r="K40" i="61"/>
  <c r="K35" i="61"/>
  <c r="K30" i="61"/>
  <c r="K29" i="61"/>
  <c r="K28" i="61"/>
  <c r="K25" i="61"/>
  <c r="K24" i="61"/>
  <c r="K23" i="61"/>
  <c r="K16" i="61"/>
  <c r="K15" i="61"/>
  <c r="K14" i="61"/>
  <c r="K104" i="1"/>
  <c r="K100" i="1"/>
  <c r="K97" i="1"/>
  <c r="K94" i="1"/>
  <c r="K86" i="1"/>
  <c r="K84" i="1"/>
  <c r="K81" i="1"/>
  <c r="K79" i="1"/>
  <c r="K78" i="1"/>
  <c r="K77" i="1"/>
  <c r="K76" i="1"/>
  <c r="K75" i="1"/>
  <c r="K74" i="1"/>
  <c r="K73" i="1"/>
  <c r="K72" i="1"/>
  <c r="K71" i="1"/>
  <c r="K70" i="1"/>
  <c r="K66" i="1"/>
  <c r="K59" i="1"/>
  <c r="K53" i="1"/>
  <c r="K50" i="1"/>
  <c r="K44" i="1"/>
  <c r="K40" i="1"/>
  <c r="K34" i="1"/>
  <c r="K31" i="1"/>
  <c r="K29" i="1"/>
  <c r="K28" i="1"/>
  <c r="K27" i="1"/>
  <c r="K26" i="1"/>
  <c r="K25" i="1"/>
  <c r="K24" i="1"/>
  <c r="K23" i="1"/>
  <c r="K22" i="1"/>
  <c r="K21" i="1"/>
  <c r="K20" i="1"/>
  <c r="K16" i="1"/>
  <c r="K10" i="1"/>
  <c r="G32" i="60"/>
  <c r="K687" i="59"/>
  <c r="K685" i="59"/>
  <c r="K614" i="59"/>
  <c r="K603" i="59"/>
  <c r="K598" i="59"/>
  <c r="K587" i="59"/>
  <c r="K577" i="59"/>
  <c r="K572" i="59"/>
  <c r="K570" i="59"/>
  <c r="K562" i="59"/>
  <c r="K556" i="59"/>
  <c r="K554" i="59"/>
  <c r="K547" i="59"/>
  <c r="K539" i="59"/>
  <c r="K537" i="59"/>
  <c r="K535" i="59"/>
  <c r="K533" i="59"/>
  <c r="K528" i="59"/>
  <c r="K526" i="59"/>
  <c r="K519" i="59"/>
  <c r="K516" i="59"/>
  <c r="K511" i="59"/>
  <c r="K506" i="59"/>
  <c r="K501" i="59"/>
  <c r="K494" i="59"/>
  <c r="K486" i="59"/>
  <c r="K444" i="59"/>
  <c r="K442" i="59"/>
  <c r="K435" i="59"/>
  <c r="K424" i="59"/>
  <c r="K371" i="59"/>
  <c r="K366" i="59"/>
  <c r="K364" i="59"/>
  <c r="K358" i="59"/>
  <c r="K354" i="59"/>
  <c r="K346" i="59"/>
  <c r="K344" i="59"/>
  <c r="K334" i="59"/>
  <c r="K326" i="59"/>
  <c r="K320" i="59"/>
  <c r="K318" i="59"/>
  <c r="K310" i="59"/>
  <c r="K306" i="59"/>
  <c r="K305" i="59"/>
  <c r="K304" i="59"/>
  <c r="K303" i="59"/>
  <c r="K299" i="59"/>
  <c r="K298" i="59"/>
  <c r="K297" i="59"/>
  <c r="K295" i="59"/>
  <c r="K294" i="59"/>
  <c r="K293" i="59"/>
  <c r="K287" i="59"/>
  <c r="K283" i="59"/>
  <c r="K279" i="59"/>
  <c r="K236" i="59"/>
  <c r="K233" i="59"/>
  <c r="K226" i="59"/>
  <c r="K220" i="59"/>
  <c r="K214" i="59"/>
  <c r="K152" i="59"/>
  <c r="K150" i="59"/>
  <c r="K146" i="59"/>
  <c r="K144" i="59"/>
  <c r="L202" i="59" s="1"/>
  <c r="K97" i="59"/>
  <c r="K91" i="59"/>
  <c r="K85" i="59"/>
  <c r="K83" i="59"/>
  <c r="K81" i="59"/>
  <c r="K44" i="59"/>
  <c r="K40" i="59"/>
  <c r="K27" i="59"/>
  <c r="K23" i="59"/>
  <c r="I18" i="59"/>
  <c r="K18" i="59" s="1"/>
  <c r="K13" i="59"/>
  <c r="K7" i="59"/>
  <c r="K952" i="54"/>
  <c r="K950" i="54"/>
  <c r="K906" i="54"/>
  <c r="K902" i="54"/>
  <c r="K897" i="54"/>
  <c r="K886" i="54"/>
  <c r="K864" i="54"/>
  <c r="K859" i="54"/>
  <c r="K857" i="54"/>
  <c r="K849" i="54"/>
  <c r="K843" i="54"/>
  <c r="K841" i="54"/>
  <c r="K835" i="54"/>
  <c r="K832" i="54"/>
  <c r="K830" i="54"/>
  <c r="K824" i="54"/>
  <c r="K822" i="54"/>
  <c r="K820" i="54"/>
  <c r="K818" i="54"/>
  <c r="K816" i="54"/>
  <c r="K814" i="54"/>
  <c r="K812" i="54"/>
  <c r="K801" i="54"/>
  <c r="K797" i="54"/>
  <c r="K791" i="54"/>
  <c r="K789" i="54"/>
  <c r="K785" i="54"/>
  <c r="K783" i="54"/>
  <c r="K777" i="54"/>
  <c r="K770" i="54"/>
  <c r="K767" i="54"/>
  <c r="K765" i="54"/>
  <c r="K760" i="54"/>
  <c r="K755" i="54"/>
  <c r="K750" i="54"/>
  <c r="K687" i="54"/>
  <c r="K685" i="54"/>
  <c r="K683" i="54"/>
  <c r="K681" i="54"/>
  <c r="K666" i="54"/>
  <c r="K664" i="54"/>
  <c r="K656" i="54"/>
  <c r="K646" i="54"/>
  <c r="K633" i="54"/>
  <c r="K622" i="54"/>
  <c r="K618" i="54"/>
  <c r="K616" i="54"/>
  <c r="K612" i="54"/>
  <c r="K599" i="54"/>
  <c r="K593" i="54"/>
  <c r="K590" i="54"/>
  <c r="K588" i="54"/>
  <c r="K584" i="54"/>
  <c r="K577" i="54"/>
  <c r="K571" i="54"/>
  <c r="K565" i="54"/>
  <c r="K563" i="54"/>
  <c r="K561" i="54"/>
  <c r="K549" i="54"/>
  <c r="I549" i="54"/>
  <c r="K505" i="54"/>
  <c r="K500" i="54"/>
  <c r="K498" i="54"/>
  <c r="K492" i="54"/>
  <c r="K488" i="54"/>
  <c r="K480" i="54"/>
  <c r="K478" i="54"/>
  <c r="K440" i="54"/>
  <c r="K438" i="54"/>
  <c r="K430" i="54"/>
  <c r="K424" i="54"/>
  <c r="K420" i="54"/>
  <c r="K418" i="54"/>
  <c r="K416" i="54"/>
  <c r="K414" i="54"/>
  <c r="K412" i="54"/>
  <c r="K397" i="54"/>
  <c r="K392" i="54"/>
  <c r="K390" i="54"/>
  <c r="K386" i="54"/>
  <c r="K384" i="54"/>
  <c r="K382" i="54"/>
  <c r="K378" i="54"/>
  <c r="K376" i="54"/>
  <c r="K375" i="54"/>
  <c r="K374" i="54"/>
  <c r="K373" i="54"/>
  <c r="K372" i="54"/>
  <c r="K371" i="54"/>
  <c r="K370" i="54"/>
  <c r="K366" i="54"/>
  <c r="K365" i="54"/>
  <c r="K364" i="54"/>
  <c r="K362" i="54"/>
  <c r="K361" i="54"/>
  <c r="K360" i="54"/>
  <c r="K356" i="54"/>
  <c r="K354" i="54"/>
  <c r="K350" i="54"/>
  <c r="K346" i="54"/>
  <c r="K323" i="54"/>
  <c r="K316" i="54"/>
  <c r="K312" i="54"/>
  <c r="K308" i="54"/>
  <c r="K306" i="54"/>
  <c r="K300" i="54"/>
  <c r="K296" i="54"/>
  <c r="K292" i="54"/>
  <c r="K290" i="54"/>
  <c r="K288" i="54"/>
  <c r="K286" i="54"/>
  <c r="K284" i="54"/>
  <c r="K280" i="54"/>
  <c r="K278" i="54"/>
  <c r="K258" i="54"/>
  <c r="K255" i="54"/>
  <c r="K253" i="54"/>
  <c r="K251" i="54"/>
  <c r="K246" i="54"/>
  <c r="K240" i="54"/>
  <c r="K237" i="54"/>
  <c r="K230" i="54"/>
  <c r="K228" i="54"/>
  <c r="K226" i="54"/>
  <c r="K220" i="54"/>
  <c r="K214" i="54"/>
  <c r="K152" i="54"/>
  <c r="K150" i="54"/>
  <c r="K146" i="54"/>
  <c r="K144" i="54"/>
  <c r="K97" i="54"/>
  <c r="K91" i="54"/>
  <c r="K85" i="54"/>
  <c r="K83" i="54"/>
  <c r="K81" i="54"/>
  <c r="K44" i="54"/>
  <c r="K40" i="54"/>
  <c r="K27" i="54"/>
  <c r="K23" i="54"/>
  <c r="I13" i="54"/>
  <c r="I18" i="54" s="1"/>
  <c r="K18" i="54" s="1"/>
  <c r="K7" i="54"/>
  <c r="K66" i="61" l="1"/>
  <c r="K67" i="61" s="1"/>
  <c r="K132" i="61" s="1"/>
  <c r="K133" i="61" s="1"/>
  <c r="K200" i="61" s="1"/>
  <c r="K201" i="61" s="1"/>
  <c r="K259" i="61" s="1"/>
  <c r="I8" i="3" s="1"/>
  <c r="K55" i="1"/>
  <c r="K56" i="1" s="1"/>
  <c r="L472" i="59"/>
  <c r="L540" i="59"/>
  <c r="L608" i="59"/>
  <c r="L405" i="59"/>
  <c r="L336" i="59"/>
  <c r="L269" i="59"/>
  <c r="L135" i="59"/>
  <c r="K69" i="59"/>
  <c r="K70" i="59" s="1"/>
  <c r="K136" i="59" s="1"/>
  <c r="K137" i="59" s="1"/>
  <c r="K203" i="59" s="1"/>
  <c r="K204" i="59" s="1"/>
  <c r="K270" i="59" s="1"/>
  <c r="K271" i="59" s="1"/>
  <c r="K337" i="59" s="1"/>
  <c r="K338" i="59" s="1"/>
  <c r="K406" i="59" s="1"/>
  <c r="K407" i="59" s="1"/>
  <c r="K473" i="59" s="1"/>
  <c r="K474" i="59" s="1"/>
  <c r="K541" i="59" s="1"/>
  <c r="K542" i="59" s="1"/>
  <c r="K609" i="59" s="1"/>
  <c r="K610" i="59" s="1"/>
  <c r="K676" i="59" s="1"/>
  <c r="K677" i="59" s="1"/>
  <c r="K743" i="59" s="1"/>
  <c r="I24" i="3" s="1"/>
  <c r="K107" i="1"/>
  <c r="I6" i="3" s="1"/>
  <c r="L68" i="59"/>
  <c r="K13" i="54"/>
  <c r="K69" i="54" s="1"/>
  <c r="K70" i="54" s="1"/>
  <c r="K136" i="54" s="1"/>
  <c r="K137" i="54" s="1"/>
  <c r="K203" i="54" s="1"/>
  <c r="K204" i="54" s="1"/>
  <c r="K270" i="54" s="1"/>
  <c r="K271" i="54" s="1"/>
  <c r="K337" i="54" s="1"/>
  <c r="K338" i="54" s="1"/>
  <c r="K404" i="54" s="1"/>
  <c r="K405" i="54" s="1"/>
  <c r="K471" i="54" s="1"/>
  <c r="K472" i="54" s="1"/>
  <c r="K539" i="54" s="1"/>
  <c r="K540" i="54" s="1"/>
  <c r="K606" i="54" s="1"/>
  <c r="K607" i="54" s="1"/>
  <c r="K673" i="54" s="1"/>
  <c r="K674" i="54" s="1"/>
  <c r="K740" i="54" s="1"/>
  <c r="G38" i="30"/>
  <c r="E28" i="26"/>
  <c r="G29" i="58"/>
  <c r="G24" i="58"/>
  <c r="G19" i="58"/>
  <c r="E18" i="60"/>
  <c r="E16" i="60"/>
  <c r="E13" i="60"/>
  <c r="G13" i="60" s="1"/>
  <c r="E11" i="60"/>
  <c r="G11" i="60" s="1"/>
  <c r="E27" i="60"/>
  <c r="G27" i="60" s="1"/>
  <c r="G25" i="60"/>
  <c r="G23" i="60"/>
  <c r="G21" i="60"/>
  <c r="G18" i="60"/>
  <c r="G16" i="60"/>
  <c r="E13" i="26"/>
  <c r="E18" i="46"/>
  <c r="G18" i="46" s="1"/>
  <c r="G20" i="46"/>
  <c r="E22" i="46"/>
  <c r="G22" i="46" s="1"/>
  <c r="E18" i="30"/>
  <c r="G29" i="46"/>
  <c r="G14" i="58"/>
  <c r="G12" i="58"/>
  <c r="G10" i="58"/>
  <c r="E11" i="46"/>
  <c r="G52" i="58" l="1"/>
  <c r="I27" i="3" s="1"/>
  <c r="G49" i="60"/>
  <c r="I20" i="3" s="1"/>
  <c r="K807" i="54"/>
  <c r="K808" i="54" s="1"/>
  <c r="K874" i="54" s="1"/>
  <c r="K875" i="54" s="1"/>
  <c r="K941" i="54" s="1"/>
  <c r="K942" i="54" s="1"/>
  <c r="K1008" i="54" s="1"/>
  <c r="I25" i="3" s="1"/>
  <c r="K741" i="54"/>
  <c r="E30" i="25" l="1"/>
  <c r="E15" i="30" l="1"/>
  <c r="E13" i="30"/>
  <c r="H15" i="30" l="1"/>
  <c r="E12" i="31" s="1"/>
  <c r="G13" i="46" l="1"/>
  <c r="G34" i="31"/>
  <c r="G32" i="31"/>
  <c r="G28" i="31"/>
  <c r="G26" i="31"/>
  <c r="G22" i="31"/>
  <c r="G20" i="31"/>
  <c r="G14" i="31"/>
  <c r="G12" i="31"/>
  <c r="G49" i="30"/>
  <c r="G47" i="30"/>
  <c r="G45" i="30"/>
  <c r="G43" i="30"/>
  <c r="G36" i="30"/>
  <c r="G34" i="30"/>
  <c r="G32" i="30"/>
  <c r="G27" i="30"/>
  <c r="G25" i="30"/>
  <c r="G23" i="30"/>
  <c r="G18" i="30"/>
  <c r="G15" i="30"/>
  <c r="G13" i="30"/>
  <c r="G38" i="27"/>
  <c r="G36" i="27"/>
  <c r="G34" i="27"/>
  <c r="G28" i="27"/>
  <c r="G25" i="27"/>
  <c r="G23" i="27"/>
  <c r="G19" i="27"/>
  <c r="G17" i="27"/>
  <c r="G15" i="27"/>
  <c r="G41" i="26"/>
  <c r="G37" i="26"/>
  <c r="G35" i="26"/>
  <c r="G31" i="26"/>
  <c r="G28" i="26"/>
  <c r="G21" i="26"/>
  <c r="G19" i="26"/>
  <c r="G17" i="26"/>
  <c r="G13" i="26"/>
  <c r="G27" i="25"/>
  <c r="G24" i="25"/>
  <c r="G22" i="25"/>
  <c r="G20" i="25"/>
  <c r="G18" i="25"/>
  <c r="G16" i="25"/>
  <c r="G11" i="25"/>
  <c r="G53" i="30" l="1"/>
  <c r="I16" i="3" s="1"/>
  <c r="G51" i="31"/>
  <c r="I18" i="3" s="1"/>
  <c r="G30" i="25" l="1"/>
  <c r="G49" i="25" s="1"/>
  <c r="I10" i="3" s="1"/>
  <c r="G11" i="46"/>
  <c r="G24" i="46"/>
  <c r="G56" i="27"/>
  <c r="I14" i="3" s="1"/>
  <c r="G50" i="26"/>
  <c r="I12" i="3" s="1"/>
  <c r="G54" i="46" l="1"/>
  <c r="I22" i="3"/>
  <c r="I28" i="3" s="1"/>
  <c r="I29" i="3" l="1"/>
  <c r="I30" i="3" l="1"/>
  <c r="I31" i="3" l="1"/>
  <c r="I32" i="3" s="1"/>
</calcChain>
</file>

<file path=xl/sharedStrings.xml><?xml version="1.0" encoding="utf-8"?>
<sst xmlns="http://schemas.openxmlformats.org/spreadsheetml/2006/main" count="2306" uniqueCount="1051">
  <si>
    <t>PSHA</t>
  </si>
  <si>
    <t>GOALPOSTS</t>
  </si>
  <si>
    <t>ITEM</t>
  </si>
  <si>
    <t>DESCRIPTION</t>
  </si>
  <si>
    <t>UNIT</t>
  </si>
  <si>
    <t>RATE</t>
  </si>
  <si>
    <t>AMOUNT</t>
  </si>
  <si>
    <t>%</t>
  </si>
  <si>
    <t>m</t>
  </si>
  <si>
    <t>ha</t>
  </si>
  <si>
    <t>SPEC</t>
  </si>
  <si>
    <t>A1</t>
  </si>
  <si>
    <t>8.3.1</t>
  </si>
  <si>
    <t>Contractual Requirements</t>
  </si>
  <si>
    <t>Sum</t>
  </si>
  <si>
    <t>QTY</t>
  </si>
  <si>
    <t>8.3.2</t>
  </si>
  <si>
    <t>8.3.3</t>
  </si>
  <si>
    <t>A2</t>
  </si>
  <si>
    <t>hr</t>
  </si>
  <si>
    <t>SECTION C : SITE CLEARING</t>
  </si>
  <si>
    <t>SABS 1200 C</t>
  </si>
  <si>
    <t>C1</t>
  </si>
  <si>
    <t>CLEAR SITE</t>
  </si>
  <si>
    <t>C1.1</t>
  </si>
  <si>
    <t>8.2.1</t>
  </si>
  <si>
    <t>C1.2</t>
  </si>
  <si>
    <t>8.2.2</t>
  </si>
  <si>
    <t xml:space="preserve">Remove and grub large trees and tree stumps </t>
  </si>
  <si>
    <t>of girth</t>
  </si>
  <si>
    <t>b. Over 2 m up to and including 3 m</t>
  </si>
  <si>
    <t>a. Over 1 m up to and including 2 m</t>
  </si>
  <si>
    <t>c. Over 3 m up to and including 4 m</t>
  </si>
  <si>
    <t>No</t>
  </si>
  <si>
    <t>C1.3</t>
  </si>
  <si>
    <t>8.2.4</t>
  </si>
  <si>
    <t>Reclear surfaces (only on instructions o Engineer)</t>
  </si>
  <si>
    <t>C1.4</t>
  </si>
  <si>
    <t>Take down existing fences</t>
  </si>
  <si>
    <t>C1.5</t>
  </si>
  <si>
    <t>8.2.6</t>
  </si>
  <si>
    <t xml:space="preserve">Transport materials and debris to unspecified </t>
  </si>
  <si>
    <t>C1.6</t>
  </si>
  <si>
    <t>8.2.10</t>
  </si>
  <si>
    <t xml:space="preserve">Remove topsoil to nominal depth of 150 mm </t>
  </si>
  <si>
    <t>and stockpile</t>
  </si>
  <si>
    <t>TOTAL CARRIED TO SUMMARY FOR SECTION C</t>
  </si>
  <si>
    <t>SABS 1200 D</t>
  </si>
  <si>
    <t>BULK EARTHWORKS</t>
  </si>
  <si>
    <t>Bulk Excavation</t>
  </si>
  <si>
    <t>a. Excavate in all materials and use for embank-</t>
  </si>
  <si>
    <t>i. Hard Rock Excavation</t>
  </si>
  <si>
    <t>ii. Boulder Excavation Class A</t>
  </si>
  <si>
    <t>iii. Boulder Excavation Class B</t>
  </si>
  <si>
    <t>8.3.4</t>
  </si>
  <si>
    <t>Importing of Materials</t>
  </si>
  <si>
    <t xml:space="preserve">b. Extra - Over Item D1.1.a for </t>
  </si>
  <si>
    <t xml:space="preserve">    ment or backfill or dispose, as ordered</t>
  </si>
  <si>
    <t>c. Dealing with overburden</t>
  </si>
  <si>
    <t>8.3.6</t>
  </si>
  <si>
    <t>Overhaul</t>
  </si>
  <si>
    <t>a. Limited overhaul ( freehaul of 2 km )</t>
  </si>
  <si>
    <t>b. Long overhaul</t>
  </si>
  <si>
    <t>Existing Services</t>
  </si>
  <si>
    <t>SABS 1200 DB</t>
  </si>
  <si>
    <t>DB1</t>
  </si>
  <si>
    <t>EXCAVATION</t>
  </si>
  <si>
    <t>DB1.1</t>
  </si>
  <si>
    <t>Trench Excavation</t>
  </si>
  <si>
    <t>a. Excavate in all materials, backfill, compact</t>
  </si>
  <si>
    <t xml:space="preserve">    and dispose of surplus material</t>
  </si>
  <si>
    <t>b. Extra Over Item DB1.1.a above for</t>
  </si>
  <si>
    <t>i. Intermediate Excavation</t>
  </si>
  <si>
    <t>ii. Hard rock Excavation</t>
  </si>
  <si>
    <t>c. Excavate and dispose of unsuitable material</t>
  </si>
  <si>
    <t>from trench bottom</t>
  </si>
  <si>
    <t>DB1.2</t>
  </si>
  <si>
    <t>Excavation Ancillaries</t>
  </si>
  <si>
    <t>Make up deficiency in backfill material</t>
  </si>
  <si>
    <t>a. From other necessary excavations on site</t>
  </si>
  <si>
    <t>b. By importation from designated borrow pits</t>
  </si>
  <si>
    <t>c. By importation from commercial sources</t>
  </si>
  <si>
    <t>DB1.3</t>
  </si>
  <si>
    <t>DB1.4</t>
  </si>
  <si>
    <t>TOTAL CARRIED TO SUMMARY FOR SECTION DB</t>
  </si>
  <si>
    <t>SECTION DB : EARTHWORKS ( PIPE TRENCHES )</t>
  </si>
  <si>
    <t>DM1.3</t>
  </si>
  <si>
    <t>8.3.5</t>
  </si>
  <si>
    <t>SECTION L : MEDIUM PRESSURE PIPELINES</t>
  </si>
  <si>
    <t>SABS 1200 L</t>
  </si>
  <si>
    <t>L1</t>
  </si>
  <si>
    <t>PIPELINES</t>
  </si>
  <si>
    <t>L1.1</t>
  </si>
  <si>
    <t>Supply, lay and bed pipelines complete with</t>
  </si>
  <si>
    <t>couplings</t>
  </si>
  <si>
    <t>L1.2</t>
  </si>
  <si>
    <t>Extra Over for the supplying , laying and bedding</t>
  </si>
  <si>
    <t>of specials complete with couplings</t>
  </si>
  <si>
    <t>L1.3</t>
  </si>
  <si>
    <t>8.2.3</t>
  </si>
  <si>
    <t xml:space="preserve">Extra Over for the supplying , fixing , and bedding of </t>
  </si>
  <si>
    <t>valves and watermeters</t>
  </si>
  <si>
    <t>L2</t>
  </si>
  <si>
    <t>8.2.13</t>
  </si>
  <si>
    <t>VALVE AND HYDRANT CHAMBERS</t>
  </si>
  <si>
    <t>a. Additional Excavation</t>
  </si>
  <si>
    <t>b. Smooth formwork walls , floor and roof</t>
  </si>
  <si>
    <t>c. 25Mpa/ 19 mm concrete in walls floor &amp; roof</t>
  </si>
  <si>
    <t>TOTAL CARRIED TO SUMMARY FOR SECTION L</t>
  </si>
  <si>
    <t>SECTION LB : BEDDING ( PIPES )</t>
  </si>
  <si>
    <t>SABS 1200 LB</t>
  </si>
  <si>
    <t>LB1</t>
  </si>
  <si>
    <t>BEDDING MATERIALS</t>
  </si>
  <si>
    <t xml:space="preserve">LB1.1 </t>
  </si>
  <si>
    <t>Provision of bedding from trench excavations</t>
  </si>
  <si>
    <t>a. Selected granular material</t>
  </si>
  <si>
    <t>b. Selected fill material</t>
  </si>
  <si>
    <t>LB1.2</t>
  </si>
  <si>
    <t>1. From other necessary excavations on site</t>
  </si>
  <si>
    <t>2. From Borrow pits</t>
  </si>
  <si>
    <t>3. From commercial souces</t>
  </si>
  <si>
    <t>TOTAL CARRIED TO SUMMARY FOR SECTION LB</t>
  </si>
  <si>
    <t>B1</t>
  </si>
  <si>
    <t>B1.1</t>
  </si>
  <si>
    <t>B1.2</t>
  </si>
  <si>
    <t>B1.3</t>
  </si>
  <si>
    <t>fied gravel in layers not to exceed 75 mm</t>
  </si>
  <si>
    <t>B1.4</t>
  </si>
  <si>
    <t>B1.6</t>
  </si>
  <si>
    <t>B1.7</t>
  </si>
  <si>
    <t>B1.8</t>
  </si>
  <si>
    <t>B1.9</t>
  </si>
  <si>
    <t>TOTAL CARRIED TO SUMMARY FOR SECTION B1 (TENNIS)</t>
  </si>
  <si>
    <t>B2</t>
  </si>
  <si>
    <t>B6</t>
  </si>
  <si>
    <t>Preliminary and General</t>
  </si>
  <si>
    <t>Site Clearance</t>
  </si>
  <si>
    <t>Bulk Earthworks</t>
  </si>
  <si>
    <t>DB</t>
  </si>
  <si>
    <t>Earthworks ( Pipe Trenches)</t>
  </si>
  <si>
    <t>L</t>
  </si>
  <si>
    <t>LB</t>
  </si>
  <si>
    <t>Bedding Materials</t>
  </si>
  <si>
    <t>Ablutions and Changerooms</t>
  </si>
  <si>
    <t>TOTAL SCHEDULE OF QUANTITIES</t>
  </si>
  <si>
    <t>a. Excavate by hand to expose existing services</t>
  </si>
  <si>
    <t>Provisional Sum for surfacing by Specialist Subcontr.</t>
  </si>
  <si>
    <t>Provisional Sum for painting by Specialist Subcontr.</t>
  </si>
  <si>
    <t>Provisional Sum for fencing by Specialist Subcontr.</t>
  </si>
  <si>
    <t>Attendance and profit on items B1.6,B1.7,B1.8</t>
  </si>
  <si>
    <t>B4</t>
  </si>
  <si>
    <r>
      <t>m</t>
    </r>
    <r>
      <rPr>
        <vertAlign val="superscript"/>
        <sz val="9"/>
        <rFont val="Arial"/>
        <family val="2"/>
      </rPr>
      <t>3</t>
    </r>
    <r>
      <rPr>
        <sz val="9"/>
        <rFont val="Arial"/>
        <family val="2"/>
      </rPr>
      <t>km</t>
    </r>
  </si>
  <si>
    <r>
      <t>m</t>
    </r>
    <r>
      <rPr>
        <vertAlign val="superscript"/>
        <sz val="10"/>
        <rFont val="Arial"/>
        <family val="2"/>
      </rPr>
      <t>3</t>
    </r>
  </si>
  <si>
    <r>
      <t>m</t>
    </r>
    <r>
      <rPr>
        <vertAlign val="superscript"/>
        <sz val="10"/>
        <rFont val="Arial"/>
        <family val="2"/>
      </rPr>
      <t>3</t>
    </r>
    <r>
      <rPr>
        <sz val="10"/>
        <rFont val="Arial"/>
        <family val="2"/>
      </rPr>
      <t>km</t>
    </r>
  </si>
  <si>
    <r>
      <t>m</t>
    </r>
    <r>
      <rPr>
        <vertAlign val="superscript"/>
        <sz val="9"/>
        <rFont val="Arial"/>
        <family val="2"/>
      </rPr>
      <t>3</t>
    </r>
  </si>
  <si>
    <r>
      <t>m</t>
    </r>
    <r>
      <rPr>
        <vertAlign val="superscript"/>
        <sz val="9"/>
        <rFont val="Arial"/>
        <family val="2"/>
      </rPr>
      <t>2</t>
    </r>
  </si>
  <si>
    <t>and dispose (freehaul distance of 2 km)</t>
  </si>
  <si>
    <t>SOCCER FIELD CONSTRUCTION</t>
  </si>
  <si>
    <t>8.2.2 (LI)</t>
  </si>
  <si>
    <t>8.2.5 (LI)</t>
  </si>
  <si>
    <t>8.3.8 (LI)</t>
  </si>
  <si>
    <t>(LI)</t>
  </si>
  <si>
    <t>SUMMARY OF SCHEDULE OF QUANTITIES</t>
  </si>
  <si>
    <t>Soccer Field</t>
  </si>
  <si>
    <t>Supply, transport and install goalposts as specified</t>
  </si>
  <si>
    <t xml:space="preserve">TOTAL BILLED </t>
  </si>
  <si>
    <t>P.Sum</t>
  </si>
  <si>
    <t>Supply only of bedding material by importation</t>
  </si>
  <si>
    <t>Excavate in all materials and use material for formation of</t>
  </si>
  <si>
    <t>embankment or for backfilling</t>
  </si>
  <si>
    <t>as indicated on drawings complete with nets and aligned to the pitch</t>
  </si>
  <si>
    <t>ment or backfill or dispose, as ordered (max, depth 100mm)</t>
  </si>
  <si>
    <t>Excavate top soil and use for embank-</t>
  </si>
  <si>
    <t>a</t>
  </si>
  <si>
    <t>b</t>
  </si>
  <si>
    <t>8.2.1 (LI)</t>
  </si>
  <si>
    <t>Clear and grub all unsuitable material and dispose away from site to place designated by the Engineer</t>
  </si>
  <si>
    <t>SUB-TOTAL</t>
  </si>
  <si>
    <t>GRAND-TOTAL</t>
  </si>
  <si>
    <t>SECTION D : BULK EARTHWORKS</t>
  </si>
  <si>
    <t>C2</t>
  </si>
  <si>
    <t xml:space="preserve">C2.1 </t>
  </si>
  <si>
    <t>C2.2</t>
  </si>
  <si>
    <t>C2.3</t>
  </si>
  <si>
    <t>C2.4</t>
  </si>
  <si>
    <t>TOTAL CARRIED TO SUMMARY FOR SECTION C2</t>
  </si>
  <si>
    <t>Medium Pressure Pipelines</t>
  </si>
  <si>
    <t>TOTAL CARRIED TO SUMMARY FOR SECTION B3 (SOCCER FIELD)</t>
  </si>
  <si>
    <t>i. For 75 mm dia uPVC pressure pipe SABS approved</t>
  </si>
  <si>
    <t>ii. For 50 mm dia HDPE pipes SABS approved</t>
  </si>
  <si>
    <t>iii. For 110 mm dia sewer pipe SABS approved</t>
  </si>
  <si>
    <t>a. 90 mm dia uPvc Class 09 SABS approved</t>
  </si>
  <si>
    <t>b. 50 mm dia HDPE SABS approved</t>
  </si>
  <si>
    <t>a. 80 mm dia AVK flanged gate valve(Class 16) SABS approved</t>
  </si>
  <si>
    <t>b. 80 mm dia flanged Meinecke Cosmos strainer SABS approved</t>
  </si>
  <si>
    <t>c. 80 mm dia flanged Meinecke Cosmos meter SABS approved</t>
  </si>
  <si>
    <t>d. 600 dia CI Manhole cover and frame - lockable SABS approved</t>
  </si>
  <si>
    <t>C. 100 mm dia uPVC for Sewer pipe SABS approved</t>
  </si>
  <si>
    <t>Rip and compact to 93 % MODAASHTO 150 mm th.</t>
  </si>
  <si>
    <t>Import and compact to 95 % MODAASHTO speci-</t>
  </si>
  <si>
    <t>75mm 25Mpa with mesh ref 193</t>
  </si>
  <si>
    <t>B5</t>
  </si>
  <si>
    <t>a. 50 dia 90 deg. Bend</t>
  </si>
  <si>
    <t>a. 50 dia 45 deg. Bend</t>
  </si>
  <si>
    <t>c. 50 dia Flange Adaptor SABS approved</t>
  </si>
  <si>
    <t>TOTAL CARRIED FORWARD</t>
  </si>
  <si>
    <t>IRONMONGERY</t>
  </si>
  <si>
    <t>METALWORK</t>
  </si>
  <si>
    <t>PAINTING</t>
  </si>
  <si>
    <t>B7,5</t>
  </si>
  <si>
    <t>B2,1</t>
  </si>
  <si>
    <t>B2,3</t>
  </si>
  <si>
    <t>B2,4</t>
  </si>
  <si>
    <t>B2,5</t>
  </si>
  <si>
    <t>ADD 15% VAT</t>
  </si>
  <si>
    <t xml:space="preserve">CLEARVIEW FENCE </t>
  </si>
  <si>
    <t>Installation of 1,8m Clearview fence complete</t>
  </si>
  <si>
    <t xml:space="preserve">Supply and Install pedestrian gate </t>
  </si>
  <si>
    <t xml:space="preserve">Supply and Install 5m wide gate </t>
  </si>
  <si>
    <t>To supply and install Slide Max Pro 50 GreenFields Synthetic Turf system with a yarn weight of 1311 gr/sqm and comprises of a diamond shaped 365 micron yarn.
This system complies with FIFA Quality requirements if tested. This includes installation of all line markings, glue, glue tape as well as FIFA required rubber infill.
7 Year Warranty (Fiel dimensions 4265m2 includes run-offs)</t>
  </si>
  <si>
    <t xml:space="preserve">Excavation for drainage around soccer pitch  </t>
  </si>
  <si>
    <t xml:space="preserve">Import crused stone  lay and compact in  including levelling, </t>
  </si>
  <si>
    <t>ADD 5% CONTINGENCIES</t>
  </si>
  <si>
    <t>Supply and Install Weed barrier</t>
  </si>
  <si>
    <r>
      <t>m</t>
    </r>
    <r>
      <rPr>
        <sz val="9"/>
        <rFont val="Aptos Narrow"/>
        <family val="2"/>
      </rPr>
      <t>²</t>
    </r>
  </si>
  <si>
    <t>thicknesses of 500 mm and less:</t>
  </si>
  <si>
    <t>a) Material (Dump rock 150 mm to 250 mm) in compacted layer</t>
  </si>
  <si>
    <t xml:space="preserve"> (i)    Compacted to 90% of modified AASHTO density</t>
  </si>
  <si>
    <t>Pavement layers constructed from gravel sourced from a commercial source (a) and (b)</t>
  </si>
  <si>
    <t xml:space="preserve"> (a)  Gravel Sub Base layer G7 compacted to:</t>
  </si>
  <si>
    <t>c</t>
  </si>
  <si>
    <t xml:space="preserve"> (i) 93% of modified AASHTO density for a compacted layer thickness of 150 mm</t>
  </si>
  <si>
    <t>d</t>
  </si>
  <si>
    <t>e</t>
  </si>
  <si>
    <t>f</t>
  </si>
  <si>
    <t xml:space="preserve">SECTION B1 : COMBI COURT </t>
  </si>
  <si>
    <t xml:space="preserve">COMBI COURT </t>
  </si>
  <si>
    <t xml:space="preserve">TOTAL CARRIED TO SUMMARY FOR SECTION B1 COMBI COURT </t>
  </si>
  <si>
    <t>Combi Court No 1</t>
  </si>
  <si>
    <t xml:space="preserve">WATER TANKS </t>
  </si>
  <si>
    <t xml:space="preserve">Supply and Install 10 000l Jojo Tanks on 5m Tank Stands Complete </t>
  </si>
  <si>
    <t xml:space="preserve">FLOOD LIGHTS </t>
  </si>
  <si>
    <t>Supply and install Flood lights (1000w) complete with pole and electrical connections</t>
  </si>
  <si>
    <t>no</t>
  </si>
  <si>
    <t xml:space="preserve">External Works </t>
  </si>
  <si>
    <t>SECTION B6: EXTERNAL WORKS</t>
  </si>
  <si>
    <t>SECTION B2 : SOCCER FIELD CONSTRUCTION</t>
  </si>
  <si>
    <t xml:space="preserve">d. Standpipes </t>
  </si>
  <si>
    <t xml:space="preserve">SPORTS EQUIPMENT AND POSTS </t>
  </si>
  <si>
    <t xml:space="preserve">Provisional Sum for aquiring sports equipment, nets, gaol posts as per engineers instruction </t>
  </si>
  <si>
    <t xml:space="preserve">Guard House </t>
  </si>
  <si>
    <t>Item</t>
  </si>
  <si>
    <t>Payment</t>
  </si>
  <si>
    <t>Description</t>
  </si>
  <si>
    <t>Unit</t>
  </si>
  <si>
    <t>Qty</t>
  </si>
  <si>
    <t>Rate</t>
  </si>
  <si>
    <t>Amount</t>
  </si>
  <si>
    <t>Reference</t>
  </si>
  <si>
    <t>(R)</t>
  </si>
  <si>
    <t>SANS</t>
  </si>
  <si>
    <t>1200 D</t>
  </si>
  <si>
    <t>GRANDSTAND AND ABULSION BLOCK</t>
  </si>
  <si>
    <t>3.1</t>
  </si>
  <si>
    <t>EARTHWORKS</t>
  </si>
  <si>
    <t>3.1.1</t>
  </si>
  <si>
    <t>8.3.1.2</t>
  </si>
  <si>
    <t>Remove topsoil to nominal depth of 150 mm and</t>
  </si>
  <si>
    <t>m²</t>
  </si>
  <si>
    <t>stockpile</t>
  </si>
  <si>
    <t>3.1.2</t>
  </si>
  <si>
    <t>Bulk excavation</t>
  </si>
  <si>
    <t>a)</t>
  </si>
  <si>
    <t>Excavation in all materials and use for backfill or</t>
  </si>
  <si>
    <t xml:space="preserve">embankment or dispose, as ordered within a </t>
  </si>
  <si>
    <t>freehaul distance of 0,5 km</t>
  </si>
  <si>
    <t>m³</t>
  </si>
  <si>
    <t>b)</t>
  </si>
  <si>
    <t>Extra-over 8.3.2 a) for:</t>
  </si>
  <si>
    <t>Hard rock excavation</t>
  </si>
  <si>
    <t>(Provisional Item)</t>
  </si>
  <si>
    <t>3.1.3</t>
  </si>
  <si>
    <t>Restricted excavation</t>
  </si>
  <si>
    <t>Excavate in all materials and use for backfill,</t>
  </si>
  <si>
    <t>embankments or dispose</t>
  </si>
  <si>
    <t>Extra-over 8.3.3 a) for:</t>
  </si>
  <si>
    <t>3.1.4</t>
  </si>
  <si>
    <t>Acquire suitable gravel material for soil raft (G6) from</t>
  </si>
  <si>
    <t>commercial source or borrow pit. The rate to include</t>
  </si>
  <si>
    <t>for acquiring suitable material, excavation handling</t>
  </si>
  <si>
    <t xml:space="preserve">and transportation regardless of distance, placing and </t>
  </si>
  <si>
    <t>compaction to 95% mod. AASHTO density in maximum</t>
  </si>
  <si>
    <t>layers of 150mm after compaction.</t>
  </si>
  <si>
    <t>The material must conform to the following requirements</t>
  </si>
  <si>
    <t>-</t>
  </si>
  <si>
    <t>Maximum PI :</t>
  </si>
  <si>
    <t>Minimum GM:</t>
  </si>
  <si>
    <t>1,2</t>
  </si>
  <si>
    <t>Minimum CBR at 93% mod. AASHTO</t>
  </si>
  <si>
    <t>density:</t>
  </si>
  <si>
    <t>3.1.5</t>
  </si>
  <si>
    <t>8.3.8</t>
  </si>
  <si>
    <t>Existing services</t>
  </si>
  <si>
    <t>8.3.8.1</t>
  </si>
  <si>
    <t>c)</t>
  </si>
  <si>
    <t>Excavate by hand in soft material to expose</t>
  </si>
  <si>
    <t>existing services</t>
  </si>
  <si>
    <t>TOTAL BROUGHT FORWARD</t>
  </si>
  <si>
    <t>3.2</t>
  </si>
  <si>
    <t>EARTHWORKS (PIPE TRENCHES)</t>
  </si>
  <si>
    <t>1200 DB</t>
  </si>
  <si>
    <t>PSDB</t>
  </si>
  <si>
    <t>3.2.1</t>
  </si>
  <si>
    <t>Excavate in all material for trenches, backfill, compact</t>
  </si>
  <si>
    <t>and dispose of surplus material</t>
  </si>
  <si>
    <t>Pipe diameter 100 dia up to 500 nom dia with 300 mm</t>
  </si>
  <si>
    <t>side allowance each side including 500 nom dia.</t>
  </si>
  <si>
    <t>i)</t>
  </si>
  <si>
    <t>0,00 m - 1,00 m depth</t>
  </si>
  <si>
    <t>ii)</t>
  </si>
  <si>
    <t>1,01 m - 1,50 m depth</t>
  </si>
  <si>
    <t>iii)</t>
  </si>
  <si>
    <t>1,51 m - 2,00 m depth</t>
  </si>
  <si>
    <t>3.2.2</t>
  </si>
  <si>
    <t>Water network for 25 mm dia to 90 mm dia pipes,</t>
  </si>
  <si>
    <t>trench width 0,60 m and max depth 0,8 m</t>
  </si>
  <si>
    <t>0,00 m - 0,80 m depth</t>
  </si>
  <si>
    <t>3.2.3</t>
  </si>
  <si>
    <t>8.3.5.1</t>
  </si>
  <si>
    <t>Services that intersect a trench</t>
  </si>
  <si>
    <t>.1</t>
  </si>
  <si>
    <t>Water pipes</t>
  </si>
  <si>
    <t>25 to 75 mm dia</t>
  </si>
  <si>
    <t>3.3</t>
  </si>
  <si>
    <t>BEDDING (PIPES)</t>
  </si>
  <si>
    <t>1200 LB</t>
  </si>
  <si>
    <t>3.3.1</t>
  </si>
  <si>
    <t>Provision of bedding from trench excavation for</t>
  </si>
  <si>
    <t>flexible pipes</t>
  </si>
  <si>
    <t/>
  </si>
  <si>
    <t>Selected granular material</t>
  </si>
  <si>
    <t>Selected fill material</t>
  </si>
  <si>
    <t>3.3.2</t>
  </si>
  <si>
    <t>Supply of bedding by importation</t>
  </si>
  <si>
    <t>3.4</t>
  </si>
  <si>
    <t>MEDIUM PRESSURE PIPELINE</t>
  </si>
  <si>
    <t>1200 L,</t>
  </si>
  <si>
    <t>PSL</t>
  </si>
  <si>
    <t>Supply, lay and bed pipes complete with couplings</t>
  </si>
  <si>
    <t>3.4.1</t>
  </si>
  <si>
    <t>uPVC Pipelines, Class 9 SABS approved</t>
  </si>
  <si>
    <t xml:space="preserve">110 mm dia </t>
  </si>
  <si>
    <t>3.4.2</t>
  </si>
  <si>
    <t>uPVC pipeline, Class 6 for electric cable sleeves,</t>
  </si>
  <si>
    <t>including draw wires</t>
  </si>
  <si>
    <t>110 mm dia</t>
  </si>
  <si>
    <t>3.4.3</t>
  </si>
  <si>
    <t xml:space="preserve">Type 4 HDPE, Class 12 pipes for water reticulation. </t>
  </si>
  <si>
    <t xml:space="preserve">Rate to include for all bends, cut lengths, couplings,  </t>
  </si>
  <si>
    <t>tees reducers, etc.</t>
  </si>
  <si>
    <t>50 mm dia</t>
  </si>
  <si>
    <t>40 mm dia</t>
  </si>
  <si>
    <t>25 mm dia</t>
  </si>
  <si>
    <t>3.4.4</t>
  </si>
  <si>
    <t>Supply and bedding of specials complete with</t>
  </si>
  <si>
    <t>uPVC bends</t>
  </si>
  <si>
    <t>110 mm dia x 45° uPVC</t>
  </si>
  <si>
    <t>3.4.5</t>
  </si>
  <si>
    <t>Stand pipe with tap garden hose connection clamped</t>
  </si>
  <si>
    <t>3.4.6</t>
  </si>
  <si>
    <t>Hose reel installation</t>
  </si>
  <si>
    <t>Approved fire hose reel from Centurion or similar and</t>
  </si>
  <si>
    <t>approved. Complete with union, isolating valve with</t>
  </si>
  <si>
    <t xml:space="preserve">hand wheel, 25 mm diam pipe from Dunlop, length </t>
  </si>
  <si>
    <t>25 m mounted on panel against steel column</t>
  </si>
  <si>
    <t>3.4.7</t>
  </si>
  <si>
    <t>8.2.5</t>
  </si>
  <si>
    <t>Supplying , fixing , and bedding of valves and watermeters</t>
  </si>
  <si>
    <t>i). 80 mm dia AVK flanged gate valve(Class 16) SABS approved</t>
  </si>
  <si>
    <t>ii) 80 mm dia flanged Meinecke Cosmos strainer SABS approved</t>
  </si>
  <si>
    <t>iii). 80 mm dia flanged Meinecke Cosmos meter SABS approved</t>
  </si>
  <si>
    <t>3.4.8</t>
  </si>
  <si>
    <t xml:space="preserve">Valve and Hydrant chambers </t>
  </si>
  <si>
    <t>(Cover to be a lockable polymer based lid) to be approved by</t>
  </si>
  <si>
    <t>Engineer</t>
  </si>
  <si>
    <t>3.5</t>
  </si>
  <si>
    <t>CONCRETE WORK</t>
  </si>
  <si>
    <t>ROUGH FORMWORK</t>
  </si>
  <si>
    <t>1200 GB</t>
  </si>
  <si>
    <t>3.5.1</t>
  </si>
  <si>
    <t>(a)</t>
  </si>
  <si>
    <t>Plane horizontal</t>
  </si>
  <si>
    <t xml:space="preserve">Staircase landing slab </t>
  </si>
  <si>
    <t>.2</t>
  </si>
  <si>
    <t xml:space="preserve"> Grandstand seating slabs</t>
  </si>
  <si>
    <t>(b)</t>
  </si>
  <si>
    <t>Plane vertical</t>
  </si>
  <si>
    <t>Sides of stairs</t>
  </si>
  <si>
    <t>Sides of grandstand seating slabs</t>
  </si>
  <si>
    <t>.3</t>
  </si>
  <si>
    <t>Sides of slabs and beams</t>
  </si>
  <si>
    <t>.4</t>
  </si>
  <si>
    <t>Sides of grandstand steps</t>
  </si>
  <si>
    <t>.5</t>
  </si>
  <si>
    <t>Stub column</t>
  </si>
  <si>
    <t>`</t>
  </si>
  <si>
    <t>3.5.2</t>
  </si>
  <si>
    <t>Rough formwork to narrow widths</t>
  </si>
  <si>
    <t>Edges, risers, etc. not exceeding 300mm wide</t>
  </si>
  <si>
    <t>3.5.3</t>
  </si>
  <si>
    <t>Reeding over full length of stairs</t>
  </si>
  <si>
    <t>50mm</t>
  </si>
  <si>
    <t>3.5.4</t>
  </si>
  <si>
    <t>SMOOTH FORMWORK</t>
  </si>
  <si>
    <t>Plane Horizontal</t>
  </si>
  <si>
    <t>First floor slab</t>
  </si>
  <si>
    <t>Roof slab</t>
  </si>
  <si>
    <t>Plane slope</t>
  </si>
  <si>
    <t>Stairs</t>
  </si>
  <si>
    <t>3.5.5</t>
  </si>
  <si>
    <t>SMOOTH FORMWORK TO NARROW WIDTH</t>
  </si>
  <si>
    <t>Raking side of stairs</t>
  </si>
  <si>
    <t>3.5.6</t>
  </si>
  <si>
    <t>BOXING IN FOR HOLES AND VOIDS</t>
  </si>
  <si>
    <t xml:space="preserve">Small, other shapes, up to 0,1m² in </t>
  </si>
  <si>
    <t>area with depth</t>
  </si>
  <si>
    <t>over 0m and up to 0,5m</t>
  </si>
  <si>
    <t>3.5.7</t>
  </si>
  <si>
    <t>REINFORCEMENT</t>
  </si>
  <si>
    <t>Steel bars</t>
  </si>
  <si>
    <t>Mild steel</t>
  </si>
  <si>
    <t>All sizes</t>
  </si>
  <si>
    <t>ton</t>
  </si>
  <si>
    <t>High tensile steel</t>
  </si>
  <si>
    <r>
      <t xml:space="preserve">All sizes  </t>
    </r>
    <r>
      <rPr>
        <sz val="9"/>
        <color indexed="10"/>
        <rFont val="Arial"/>
        <family val="2"/>
      </rPr>
      <t/>
    </r>
  </si>
  <si>
    <t>(c)</t>
  </si>
  <si>
    <t>High tensile welded mesh</t>
  </si>
  <si>
    <t>REF 193</t>
  </si>
  <si>
    <t>REF 245</t>
  </si>
  <si>
    <t>3.5.8</t>
  </si>
  <si>
    <t>STRENGTH CONCRETE</t>
  </si>
  <si>
    <t>8.4.2</t>
  </si>
  <si>
    <t>Strength concrete 15Mpa/19mm</t>
  </si>
  <si>
    <t>Blinding layer 50mm thick</t>
  </si>
  <si>
    <t>8.4.3</t>
  </si>
  <si>
    <t>Strength concrete 25Mpa/19mm</t>
  </si>
  <si>
    <t>Apron slabs</t>
  </si>
  <si>
    <t>Strength concrete 35Mpa/19mm</t>
  </si>
  <si>
    <t>Strip Foundation</t>
  </si>
  <si>
    <t>Footings and stub columns</t>
  </si>
  <si>
    <t>Foundation infill slabs</t>
  </si>
  <si>
    <t>Staircase and landings</t>
  </si>
  <si>
    <t>.6</t>
  </si>
  <si>
    <t>Grandstand seating slabs and steps</t>
  </si>
  <si>
    <t>.7</t>
  </si>
  <si>
    <t>(i)</t>
  </si>
  <si>
    <t>170mm thick slab</t>
  </si>
  <si>
    <t>(ii)</t>
  </si>
  <si>
    <t>255mm thick slab</t>
  </si>
  <si>
    <t>Beams</t>
  </si>
  <si>
    <t>.8</t>
  </si>
  <si>
    <t>PU</t>
  </si>
  <si>
    <t>8.11.1</t>
  </si>
  <si>
    <t>POLYETHELENE SHEETING</t>
  </si>
  <si>
    <t>3.5.9</t>
  </si>
  <si>
    <t>250 Micron hyperlastic sheeting</t>
  </si>
  <si>
    <t>SURFACE FINISHES</t>
  </si>
  <si>
    <t>3.5.10</t>
  </si>
  <si>
    <t>Unformed surface finishes</t>
  </si>
  <si>
    <t>Wood floated finish</t>
  </si>
  <si>
    <t>Apron slab</t>
  </si>
  <si>
    <t>8.4.4</t>
  </si>
  <si>
    <t>Steel floated finish</t>
  </si>
  <si>
    <t>EXPANSION JOINTS</t>
  </si>
  <si>
    <t>3.5.11</t>
  </si>
  <si>
    <t>8.5</t>
  </si>
  <si>
    <t>(d)</t>
  </si>
  <si>
    <t>Saw cut joints</t>
  </si>
  <si>
    <t>1.</t>
  </si>
  <si>
    <t>Saw cut joints 50mm deep</t>
  </si>
  <si>
    <t>ONE COAT PLASTER</t>
  </si>
  <si>
    <t>3.5.12</t>
  </si>
  <si>
    <t>PU 3.1.5</t>
  </si>
  <si>
    <t>10mm thick 1:6 cement Screed</t>
  </si>
  <si>
    <t>8.34.0</t>
  </si>
  <si>
    <t>Steel float finish to</t>
  </si>
  <si>
    <t>Floors</t>
  </si>
  <si>
    <t>3.6</t>
  </si>
  <si>
    <t>BUILDING WORK</t>
  </si>
  <si>
    <t>REINFORCED BRICKWORK</t>
  </si>
  <si>
    <t>3.6.1</t>
  </si>
  <si>
    <t>8.2.0</t>
  </si>
  <si>
    <t>Reinforced stock brickwork in 1:3 cement mortar</t>
  </si>
  <si>
    <t>115mm Thick wall</t>
  </si>
  <si>
    <t>230mm Thick wall</t>
  </si>
  <si>
    <t>PU 5.1.2</t>
  </si>
  <si>
    <t>FACE BRICKWORK</t>
  </si>
  <si>
    <t>3.6.2</t>
  </si>
  <si>
    <t>8.4.0</t>
  </si>
  <si>
    <t>Extra over items for facebrick</t>
  </si>
  <si>
    <t xml:space="preserve">(Allow R4600.00/1000 for purchasing and </t>
  </si>
  <si>
    <t>delivery of bricks to site excluding VAT)</t>
  </si>
  <si>
    <t>Stretcher course bond</t>
  </si>
  <si>
    <t>3.6.3</t>
  </si>
  <si>
    <t>8.4.1</t>
  </si>
  <si>
    <t>Facebrick sundries</t>
  </si>
  <si>
    <t>230mm Wide face brick on edge sill</t>
  </si>
  <si>
    <t>BRICK REINFORCING</t>
  </si>
  <si>
    <t>3.6.4</t>
  </si>
  <si>
    <t>8.5.0</t>
  </si>
  <si>
    <t>Brick reinforcing</t>
  </si>
  <si>
    <t>110mm Wide brickforce</t>
  </si>
  <si>
    <t>150mm Wide brickforce</t>
  </si>
  <si>
    <t>DAMPPROOFING</t>
  </si>
  <si>
    <t>3.6.5</t>
  </si>
  <si>
    <t>8.11.0</t>
  </si>
  <si>
    <t>Brickgrip dpc</t>
  </si>
  <si>
    <t>375 Micron under walls</t>
  </si>
  <si>
    <t>3.7</t>
  </si>
  <si>
    <t>STEEL WORK</t>
  </si>
  <si>
    <t>STEELWORK MEASURED IN DETAIL</t>
  </si>
  <si>
    <t>1200H</t>
  </si>
  <si>
    <t>DETAILING</t>
  </si>
  <si>
    <t>3.7.1</t>
  </si>
  <si>
    <t xml:space="preserve">Preparation of shop detail drawings and submit </t>
  </si>
  <si>
    <t>for approval</t>
  </si>
  <si>
    <t>Structural steelwork</t>
  </si>
  <si>
    <t>SUPPLY AND FABRICATION OF STEELWORK</t>
  </si>
  <si>
    <t>SINGLE SECTION STEELWORK</t>
  </si>
  <si>
    <t>Single section steelwork</t>
  </si>
  <si>
    <t>3.7.2</t>
  </si>
  <si>
    <t xml:space="preserve">Single section columns and posts with </t>
  </si>
  <si>
    <t>cap and base plates, stiffeners, splice</t>
  </si>
  <si>
    <t>material, etc.</t>
  </si>
  <si>
    <t>203x203x86 H-Section Column</t>
  </si>
  <si>
    <t>203x203x71 H-Section Column</t>
  </si>
  <si>
    <t>100x100x5mm Square Tubing</t>
  </si>
  <si>
    <t>Openings wider than 5m</t>
  </si>
  <si>
    <t>254x146x31 I-Section Truss</t>
  </si>
  <si>
    <t>3.7.3</t>
  </si>
  <si>
    <t>Bracing</t>
  </si>
  <si>
    <t>Truss supports</t>
  </si>
  <si>
    <t>150 x 75 x 10mm angle iron (100mm long)</t>
  </si>
  <si>
    <t>3.7.4</t>
  </si>
  <si>
    <t>Cladding support</t>
  </si>
  <si>
    <t>Cold-formed sections</t>
  </si>
  <si>
    <t xml:space="preserve">175 x 75 x 20 x 3.0 mm lipped </t>
  </si>
  <si>
    <t>channel section purlins</t>
  </si>
  <si>
    <t>3.7.5</t>
  </si>
  <si>
    <t>Fasteners</t>
  </si>
  <si>
    <t>Class 4.8 bolts with nuts and washers</t>
  </si>
  <si>
    <t>Class 8.8 bolts with nuts and washers</t>
  </si>
  <si>
    <t>16 mm diam Chemical Anchor (min</t>
  </si>
  <si>
    <t>70mm into concrete)</t>
  </si>
  <si>
    <t>TRANSPORT TO SITE</t>
  </si>
  <si>
    <t>3.7.6</t>
  </si>
  <si>
    <t>Normal transport</t>
  </si>
  <si>
    <t>OFF LOADING, SITE STORAGE &amp; ERECTION ON SITE</t>
  </si>
  <si>
    <t>3.7.7</t>
  </si>
  <si>
    <t>3.7.8</t>
  </si>
  <si>
    <t>Erection bolts</t>
  </si>
  <si>
    <t>3.7.9</t>
  </si>
  <si>
    <t>Holding down bolts</t>
  </si>
  <si>
    <t>M16 HIT-V 5,8 HAS rod, or similar approved</t>
  </si>
  <si>
    <t>CORROSION PROTECTION</t>
  </si>
  <si>
    <t>1200HC</t>
  </si>
  <si>
    <t>8.3.13</t>
  </si>
  <si>
    <t>Extra over items 8.3.1 to 8.3.9 for corrosion protection</t>
  </si>
  <si>
    <t>AT WORKSHOP</t>
  </si>
  <si>
    <t>3.7.10</t>
  </si>
  <si>
    <t>Painting</t>
  </si>
  <si>
    <t>Structural steel</t>
  </si>
  <si>
    <t>CLADDING AND SHEETING</t>
  </si>
  <si>
    <t>1200 HB</t>
  </si>
  <si>
    <t>ROOF SHEETING AND CLADDING</t>
  </si>
  <si>
    <t xml:space="preserve">Supply, deliver to site and fix cladding and sheeting </t>
  </si>
  <si>
    <t xml:space="preserve">including all necessary approved fasteners, etc. and </t>
  </si>
  <si>
    <t xml:space="preserve">cutting and notching complete, and finished with </t>
  </si>
  <si>
    <t xml:space="preserve">Colorplus or Chromadek finish </t>
  </si>
  <si>
    <t>3.7.11</t>
  </si>
  <si>
    <t>Roof sheeting</t>
  </si>
  <si>
    <t>0,5mm CHROMADEK IBR Roof Sheeting</t>
  </si>
  <si>
    <t>ROOF INSULATION</t>
  </si>
  <si>
    <t>3.7.12</t>
  </si>
  <si>
    <t>Supply, deliver to site and fix Sisalation 420 roof</t>
  </si>
  <si>
    <t>insulation, including all galvanised wire supportwork,</t>
  </si>
  <si>
    <t>cutting and notching complete as per</t>
  </si>
  <si>
    <t xml:space="preserve"> material approved  by the engineer</t>
  </si>
  <si>
    <t>Underside of roof sheeting</t>
  </si>
  <si>
    <t>3.7.13</t>
  </si>
  <si>
    <t>HANDRAILS</t>
  </si>
  <si>
    <t>8.3.7</t>
  </si>
  <si>
    <t>Supply all material and fixing bolts, assembly and grouting in</t>
  </si>
  <si>
    <t>including all bends closures, accessories and holding down bolts</t>
  </si>
  <si>
    <t>complete with nuts and washers</t>
  </si>
  <si>
    <t xml:space="preserve">Horizontal </t>
  </si>
  <si>
    <t>Sloping</t>
  </si>
  <si>
    <t>3.7.14</t>
  </si>
  <si>
    <t>BURGLAR BARS</t>
  </si>
  <si>
    <t xml:space="preserve">Supply all materials and fabricate burglar bars on all openings </t>
  </si>
  <si>
    <t>and recesses to engineers approval</t>
  </si>
  <si>
    <r>
      <t>Openings &gt; 1m</t>
    </r>
    <r>
      <rPr>
        <vertAlign val="superscript"/>
        <sz val="9"/>
        <color theme="1"/>
        <rFont val="Arial"/>
        <family val="2"/>
      </rPr>
      <t>2</t>
    </r>
  </si>
  <si>
    <r>
      <t>Openings 1m</t>
    </r>
    <r>
      <rPr>
        <vertAlign val="superscript"/>
        <sz val="9"/>
        <rFont val="Arial"/>
        <family val="2"/>
      </rPr>
      <t xml:space="preserve">2 </t>
    </r>
    <r>
      <rPr>
        <sz val="9"/>
        <rFont val="Arial"/>
        <family val="2"/>
      </rPr>
      <t>&gt; 2,5m</t>
    </r>
    <r>
      <rPr>
        <vertAlign val="superscript"/>
        <sz val="9"/>
        <rFont val="Arial"/>
        <family val="2"/>
      </rPr>
      <t>2</t>
    </r>
  </si>
  <si>
    <r>
      <t>Openings 2,5m</t>
    </r>
    <r>
      <rPr>
        <vertAlign val="superscript"/>
        <sz val="9"/>
        <rFont val="Arial"/>
        <family val="2"/>
      </rPr>
      <t>2</t>
    </r>
    <r>
      <rPr>
        <sz val="9"/>
        <rFont val="Arial"/>
        <family val="2"/>
      </rPr>
      <t xml:space="preserve"> &gt; 5m</t>
    </r>
    <r>
      <rPr>
        <vertAlign val="superscript"/>
        <sz val="9"/>
        <rFont val="Arial"/>
        <family val="2"/>
      </rPr>
      <t>2</t>
    </r>
  </si>
  <si>
    <r>
      <t>Openings 5m</t>
    </r>
    <r>
      <rPr>
        <vertAlign val="superscript"/>
        <sz val="9"/>
        <rFont val="Arial"/>
        <family val="2"/>
      </rPr>
      <t>2</t>
    </r>
    <r>
      <rPr>
        <sz val="9"/>
        <rFont val="Arial"/>
        <family val="2"/>
      </rPr>
      <t xml:space="preserve"> &gt; 10m</t>
    </r>
    <r>
      <rPr>
        <vertAlign val="superscript"/>
        <sz val="9"/>
        <rFont val="Arial"/>
        <family val="2"/>
      </rPr>
      <t>2</t>
    </r>
  </si>
  <si>
    <t>3.8</t>
  </si>
  <si>
    <t>FITTINGS AND FINISHES</t>
  </si>
  <si>
    <t>PU 3.4.1</t>
  </si>
  <si>
    <t>CAPENTRY AND JOINERY</t>
  </si>
  <si>
    <t>8.21.0</t>
  </si>
  <si>
    <t>FRAMED, LEDGED AND BRACED DOORS</t>
  </si>
  <si>
    <t>3.8.1</t>
  </si>
  <si>
    <t xml:space="preserve">Framed, ledged and braced meranti doors with 6mm </t>
  </si>
  <si>
    <t>plywood closed back</t>
  </si>
  <si>
    <t xml:space="preserve">Door size 886 x 2068mm </t>
  </si>
  <si>
    <t xml:space="preserve">45mm Semi-solid flush doors with 3,2mm standard hardboard </t>
  </si>
  <si>
    <t>covering on both sides hung to steel frames</t>
  </si>
  <si>
    <t xml:space="preserve">Door size 813 x 2032mm </t>
  </si>
  <si>
    <t>3.8.2</t>
  </si>
  <si>
    <t>8.24.0</t>
  </si>
  <si>
    <t xml:space="preserve">Locksets </t>
  </si>
  <si>
    <t xml:space="preserve">Union CZ 682-24-9756 C three lever lockset </t>
  </si>
  <si>
    <t>including satin chrome furniture</t>
  </si>
  <si>
    <r>
      <t xml:space="preserve">Solid Art DORMA or similar and approved brass  </t>
    </r>
    <r>
      <rPr>
        <sz val="9"/>
        <color indexed="10"/>
        <rFont val="Arial"/>
        <family val="2"/>
      </rPr>
      <t/>
    </r>
  </si>
  <si>
    <t xml:space="preserve">single cylinder lockset including  chromium plated    </t>
  </si>
  <si>
    <t>furniture and rebate conversion set for double door</t>
  </si>
  <si>
    <t>Indicator Bolt lock</t>
  </si>
  <si>
    <t>3.8.3</t>
  </si>
  <si>
    <t>8.24.2</t>
  </si>
  <si>
    <t>Door stops</t>
  </si>
  <si>
    <t>30mm Diameter rubber door stop</t>
  </si>
  <si>
    <t>ROLLER SHUTTER DOORS</t>
  </si>
  <si>
    <t xml:space="preserve">1,6mm Hot dipped galvanised industrial type roller </t>
  </si>
  <si>
    <t>shutter door complete with locking mechanism, etc.</t>
  </si>
  <si>
    <t>3.8.4</t>
  </si>
  <si>
    <t>8.26.2</t>
  </si>
  <si>
    <t xml:space="preserve">Size 1200 x 2100mm high roller shutter door </t>
  </si>
  <si>
    <t>3.8.5</t>
  </si>
  <si>
    <t>Galvanised Mild Steel Door Frames complete with hinges</t>
  </si>
  <si>
    <t xml:space="preserve">Door size 886 x 2068 mm </t>
  </si>
  <si>
    <t xml:space="preserve">Door size 813 x 2032 mm </t>
  </si>
  <si>
    <t>3.8.6</t>
  </si>
  <si>
    <t xml:space="preserve">Galvanised Mild steel Window Frames </t>
  </si>
  <si>
    <t>NE1 654 x 533mm</t>
  </si>
  <si>
    <t>C22 949 x 2000mm</t>
  </si>
  <si>
    <t>3.8.7</t>
  </si>
  <si>
    <t xml:space="preserve">Supply and install Aluminium frame doors. Item includes material to </t>
  </si>
  <si>
    <t>fabricate and install 6,38mm laminated safety glass</t>
  </si>
  <si>
    <t>5473x2510mm Folding Doors</t>
  </si>
  <si>
    <t>3.8.8</t>
  </si>
  <si>
    <t>Retractable Security Gate for the aluminim folding doors</t>
  </si>
  <si>
    <t>Trellidor</t>
  </si>
  <si>
    <t>3.8.9</t>
  </si>
  <si>
    <t>SIGNAGE</t>
  </si>
  <si>
    <t>Gents</t>
  </si>
  <si>
    <t>Ladies</t>
  </si>
  <si>
    <t>Paraplegic</t>
  </si>
  <si>
    <t>Office</t>
  </si>
  <si>
    <t>Boardroom</t>
  </si>
  <si>
    <t>Home</t>
  </si>
  <si>
    <t>Visitors</t>
  </si>
  <si>
    <t>3.8.10</t>
  </si>
  <si>
    <t>8.33.0</t>
  </si>
  <si>
    <t>GRANOLITHIC</t>
  </si>
  <si>
    <t>Untinted granolithic on concrete</t>
  </si>
  <si>
    <t>30mm avg thk on roof slab</t>
  </si>
  <si>
    <t>25mm thk on threads and risers of steps including</t>
  </si>
  <si>
    <t xml:space="preserve"> reedings</t>
  </si>
  <si>
    <t>Ramp</t>
  </si>
  <si>
    <t>3.8.11</t>
  </si>
  <si>
    <t>INTERNAL PLASTER</t>
  </si>
  <si>
    <t>Cement plaster on brickwork</t>
  </si>
  <si>
    <t>On walls</t>
  </si>
  <si>
    <t>On narrow widths</t>
  </si>
  <si>
    <t>3.8.12</t>
  </si>
  <si>
    <t>EXTERNAL PLASTER</t>
  </si>
  <si>
    <t>One coat (5:1) cement plaster on brickwork or concrete trwoelled smooth</t>
  </si>
  <si>
    <t>On narrow width in plaster bands</t>
  </si>
  <si>
    <t>3.8.13</t>
  </si>
  <si>
    <t>TILING</t>
  </si>
  <si>
    <t xml:space="preserve">230 x 230 x 8mm "Johnson &amp; Johnson" white glazed ceramic </t>
  </si>
  <si>
    <t>tiles fixed with adhesive to plaster (plaster elsewhere):</t>
  </si>
  <si>
    <t>On walls in isolated panels, splashbacks, etc</t>
  </si>
  <si>
    <t>300 x 300 x 12mm Through colour Terracotta non slip floor</t>
  </si>
  <si>
    <t xml:space="preserve"> tiles or other approved fixed with adhesive</t>
  </si>
  <si>
    <t>On floors</t>
  </si>
  <si>
    <t>3.8.14</t>
  </si>
  <si>
    <t>GLAZING</t>
  </si>
  <si>
    <t>NOTE:Unless otherwise stated, all items in this bill shall be 
purposes.</t>
  </si>
  <si>
    <t>deemed to fall into Work Group No. 150 for Haylett Formula</t>
  </si>
  <si>
    <t>GLAZING TO STEEL WITH PUTTY</t>
  </si>
  <si>
    <t>6mm Clear toughened safety glass</t>
  </si>
  <si>
    <t>Panes exceeding 0,1m2 and not exceeding 0,5m2</t>
  </si>
  <si>
    <t>Note:</t>
  </si>
  <si>
    <t>All paint to be Plascon or other approved and applied</t>
  </si>
  <si>
    <t>in accordance with the manufacturers instructions</t>
  </si>
  <si>
    <t>3.8.1.15</t>
  </si>
  <si>
    <t>8.39.2</t>
  </si>
  <si>
    <t xml:space="preserve">One coat primer and two coats interior washable acrylic </t>
  </si>
  <si>
    <t>paint to</t>
  </si>
  <si>
    <t>Plastered walls</t>
  </si>
  <si>
    <t>3.8.1.16</t>
  </si>
  <si>
    <t>8.39.5</t>
  </si>
  <si>
    <t>One coat carbo mastic 15 primer, two coats</t>
  </si>
  <si>
    <t>polyurethane enamel</t>
  </si>
  <si>
    <t>Mild steel door frames</t>
  </si>
  <si>
    <t>3.8.1.17</t>
  </si>
  <si>
    <t>8.39.6</t>
  </si>
  <si>
    <t>Three coats Woodcoat polyurethane coating suede</t>
  </si>
  <si>
    <t xml:space="preserve">Wooden doors </t>
  </si>
  <si>
    <t>3.9</t>
  </si>
  <si>
    <t xml:space="preserve">ELECTRICAL </t>
  </si>
  <si>
    <t>3.9.1</t>
  </si>
  <si>
    <t>PU 3.7</t>
  </si>
  <si>
    <t>ELECTRICAL WIRING</t>
  </si>
  <si>
    <t>Wiring of Buildings</t>
  </si>
  <si>
    <t>Provisional sum of R50,000 (Fifty thousand Rand)</t>
  </si>
  <si>
    <t>prov</t>
  </si>
  <si>
    <t>for electrical reticulation.</t>
  </si>
  <si>
    <t>sum</t>
  </si>
  <si>
    <t>Profit on above</t>
  </si>
  <si>
    <t>TOTAL CARRIED FORWARD TO SUMMARY FOR SCHEDULE 3 (GRANDSTAND AND ABLUSION)</t>
  </si>
  <si>
    <t>GUARDHOUSE</t>
  </si>
  <si>
    <t>4.1</t>
  </si>
  <si>
    <t>4.1.1</t>
  </si>
  <si>
    <t>4.1.2</t>
  </si>
  <si>
    <t>4.1.3</t>
  </si>
  <si>
    <t>4.1.4</t>
  </si>
  <si>
    <t>4.1.5</t>
  </si>
  <si>
    <t>4.2</t>
  </si>
  <si>
    <t>4.2.1</t>
  </si>
  <si>
    <t>4.2.2</t>
  </si>
  <si>
    <t>4.2.3</t>
  </si>
  <si>
    <t>4.3</t>
  </si>
  <si>
    <t>4.3.1</t>
  </si>
  <si>
    <t>4.3.2</t>
  </si>
  <si>
    <t>4.4</t>
  </si>
  <si>
    <t>4.4.1</t>
  </si>
  <si>
    <t>4.4.2</t>
  </si>
  <si>
    <t>4.4.3</t>
  </si>
  <si>
    <t>4.4.4</t>
  </si>
  <si>
    <t>4.4.5</t>
  </si>
  <si>
    <t>4.5</t>
  </si>
  <si>
    <t>4.5.7</t>
  </si>
  <si>
    <t>1200GB</t>
  </si>
  <si>
    <t>4.5.8</t>
  </si>
  <si>
    <t>4.5.9</t>
  </si>
  <si>
    <t>4.5.10</t>
  </si>
  <si>
    <t>4.5.11</t>
  </si>
  <si>
    <t>4.5.12</t>
  </si>
  <si>
    <t>4.6</t>
  </si>
  <si>
    <t>4.6.1</t>
  </si>
  <si>
    <t>4.6.2</t>
  </si>
  <si>
    <t>4.6.3</t>
  </si>
  <si>
    <t>4.6.4</t>
  </si>
  <si>
    <t>4.6.5</t>
  </si>
  <si>
    <t>4.7</t>
  </si>
  <si>
    <t xml:space="preserve">Colorplus or Chromadek finish  (colour "Rain Forest" </t>
  </si>
  <si>
    <t>to match existing)</t>
  </si>
  <si>
    <t>4.7.1</t>
  </si>
  <si>
    <t>0.55mm thick "SAFLOK 700" or similar approved by</t>
  </si>
  <si>
    <t>engineer,</t>
  </si>
  <si>
    <t>GALVANIZED ANCILLARIES</t>
  </si>
  <si>
    <t>4.7.2</t>
  </si>
  <si>
    <t xml:space="preserve">Supply, deliver to site and fix all ancillaries including </t>
  </si>
  <si>
    <t>all necessary approved fasteners, seals, etc. and</t>
  </si>
  <si>
    <t>cutting and notching complete (colour "Rain Forest" )</t>
  </si>
  <si>
    <t>Ridge capping</t>
  </si>
  <si>
    <t xml:space="preserve">0,6mm Ridge capping 462mm girth </t>
  </si>
  <si>
    <t>bent along length</t>
  </si>
  <si>
    <t>4.7.3</t>
  </si>
  <si>
    <t>4.8</t>
  </si>
  <si>
    <t>SANS graded CCA treated SA Pine</t>
  </si>
  <si>
    <t>4.8.1</t>
  </si>
  <si>
    <t>8.14.0</t>
  </si>
  <si>
    <t>Pre-fabricated roof construction erected, including</t>
  </si>
  <si>
    <t>all trusses, braces, purlins, battens, wall plates, etc.</t>
  </si>
  <si>
    <t xml:space="preserve">Timber roof construction of prefabricated </t>
  </si>
  <si>
    <t>trusses manufactured and erected complete</t>
  </si>
  <si>
    <t>including all timber purlins, wall plates, bracing,</t>
  </si>
  <si>
    <t xml:space="preserve">Lump </t>
  </si>
  <si>
    <t>etc. Size of timber roof on plan 17m²</t>
  </si>
  <si>
    <t>4.8.2</t>
  </si>
  <si>
    <t xml:space="preserve">Roof truss </t>
  </si>
  <si>
    <t>4.8.3</t>
  </si>
  <si>
    <t>4.8.4</t>
  </si>
  <si>
    <t>4.8.5</t>
  </si>
  <si>
    <t>4.8.6</t>
  </si>
  <si>
    <t xml:space="preserve">Supply and install Aluminium windows doors. Item includes material to </t>
  </si>
  <si>
    <t>Type 1</t>
  </si>
  <si>
    <t>Type 2</t>
  </si>
  <si>
    <t>Type 3</t>
  </si>
  <si>
    <t>4.8.7</t>
  </si>
  <si>
    <t>4.8.11</t>
  </si>
  <si>
    <t>4.8.12</t>
  </si>
  <si>
    <t>4.8.13</t>
  </si>
  <si>
    <t>4.8.14</t>
  </si>
  <si>
    <t>6.4.1.26</t>
  </si>
  <si>
    <t>6.4.1.27</t>
  </si>
  <si>
    <t>6.4.1.28</t>
  </si>
  <si>
    <t>4.9</t>
  </si>
  <si>
    <t>6.4.5</t>
  </si>
  <si>
    <t>6.4.5.1</t>
  </si>
  <si>
    <t>TOTAL CARRIED FORWARD TO SUMMARY FOR SCHEDULE 4 (GUARDHOUSE)</t>
  </si>
  <si>
    <t>SABS</t>
  </si>
  <si>
    <t>SCHEDULE NO. 1</t>
  </si>
  <si>
    <t>1200 A</t>
  </si>
  <si>
    <t>PRELIMINARY AND GENERAL</t>
  </si>
  <si>
    <t>PSA</t>
  </si>
  <si>
    <t>PSAB</t>
  </si>
  <si>
    <t>SCHEDULE: 1.1 - FIXED-CHARGE ITEMS</t>
  </si>
  <si>
    <t>1.1.1</t>
  </si>
  <si>
    <t>Establishment of  Facilities on Site</t>
  </si>
  <si>
    <t>1.1.2</t>
  </si>
  <si>
    <t>Facilities for the Engineer/Employer</t>
  </si>
  <si>
    <t>PSAB1</t>
  </si>
  <si>
    <t>Nameboard</t>
  </si>
  <si>
    <t>1.1.3</t>
  </si>
  <si>
    <t>Facilities for the Contractor</t>
  </si>
  <si>
    <t>PSA2</t>
  </si>
  <si>
    <t>Offices and storage sheds</t>
  </si>
  <si>
    <t>Workshops</t>
  </si>
  <si>
    <t>Laboratories</t>
  </si>
  <si>
    <t>Living accommodation</t>
  </si>
  <si>
    <t>(e)</t>
  </si>
  <si>
    <t>Ablution and latrine facilities</t>
  </si>
  <si>
    <t>(f)</t>
  </si>
  <si>
    <t>Tools and equipment</t>
  </si>
  <si>
    <t>(g)</t>
  </si>
  <si>
    <t>Water supplies, power and communications</t>
  </si>
  <si>
    <t>(h)</t>
  </si>
  <si>
    <t>Dealing with water (Sub-clause 5.5)</t>
  </si>
  <si>
    <t>Access (Sub-clause 5.8)</t>
  </si>
  <si>
    <t>(j)</t>
  </si>
  <si>
    <t>Plant</t>
  </si>
  <si>
    <t>1.1.4</t>
  </si>
  <si>
    <t xml:space="preserve">Other fixed-charge obligations </t>
  </si>
  <si>
    <t>1.1.5</t>
  </si>
  <si>
    <t>Removal of Contractor's and Engineers site</t>
  </si>
  <si>
    <t>establishment on completion</t>
  </si>
  <si>
    <t>1.1.6</t>
  </si>
  <si>
    <t>PSA5</t>
  </si>
  <si>
    <t>Other General Fixed-Charge Items</t>
  </si>
  <si>
    <t>PSA5.1</t>
  </si>
  <si>
    <t>LEP Plan</t>
  </si>
  <si>
    <t xml:space="preserve">Provision of a suitable Local Economic </t>
  </si>
  <si>
    <t>Participation Plan</t>
  </si>
  <si>
    <t>PSA5.2</t>
  </si>
  <si>
    <t>Benchmarks</t>
  </si>
  <si>
    <t>8.3.5.2</t>
  </si>
  <si>
    <t>Installation of all benchmarks shown on the</t>
  </si>
  <si>
    <t>drawings</t>
  </si>
  <si>
    <t>PSA5.3</t>
  </si>
  <si>
    <t>Occupational Health and Safety</t>
  </si>
  <si>
    <t>8.3.5.3</t>
  </si>
  <si>
    <t xml:space="preserve">compliance with Occupational Health and </t>
  </si>
  <si>
    <t>Safety Act (Act 85 of 1993) and its regulations</t>
  </si>
  <si>
    <t xml:space="preserve">and with the Employers Health and Safety </t>
  </si>
  <si>
    <t>Specification</t>
  </si>
  <si>
    <t>PSA 5.4</t>
  </si>
  <si>
    <t>Environmental Management</t>
  </si>
  <si>
    <t>8.3.5.4</t>
  </si>
  <si>
    <t>Compliance with record of decision and EMP</t>
  </si>
  <si>
    <t>SCHEDULE: 1.2 - TIME-RELATED ITEMS</t>
  </si>
  <si>
    <t>1.2.1</t>
  </si>
  <si>
    <t>Contractual requirements</t>
  </si>
  <si>
    <t xml:space="preserve">Operation and maintenance of facilities on the Site </t>
  </si>
  <si>
    <t>for the duration of construction</t>
  </si>
  <si>
    <t>1.2.2</t>
  </si>
  <si>
    <t>1.2.3</t>
  </si>
  <si>
    <t>1.2.4</t>
  </si>
  <si>
    <t>Supervision for duration of construction</t>
  </si>
  <si>
    <t>1.2.5</t>
  </si>
  <si>
    <t xml:space="preserve">Company and head office overhead costs for the </t>
  </si>
  <si>
    <t>duration of the contract</t>
  </si>
  <si>
    <t>1.2.6</t>
  </si>
  <si>
    <t>8.4.5</t>
  </si>
  <si>
    <t>Other time-related obligations</t>
  </si>
  <si>
    <t>1.2.7</t>
  </si>
  <si>
    <t>Other General Time-Related Charge Items</t>
  </si>
  <si>
    <t>PSA6.1</t>
  </si>
  <si>
    <t>8.3.6.1</t>
  </si>
  <si>
    <t>PSA6.2</t>
  </si>
  <si>
    <t>8.3.6.2</t>
  </si>
  <si>
    <t>PSA6.3</t>
  </si>
  <si>
    <t>Security</t>
  </si>
  <si>
    <t>8.3.6.3</t>
  </si>
  <si>
    <t>Provision of adequate security</t>
  </si>
  <si>
    <t>SCHEDULE: 1.3 - OTHER GENERAL CHARGES</t>
  </si>
  <si>
    <t>1.3.1</t>
  </si>
  <si>
    <t>Provision of as-built drawings and details</t>
  </si>
  <si>
    <t>TOTAL CARRIED FORWARD TO SUMMARY FOR SCHEDULE 1</t>
  </si>
  <si>
    <t>SCHEDULE NO. 2</t>
  </si>
  <si>
    <t>DAYWORKS</t>
  </si>
  <si>
    <t>DAYWORKS AND TEMPORARY WORKS</t>
  </si>
  <si>
    <t>Dayworks executed on instruction of the Engineer</t>
  </si>
  <si>
    <t>/Employer only</t>
  </si>
  <si>
    <t>LABOUR</t>
  </si>
  <si>
    <t>2.1.1</t>
  </si>
  <si>
    <t>8.7.1</t>
  </si>
  <si>
    <t>Skilled</t>
  </si>
  <si>
    <t xml:space="preserve">Semi-skilled </t>
  </si>
  <si>
    <t>Un-skilled</t>
  </si>
  <si>
    <t>PLANTHIRE (WORK RATES ON SITE)</t>
  </si>
  <si>
    <t>2.1.2</t>
  </si>
  <si>
    <t>TRUCKS</t>
  </si>
  <si>
    <t>8.7.2</t>
  </si>
  <si>
    <t>Tipper trucks (specify capacity)</t>
  </si>
  <si>
    <t>Capacity_____m³ (small)</t>
  </si>
  <si>
    <t>Capacity_____m³ (medium)</t>
  </si>
  <si>
    <t>Capacity_____m³ (large)</t>
  </si>
  <si>
    <t>Flatbed trucks (specify capacity)</t>
  </si>
  <si>
    <t>LDV'S</t>
  </si>
  <si>
    <t>2.1.3</t>
  </si>
  <si>
    <t>LDV (specify size)</t>
  </si>
  <si>
    <t>LDV_____ton</t>
  </si>
  <si>
    <t>km</t>
  </si>
  <si>
    <t>WATER TANKERS</t>
  </si>
  <si>
    <t>2.1.4</t>
  </si>
  <si>
    <t>Water tankers (specify capacity)</t>
  </si>
  <si>
    <t>Capacity______liter (small, towable)</t>
  </si>
  <si>
    <t>Capacity______liter (medium)</t>
  </si>
  <si>
    <t>Capacity______liter (large)</t>
  </si>
  <si>
    <t>LOADERS</t>
  </si>
  <si>
    <t>2.1.5</t>
  </si>
  <si>
    <t>Wheel loaders (specify capacity)</t>
  </si>
  <si>
    <t>GRADERS</t>
  </si>
  <si>
    <t>2.1.6</t>
  </si>
  <si>
    <t xml:space="preserve">Motor graders (specify model/kw) </t>
  </si>
  <si>
    <t>Model _______/_____kw</t>
  </si>
  <si>
    <t>EXCAVATORS</t>
  </si>
  <si>
    <t>2.1.7</t>
  </si>
  <si>
    <t>.9</t>
  </si>
  <si>
    <t>Crawler excavators (specify model/mass/kw)</t>
  </si>
  <si>
    <t>Model____/_____/kg____kw (small)</t>
  </si>
  <si>
    <t>Model____/_____/kg____kw (medium)</t>
  </si>
  <si>
    <t>Model____/_____/kg____kw (large)</t>
  </si>
  <si>
    <t>TLB'S</t>
  </si>
  <si>
    <t>2.1.8</t>
  </si>
  <si>
    <t>.10</t>
  </si>
  <si>
    <t>Tractor loader backhoe (TLB)(specify model)</t>
  </si>
  <si>
    <t>Model__________</t>
  </si>
  <si>
    <t>2.1.9</t>
  </si>
  <si>
    <t>ROLLERS</t>
  </si>
  <si>
    <t>.12</t>
  </si>
  <si>
    <t xml:space="preserve">Self propelled vibrating rollers (smooth </t>
  </si>
  <si>
    <t>drum) (specify mass)</t>
  </si>
  <si>
    <t>Mass_____kg (medium)</t>
  </si>
  <si>
    <t>Mass_____kg (large)</t>
  </si>
  <si>
    <t>.13</t>
  </si>
  <si>
    <t>Self propelled vibrating rollers (padfoot)</t>
  </si>
  <si>
    <t>(specify mass)</t>
  </si>
  <si>
    <t>.16</t>
  </si>
  <si>
    <t>Walk behind vibrating rollers (specify model)</t>
  </si>
  <si>
    <t>Model_______(BW 61) (small)</t>
  </si>
  <si>
    <t>Model_______(BW 76) (medium)</t>
  </si>
  <si>
    <t>Model_______(BW 90) (large)</t>
  </si>
  <si>
    <t>2.1.10</t>
  </si>
  <si>
    <t>COMPACTORS</t>
  </si>
  <si>
    <t>.17</t>
  </si>
  <si>
    <t>Plate compactors (specify model)</t>
  </si>
  <si>
    <t>Model_______</t>
  </si>
  <si>
    <t>.18</t>
  </si>
  <si>
    <t>Wackers (specify model)</t>
  </si>
  <si>
    <t>CONCRETE MIXERS</t>
  </si>
  <si>
    <t>2.1.11</t>
  </si>
  <si>
    <t>.19</t>
  </si>
  <si>
    <t>Concrete mixers (specify mixing volume)</t>
  </si>
  <si>
    <t>Volume______liter (small, towable)</t>
  </si>
  <si>
    <t>Volume______liter (medium)</t>
  </si>
  <si>
    <t>Volume______liter (large)</t>
  </si>
  <si>
    <t>COMPRESSORS</t>
  </si>
  <si>
    <t>2.1.12</t>
  </si>
  <si>
    <t>.21</t>
  </si>
  <si>
    <t>Portable diesel compressors (specify capacity)</t>
  </si>
  <si>
    <t>Capacity_____cfm (small)</t>
  </si>
  <si>
    <t>Capacity_____cfm (medium)</t>
  </si>
  <si>
    <t>Capacity_____cfm (large)</t>
  </si>
  <si>
    <t>WATERPUMPS</t>
  </si>
  <si>
    <t>2.1.13</t>
  </si>
  <si>
    <t>.22</t>
  </si>
  <si>
    <t>Waterpump (specify capacity)</t>
  </si>
  <si>
    <r>
      <t xml:space="preserve">Capacity_____ </t>
    </r>
    <r>
      <rPr>
        <sz val="9"/>
        <rFont val="Kaufmann BT"/>
        <family val="4"/>
      </rPr>
      <t>liter</t>
    </r>
    <r>
      <rPr>
        <sz val="9"/>
        <rFont val="Arial"/>
        <family val="2"/>
      </rPr>
      <t>/sec (small)</t>
    </r>
  </si>
  <si>
    <r>
      <t xml:space="preserve">Capacity_____ </t>
    </r>
    <r>
      <rPr>
        <sz val="9"/>
        <rFont val="Kaufmann BT"/>
        <family val="4"/>
      </rPr>
      <t>liter</t>
    </r>
    <r>
      <rPr>
        <sz val="9"/>
        <rFont val="Arial"/>
        <family val="2"/>
      </rPr>
      <t>/sec (medium)</t>
    </r>
  </si>
  <si>
    <r>
      <t xml:space="preserve">Capacity_____ </t>
    </r>
    <r>
      <rPr>
        <sz val="9"/>
        <rFont val="Kaufmann BT"/>
        <family val="4"/>
      </rPr>
      <t>liter</t>
    </r>
    <r>
      <rPr>
        <sz val="9"/>
        <rFont val="Arial"/>
        <family val="2"/>
      </rPr>
      <t>/sec (large)</t>
    </r>
  </si>
  <si>
    <t>WELDERS</t>
  </si>
  <si>
    <t>2.1.14</t>
  </si>
  <si>
    <t>.23</t>
  </si>
  <si>
    <t>Welding unit (specify ampere)</t>
  </si>
  <si>
    <t>______Amp (small)</t>
  </si>
  <si>
    <t>______Amp (medium])</t>
  </si>
  <si>
    <t>______Amp (large)</t>
  </si>
  <si>
    <t>GENERATORS</t>
  </si>
  <si>
    <t>2.1.15</t>
  </si>
  <si>
    <t>.24</t>
  </si>
  <si>
    <t>Mobile generator set (specify KVA)</t>
  </si>
  <si>
    <t>______KVA (small)</t>
  </si>
  <si>
    <t>______KVA (medium])</t>
  </si>
  <si>
    <t>______KVA (large)</t>
  </si>
  <si>
    <t>2.1.16</t>
  </si>
  <si>
    <t xml:space="preserve">TRANSPORT (TRANSPORT COST TO AND </t>
  </si>
  <si>
    <t>FROM SITE)</t>
  </si>
  <si>
    <t>Distance shall be measured one way only</t>
  </si>
  <si>
    <t>(Tender rates shall include for transport in both</t>
  </si>
  <si>
    <t>directions to and from site)</t>
  </si>
  <si>
    <t>8.7.3</t>
  </si>
  <si>
    <t>Low bed</t>
  </si>
  <si>
    <t>Low-bed (suitable for the largest piece</t>
  </si>
  <si>
    <t>of equipment above)</t>
  </si>
  <si>
    <t>Tipper truck</t>
  </si>
  <si>
    <t>Small</t>
  </si>
  <si>
    <t>Medium</t>
  </si>
  <si>
    <t>Large</t>
  </si>
  <si>
    <t>Flatbed truck</t>
  </si>
  <si>
    <t>Water tanker</t>
  </si>
  <si>
    <t>SUMS STATED PROVISIONALLY BY THE ENGINEER</t>
  </si>
  <si>
    <t xml:space="preserve">For work to be executed by the Contractor and </t>
  </si>
  <si>
    <t>valued in terms of the "Valuation of Variations"</t>
  </si>
  <si>
    <t>clause in the Conditions of Contract</t>
  </si>
  <si>
    <t>Allowances (Amounts include for over-heads &amp; profit)</t>
  </si>
  <si>
    <t>2.2.1</t>
  </si>
  <si>
    <t>Community requirements</t>
  </si>
  <si>
    <t>PSA7.3</t>
  </si>
  <si>
    <t>CLO/LDO remuneration</t>
  </si>
  <si>
    <t>Prov sum</t>
  </si>
  <si>
    <t>PSA7.4</t>
  </si>
  <si>
    <t xml:space="preserve">Accredited and approved training </t>
  </si>
  <si>
    <t xml:space="preserve">courses for selected local and other </t>
  </si>
  <si>
    <t xml:space="preserve">labourers including wages during </t>
  </si>
  <si>
    <t>training</t>
  </si>
  <si>
    <t>2.2.2</t>
  </si>
  <si>
    <t>Engineers requirements</t>
  </si>
  <si>
    <t>PSA7.5</t>
  </si>
  <si>
    <t>Engineers cellular phone costs</t>
  </si>
  <si>
    <t>PSA7.6</t>
  </si>
  <si>
    <t xml:space="preserve">Engineers site office consumables </t>
  </si>
  <si>
    <t>PSA7.7</t>
  </si>
  <si>
    <t>Electronic Equipment</t>
  </si>
  <si>
    <t>PSA7.8</t>
  </si>
  <si>
    <t>Acceptance control testing</t>
  </si>
  <si>
    <t>PRIME COST ITEMS</t>
  </si>
  <si>
    <t>2.2.5</t>
  </si>
  <si>
    <t>PSA8.1</t>
  </si>
  <si>
    <t>Materials used in the execution of dayworks</t>
  </si>
  <si>
    <t>PC item</t>
  </si>
  <si>
    <t>TOTAL CARRIED FORWARD TO SUMMARY FOR SCHEDULE 2 (DAYWORKS)</t>
  </si>
  <si>
    <t>SCHEDULE NO. B4</t>
  </si>
  <si>
    <t>SCHEDULE NO. B5</t>
  </si>
  <si>
    <t xml:space="preserve">Day Works and Provisional Sums </t>
  </si>
  <si>
    <t>Provisional sum of R10,000 (ten thousand Rand)</t>
  </si>
  <si>
    <t>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</si>
</sst>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R&quot;* #,##0.00_-;\-&quot;R&quot;* #,##0.00_-;_-&quot;R&quot;* &quot;-&quot;??_-;_-@_-"/>
    <numFmt numFmtId="43" formatCode="_-* #,##0.00_-;\-* #,##0.00_-;_-* &quot;-&quot;??_-;_-@_-"/>
    <numFmt numFmtId="164" formatCode="_(&quot;$&quot;* #,##0.00_);_(&quot;$&quot;* \(#,##0.00\);_(&quot;$&quot;* &quot;-&quot;??_);_(@_)"/>
    <numFmt numFmtId="165" formatCode="_(* #,##0.00_);_(* \(#,##0.00\);_(* &quot;-&quot;??_);_(@_)"/>
    <numFmt numFmtId="166" formatCode="_ * #,##0.00_ ;_ * \-#,##0.00_ ;_ * &quot;-&quot;??_ ;_ @_ "/>
    <numFmt numFmtId="167" formatCode="0.0"/>
    <numFmt numFmtId="168" formatCode="&quot;R&quot;\ #,##0.00"/>
    <numFmt numFmtId="169" formatCode="&quot;R&quot;#,##0.00"/>
    <numFmt numFmtId="170" formatCode="0.000"/>
  </numFmts>
  <fonts count="39">
    <font>
      <sz val="10"/>
      <name val="Arial"/>
    </font>
    <font>
      <sz val="10"/>
      <name val="Arial"/>
      <family val="2"/>
    </font>
    <font>
      <b/>
      <sz val="10"/>
      <name val="Arial"/>
      <family val="2"/>
    </font>
    <font>
      <b/>
      <u/>
      <sz val="8"/>
      <name val="Arial"/>
      <family val="2"/>
    </font>
    <font>
      <b/>
      <sz val="8"/>
      <name val="Arial"/>
      <family val="2"/>
    </font>
    <font>
      <sz val="9"/>
      <name val="Arial"/>
      <family val="2"/>
    </font>
    <font>
      <sz val="8"/>
      <name val="Arial"/>
      <family val="2"/>
    </font>
    <font>
      <sz val="8"/>
      <name val="Arial"/>
      <family val="2"/>
    </font>
    <font>
      <b/>
      <sz val="9"/>
      <name val="Arial"/>
      <family val="2"/>
    </font>
    <font>
      <b/>
      <u/>
      <sz val="9"/>
      <name val="Arial"/>
      <family val="2"/>
    </font>
    <font>
      <vertAlign val="superscript"/>
      <sz val="9"/>
      <name val="Arial"/>
      <family val="2"/>
    </font>
    <font>
      <vertAlign val="superscript"/>
      <sz val="10"/>
      <name val="Arial"/>
      <family val="2"/>
    </font>
    <font>
      <sz val="10"/>
      <name val="Arial"/>
      <family val="2"/>
    </font>
    <font>
      <sz val="14"/>
      <name val="Arial"/>
      <family val="2"/>
    </font>
    <font>
      <b/>
      <sz val="14"/>
      <name val="Arial"/>
      <family val="2"/>
    </font>
    <font>
      <sz val="14"/>
      <color rgb="FF7030A0"/>
      <name val="Arial"/>
      <family val="2"/>
    </font>
    <font>
      <sz val="9"/>
      <name val="Aptos Narrow"/>
      <family val="2"/>
    </font>
    <font>
      <b/>
      <sz val="9"/>
      <color rgb="FFFF0000"/>
      <name val="Arial"/>
      <family val="2"/>
    </font>
    <font>
      <b/>
      <sz val="10"/>
      <color rgb="FFFF0000"/>
      <name val="Arial"/>
      <family val="2"/>
    </font>
    <font>
      <b/>
      <sz val="9"/>
      <color theme="1"/>
      <name val="Arial"/>
      <family val="2"/>
    </font>
    <font>
      <i/>
      <sz val="9"/>
      <name val="Arial"/>
      <family val="2"/>
    </font>
    <font>
      <sz val="12"/>
      <name val="Arial"/>
      <family val="2"/>
    </font>
    <font>
      <sz val="9"/>
      <color rgb="FFFF0000"/>
      <name val="Arial"/>
      <family val="2"/>
    </font>
    <font>
      <sz val="9"/>
      <color theme="1"/>
      <name val="Arial"/>
      <family val="2"/>
    </font>
    <font>
      <u/>
      <sz val="9"/>
      <name val="Arial"/>
      <family val="2"/>
    </font>
    <font>
      <sz val="9"/>
      <color indexed="10"/>
      <name val="Arial"/>
      <family val="2"/>
    </font>
    <font>
      <u/>
      <sz val="9"/>
      <color rgb="FFFF0000"/>
      <name val="Arial"/>
      <family val="2"/>
    </font>
    <font>
      <b/>
      <u/>
      <sz val="9"/>
      <color rgb="FFFF0000"/>
      <name val="Arial"/>
      <family val="2"/>
    </font>
    <font>
      <u/>
      <sz val="9"/>
      <color theme="1"/>
      <name val="Arial"/>
      <family val="2"/>
    </font>
    <font>
      <i/>
      <sz val="9"/>
      <color theme="1"/>
      <name val="Arial"/>
      <family val="2"/>
    </font>
    <font>
      <u/>
      <sz val="9"/>
      <color indexed="8"/>
      <name val="Arial"/>
      <family val="2"/>
    </font>
    <font>
      <b/>
      <u/>
      <sz val="9"/>
      <color theme="1"/>
      <name val="Arial"/>
      <family val="2"/>
    </font>
    <font>
      <vertAlign val="superscript"/>
      <sz val="9"/>
      <color theme="1"/>
      <name val="Arial"/>
      <family val="2"/>
    </font>
    <font>
      <b/>
      <sz val="9"/>
      <color indexed="10"/>
      <name val="Arial"/>
      <family val="2"/>
    </font>
    <font>
      <u/>
      <sz val="9"/>
      <color indexed="10"/>
      <name val="Arial"/>
      <family val="2"/>
    </font>
    <font>
      <sz val="9"/>
      <color indexed="8"/>
      <name val="Arial"/>
      <family val="2"/>
    </font>
    <font>
      <b/>
      <sz val="9"/>
      <color indexed="8"/>
      <name val="Arial"/>
      <family val="2"/>
    </font>
    <font>
      <b/>
      <u/>
      <sz val="9"/>
      <color indexed="8"/>
      <name val="Arial"/>
      <family val="2"/>
    </font>
    <font>
      <sz val="9"/>
      <name val="Kaufmann BT"/>
      <family val="4"/>
    </font>
  </fonts>
  <fills count="3">
    <fill>
      <patternFill patternType="none"/>
    </fill>
    <fill>
      <patternFill patternType="gray125"/>
    </fill>
    <fill>
      <patternFill patternType="solid">
        <fgColor theme="0"/>
        <bgColor indexed="64"/>
      </patternFill>
    </fill>
  </fills>
  <borders count="55">
    <border>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top/>
      <bottom/>
      <diagonal/>
    </border>
  </borders>
  <cellStyleXfs count="10">
    <xf numFmtId="0" fontId="0" fillId="0" borderId="0"/>
    <xf numFmtId="165" fontId="1"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0" fontId="12" fillId="0" borderId="0"/>
    <xf numFmtId="43" fontId="1" fillId="0" borderId="0" applyFont="0" applyFill="0" applyBorder="0" applyAlignment="0" applyProtection="0"/>
    <xf numFmtId="43" fontId="12" fillId="0" borderId="0" applyFont="0" applyFill="0" applyBorder="0" applyAlignment="0" applyProtection="0"/>
    <xf numFmtId="164" fontId="1" fillId="0" borderId="0" applyFont="0" applyFill="0" applyBorder="0" applyAlignment="0" applyProtection="0"/>
    <xf numFmtId="0" fontId="1" fillId="0" borderId="0"/>
    <xf numFmtId="0" fontId="21" fillId="0" borderId="0"/>
  </cellStyleXfs>
  <cellXfs count="581">
    <xf numFmtId="0" fontId="0" fillId="0" borderId="0" xfId="0"/>
    <xf numFmtId="0" fontId="0" fillId="0" borderId="1" xfId="0" applyBorder="1"/>
    <xf numFmtId="0" fontId="3" fillId="0" borderId="0" xfId="0" applyFont="1" applyAlignment="1">
      <alignment horizontal="left"/>
    </xf>
    <xf numFmtId="0" fontId="5" fillId="0" borderId="0" xfId="0" applyFont="1"/>
    <xf numFmtId="0" fontId="6" fillId="0" borderId="0" xfId="0" applyFont="1"/>
    <xf numFmtId="0" fontId="7" fillId="0" borderId="0" xfId="0" applyFont="1"/>
    <xf numFmtId="0" fontId="3" fillId="0" borderId="1" xfId="0" applyFont="1" applyBorder="1" applyAlignment="1">
      <alignment horizontal="left"/>
    </xf>
    <xf numFmtId="0" fontId="4" fillId="0" borderId="1" xfId="0" applyFont="1" applyBorder="1"/>
    <xf numFmtId="0" fontId="6" fillId="0" borderId="1" xfId="0" applyFont="1" applyBorder="1"/>
    <xf numFmtId="0" fontId="7" fillId="0" borderId="1" xfId="0" applyFont="1" applyBorder="1"/>
    <xf numFmtId="0" fontId="6" fillId="0" borderId="1" xfId="0" applyFont="1" applyBorder="1" applyAlignment="1">
      <alignment horizontal="right"/>
    </xf>
    <xf numFmtId="0" fontId="6" fillId="0" borderId="1" xfId="0" applyFont="1" applyBorder="1" applyAlignment="1">
      <alignment horizontal="center"/>
    </xf>
    <xf numFmtId="0" fontId="7" fillId="0" borderId="1" xfId="0" applyFont="1" applyBorder="1" applyAlignment="1">
      <alignment horizontal="left"/>
    </xf>
    <xf numFmtId="0" fontId="3" fillId="0" borderId="2" xfId="0" applyFont="1" applyBorder="1" applyAlignment="1">
      <alignment horizontal="left"/>
    </xf>
    <xf numFmtId="0" fontId="6" fillId="0" borderId="2" xfId="0" applyFont="1" applyBorder="1" applyAlignment="1">
      <alignment horizontal="left"/>
    </xf>
    <xf numFmtId="0" fontId="6" fillId="0" borderId="1" xfId="0" applyFont="1" applyBorder="1" applyAlignment="1">
      <alignment horizontal="left"/>
    </xf>
    <xf numFmtId="0" fontId="6" fillId="0" borderId="3" xfId="0" applyFont="1" applyBorder="1" applyAlignment="1">
      <alignment horizontal="left"/>
    </xf>
    <xf numFmtId="0" fontId="2" fillId="0" borderId="0" xfId="0" applyFont="1" applyAlignment="1">
      <alignment horizontal="left" vertical="center"/>
    </xf>
    <xf numFmtId="0" fontId="2" fillId="0" borderId="0" xfId="0" applyFont="1" applyAlignment="1">
      <alignment vertical="center"/>
    </xf>
    <xf numFmtId="0" fontId="0" fillId="0" borderId="0" xfId="0" applyAlignment="1">
      <alignment vertical="center"/>
    </xf>
    <xf numFmtId="0" fontId="6" fillId="0" borderId="0" xfId="0" applyFont="1" applyAlignment="1">
      <alignment horizontal="center"/>
    </xf>
    <xf numFmtId="0" fontId="0" fillId="0" borderId="0" xfId="0" applyAlignment="1">
      <alignment horizontal="center"/>
    </xf>
    <xf numFmtId="0" fontId="7" fillId="0" borderId="0" xfId="0" applyFont="1" applyAlignment="1">
      <alignment horizontal="center"/>
    </xf>
    <xf numFmtId="0" fontId="0" fillId="0" borderId="4" xfId="0" applyBorder="1"/>
    <xf numFmtId="0" fontId="5" fillId="0" borderId="1" xfId="0" applyFont="1" applyBorder="1" applyAlignment="1">
      <alignment horizontal="center"/>
    </xf>
    <xf numFmtId="0" fontId="5" fillId="0" borderId="1" xfId="0" applyFont="1" applyBorder="1"/>
    <xf numFmtId="0" fontId="8" fillId="0" borderId="1" xfId="0" applyFont="1" applyBorder="1" applyAlignment="1">
      <alignment horizontal="center"/>
    </xf>
    <xf numFmtId="0" fontId="5" fillId="0" borderId="0" xfId="0" applyFont="1" applyAlignment="1">
      <alignment horizontal="center"/>
    </xf>
    <xf numFmtId="0" fontId="5" fillId="0" borderId="1" xfId="0" applyFont="1" applyBorder="1" applyAlignment="1">
      <alignment horizontal="left"/>
    </xf>
    <xf numFmtId="2" fontId="5" fillId="0" borderId="1" xfId="0" applyNumberFormat="1" applyFont="1" applyBorder="1" applyAlignment="1">
      <alignment horizontal="center"/>
    </xf>
    <xf numFmtId="0" fontId="0" fillId="0" borderId="5" xfId="0" applyBorder="1"/>
    <xf numFmtId="0" fontId="3" fillId="0" borderId="6" xfId="0" applyFont="1" applyBorder="1" applyAlignment="1">
      <alignment horizontal="left"/>
    </xf>
    <xf numFmtId="0" fontId="0" fillId="0" borderId="2" xfId="0" applyBorder="1"/>
    <xf numFmtId="0" fontId="2" fillId="0" borderId="1" xfId="0" applyFont="1" applyBorder="1"/>
    <xf numFmtId="0" fontId="8" fillId="0" borderId="1" xfId="0" applyFont="1" applyBorder="1"/>
    <xf numFmtId="0" fontId="2" fillId="0" borderId="1" xfId="0" applyFont="1" applyBorder="1" applyAlignment="1">
      <alignment horizontal="left"/>
    </xf>
    <xf numFmtId="0" fontId="5" fillId="0" borderId="1" xfId="0" applyFont="1" applyBorder="1" applyAlignment="1">
      <alignment horizontal="left" indent="1"/>
    </xf>
    <xf numFmtId="0" fontId="9" fillId="0" borderId="0" xfId="0" applyFont="1" applyAlignment="1">
      <alignment horizontal="left"/>
    </xf>
    <xf numFmtId="0" fontId="9" fillId="0" borderId="1" xfId="0" applyFont="1" applyBorder="1" applyAlignment="1">
      <alignment horizontal="left"/>
    </xf>
    <xf numFmtId="0" fontId="5" fillId="0" borderId="0" xfId="0" applyFont="1" applyAlignment="1">
      <alignment horizontal="left"/>
    </xf>
    <xf numFmtId="0" fontId="8" fillId="0" borderId="0" xfId="0" applyFont="1" applyAlignment="1">
      <alignment vertical="center"/>
    </xf>
    <xf numFmtId="0" fontId="5" fillId="0" borderId="1" xfId="0" applyFont="1" applyBorder="1" applyAlignment="1">
      <alignment horizontal="right"/>
    </xf>
    <xf numFmtId="0" fontId="0" fillId="0" borderId="1" xfId="0" applyBorder="1" applyAlignment="1">
      <alignment horizontal="right"/>
    </xf>
    <xf numFmtId="0" fontId="9" fillId="0" borderId="0" xfId="0" applyFont="1" applyAlignment="1">
      <alignment horizontal="center"/>
    </xf>
    <xf numFmtId="0" fontId="8" fillId="0" borderId="0" xfId="0" applyFont="1" applyAlignment="1">
      <alignment horizontal="center" vertical="center"/>
    </xf>
    <xf numFmtId="2" fontId="5" fillId="0" borderId="1" xfId="0" applyNumberFormat="1" applyFont="1" applyBorder="1" applyAlignment="1">
      <alignment horizontal="right"/>
    </xf>
    <xf numFmtId="2" fontId="9" fillId="0" borderId="1" xfId="0" applyNumberFormat="1" applyFont="1" applyBorder="1" applyAlignment="1">
      <alignment horizontal="right"/>
    </xf>
    <xf numFmtId="2" fontId="8" fillId="0" borderId="1" xfId="0" applyNumberFormat="1" applyFont="1" applyBorder="1" applyAlignment="1">
      <alignment horizontal="right"/>
    </xf>
    <xf numFmtId="2" fontId="5" fillId="0" borderId="3" xfId="0" applyNumberFormat="1" applyFont="1" applyBorder="1" applyAlignment="1">
      <alignment horizontal="right"/>
    </xf>
    <xf numFmtId="0" fontId="0" fillId="0" borderId="0" xfId="0" applyAlignment="1">
      <alignment horizontal="right"/>
    </xf>
    <xf numFmtId="0" fontId="5" fillId="0" borderId="2" xfId="0" applyFont="1" applyBorder="1" applyAlignment="1">
      <alignment horizontal="left"/>
    </xf>
    <xf numFmtId="168" fontId="5" fillId="0" borderId="1" xfId="0" applyNumberFormat="1" applyFont="1" applyBorder="1" applyAlignment="1">
      <alignment horizontal="right"/>
    </xf>
    <xf numFmtId="168" fontId="7" fillId="0" borderId="1" xfId="0" applyNumberFormat="1" applyFont="1" applyBorder="1"/>
    <xf numFmtId="0" fontId="0" fillId="0" borderId="0" xfId="0" applyAlignment="1">
      <alignment horizontal="left"/>
    </xf>
    <xf numFmtId="2" fontId="5" fillId="0" borderId="1" xfId="0" applyNumberFormat="1" applyFont="1" applyBorder="1"/>
    <xf numFmtId="2" fontId="5" fillId="0" borderId="3" xfId="0" applyNumberFormat="1" applyFont="1" applyBorder="1"/>
    <xf numFmtId="168" fontId="7" fillId="0" borderId="0" xfId="0" applyNumberFormat="1" applyFont="1"/>
    <xf numFmtId="2" fontId="5" fillId="0" borderId="3" xfId="0" applyNumberFormat="1" applyFont="1" applyBorder="1" applyAlignment="1">
      <alignment horizontal="center"/>
    </xf>
    <xf numFmtId="168" fontId="5" fillId="0" borderId="1" xfId="0" applyNumberFormat="1" applyFont="1" applyBorder="1" applyAlignment="1">
      <alignment horizontal="center"/>
    </xf>
    <xf numFmtId="168" fontId="5" fillId="0" borderId="1" xfId="0" applyNumberFormat="1" applyFont="1" applyBorder="1"/>
    <xf numFmtId="2" fontId="9" fillId="0" borderId="1" xfId="0" applyNumberFormat="1" applyFont="1" applyBorder="1" applyAlignment="1">
      <alignment horizontal="left"/>
    </xf>
    <xf numFmtId="2" fontId="5" fillId="0" borderId="1" xfId="0" applyNumberFormat="1" applyFont="1" applyBorder="1" applyAlignment="1">
      <alignment horizontal="left"/>
    </xf>
    <xf numFmtId="2" fontId="5" fillId="0" borderId="3" xfId="0" applyNumberFormat="1" applyFont="1" applyBorder="1" applyAlignment="1">
      <alignment horizontal="left"/>
    </xf>
    <xf numFmtId="0" fontId="12" fillId="0" borderId="1" xfId="0" applyFont="1" applyBorder="1"/>
    <xf numFmtId="0" fontId="12" fillId="0" borderId="1" xfId="0" applyFont="1" applyBorder="1" applyAlignment="1">
      <alignment horizontal="center"/>
    </xf>
    <xf numFmtId="0" fontId="6" fillId="0" borderId="8" xfId="0" applyFont="1" applyBorder="1"/>
    <xf numFmtId="168" fontId="6" fillId="0" borderId="0" xfId="0" applyNumberFormat="1" applyFont="1"/>
    <xf numFmtId="2" fontId="5" fillId="0" borderId="0" xfId="0" applyNumberFormat="1" applyFont="1" applyAlignment="1">
      <alignment horizontal="right"/>
    </xf>
    <xf numFmtId="2" fontId="5" fillId="0" borderId="5" xfId="0" applyNumberFormat="1" applyFont="1" applyBorder="1" applyAlignment="1">
      <alignment horizontal="center"/>
    </xf>
    <xf numFmtId="2" fontId="5" fillId="0" borderId="0" xfId="0" applyNumberFormat="1" applyFont="1"/>
    <xf numFmtId="0" fontId="13" fillId="0" borderId="0" xfId="0" applyFont="1"/>
    <xf numFmtId="0" fontId="14" fillId="0" borderId="0" xfId="0" applyFont="1"/>
    <xf numFmtId="0" fontId="14" fillId="0" borderId="9" xfId="0" applyFont="1" applyBorder="1"/>
    <xf numFmtId="0" fontId="13" fillId="0" borderId="11" xfId="0" applyFont="1" applyBorder="1"/>
    <xf numFmtId="0" fontId="13" fillId="0" borderId="12" xfId="0" applyFont="1" applyBorder="1"/>
    <xf numFmtId="0" fontId="14" fillId="0" borderId="13" xfId="0" applyFont="1" applyBorder="1" applyAlignment="1">
      <alignment horizontal="left"/>
    </xf>
    <xf numFmtId="0" fontId="14" fillId="0" borderId="14" xfId="0" applyFont="1" applyBorder="1"/>
    <xf numFmtId="0" fontId="14" fillId="0" borderId="15" xfId="0" applyFont="1" applyBorder="1" applyAlignment="1">
      <alignment horizontal="left"/>
    </xf>
    <xf numFmtId="0" fontId="14" fillId="0" borderId="16" xfId="0" applyFont="1" applyBorder="1"/>
    <xf numFmtId="0" fontId="14" fillId="0" borderId="17" xfId="0" applyFont="1" applyBorder="1"/>
    <xf numFmtId="0" fontId="13" fillId="0" borderId="0" xfId="0" applyFont="1" applyAlignment="1">
      <alignment horizontal="left"/>
    </xf>
    <xf numFmtId="168" fontId="6" fillId="0" borderId="1" xfId="0" applyNumberFormat="1" applyFont="1" applyBorder="1"/>
    <xf numFmtId="0" fontId="8" fillId="0" borderId="0" xfId="0" applyFont="1" applyAlignment="1">
      <alignment horizontal="center"/>
    </xf>
    <xf numFmtId="168" fontId="0" fillId="0" borderId="0" xfId="0" applyNumberFormat="1"/>
    <xf numFmtId="168" fontId="13" fillId="0" borderId="0" xfId="0" applyNumberFormat="1" applyFont="1" applyAlignment="1">
      <alignment horizontal="center" vertical="center"/>
    </xf>
    <xf numFmtId="0" fontId="9" fillId="0" borderId="1" xfId="0" applyFont="1" applyBorder="1" applyAlignment="1">
      <alignment horizontal="center"/>
    </xf>
    <xf numFmtId="165" fontId="0" fillId="0" borderId="0" xfId="1" applyFont="1"/>
    <xf numFmtId="0" fontId="0" fillId="0" borderId="1" xfId="0" applyBorder="1" applyAlignment="1">
      <alignment horizontal="center"/>
    </xf>
    <xf numFmtId="0" fontId="4" fillId="0" borderId="1" xfId="0" applyFont="1" applyBorder="1" applyAlignment="1">
      <alignment horizontal="left" indent="1"/>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5" fillId="0" borderId="2" xfId="0" applyFont="1" applyBorder="1"/>
    <xf numFmtId="0" fontId="2" fillId="0" borderId="2" xfId="0" applyFont="1" applyBorder="1"/>
    <xf numFmtId="168" fontId="4" fillId="0" borderId="1" xfId="0" applyNumberFormat="1" applyFont="1" applyBorder="1"/>
    <xf numFmtId="0" fontId="5" fillId="0" borderId="3" xfId="0" applyFont="1" applyBorder="1" applyAlignment="1">
      <alignment horizontal="center"/>
    </xf>
    <xf numFmtId="0" fontId="5" fillId="0" borderId="0" xfId="0" applyFont="1" applyAlignment="1">
      <alignment horizontal="center" vertical="center"/>
    </xf>
    <xf numFmtId="168" fontId="8" fillId="0" borderId="3" xfId="0" applyNumberFormat="1" applyFont="1" applyBorder="1"/>
    <xf numFmtId="165" fontId="5" fillId="0" borderId="1" xfId="1" applyFont="1" applyFill="1" applyBorder="1" applyAlignment="1"/>
    <xf numFmtId="4" fontId="5" fillId="0" borderId="1" xfId="0" applyNumberFormat="1" applyFont="1" applyBorder="1" applyAlignment="1">
      <alignment horizontal="left"/>
    </xf>
    <xf numFmtId="9" fontId="5" fillId="0" borderId="1" xfId="0" applyNumberFormat="1" applyFont="1" applyBorder="1"/>
    <xf numFmtId="0" fontId="5" fillId="0" borderId="1" xfId="0" applyFont="1" applyBorder="1" applyAlignment="1">
      <alignment wrapText="1"/>
    </xf>
    <xf numFmtId="2" fontId="5" fillId="0" borderId="1" xfId="0" quotePrefix="1" applyNumberFormat="1" applyFont="1" applyBorder="1" applyAlignment="1">
      <alignment horizontal="center"/>
    </xf>
    <xf numFmtId="0" fontId="9" fillId="0" borderId="5" xfId="0" applyFont="1" applyBorder="1" applyAlignment="1">
      <alignment horizontal="center"/>
    </xf>
    <xf numFmtId="165" fontId="5" fillId="0" borderId="0" xfId="1" applyFont="1" applyBorder="1" applyAlignment="1"/>
    <xf numFmtId="165" fontId="13" fillId="0" borderId="0" xfId="1" applyFont="1"/>
    <xf numFmtId="165" fontId="13" fillId="0" borderId="0" xfId="0" applyNumberFormat="1" applyFont="1"/>
    <xf numFmtId="165" fontId="15" fillId="0" borderId="0" xfId="1" applyFont="1"/>
    <xf numFmtId="0" fontId="5" fillId="0" borderId="1" xfId="0" applyFont="1" applyBorder="1" applyAlignment="1">
      <alignment horizontal="left" wrapText="1"/>
    </xf>
    <xf numFmtId="168" fontId="4" fillId="0" borderId="5" xfId="0" applyNumberFormat="1" applyFont="1" applyBorder="1"/>
    <xf numFmtId="168" fontId="4" fillId="0" borderId="3" xfId="0" applyNumberFormat="1" applyFont="1" applyBorder="1"/>
    <xf numFmtId="0" fontId="4" fillId="0" borderId="19" xfId="0" applyFont="1" applyBorder="1" applyAlignment="1">
      <alignment horizontal="left" vertical="center"/>
    </xf>
    <xf numFmtId="0" fontId="2" fillId="0" borderId="3" xfId="0" applyFont="1" applyBorder="1" applyAlignment="1">
      <alignment horizontal="center" vertical="center"/>
    </xf>
    <xf numFmtId="168" fontId="2" fillId="0" borderId="3" xfId="0" applyNumberFormat="1" applyFont="1" applyBorder="1" applyAlignment="1">
      <alignment horizontal="center" vertical="center"/>
    </xf>
    <xf numFmtId="168" fontId="8" fillId="0" borderId="5" xfId="0" applyNumberFormat="1" applyFont="1" applyBorder="1" applyAlignment="1">
      <alignment wrapText="1"/>
    </xf>
    <xf numFmtId="2" fontId="5" fillId="0" borderId="5" xfId="0" applyNumberFormat="1" applyFont="1" applyBorder="1" applyAlignment="1">
      <alignment horizontal="right"/>
    </xf>
    <xf numFmtId="0" fontId="8" fillId="0" borderId="5" xfId="0" applyFont="1" applyBorder="1" applyAlignment="1">
      <alignment vertical="center"/>
    </xf>
    <xf numFmtId="167" fontId="5" fillId="0" borderId="1" xfId="0" applyNumberFormat="1" applyFont="1" applyBorder="1" applyAlignment="1">
      <alignment horizontal="center"/>
    </xf>
    <xf numFmtId="0" fontId="6" fillId="0" borderId="7" xfId="0" applyFont="1" applyBorder="1"/>
    <xf numFmtId="0" fontId="12" fillId="0" borderId="0" xfId="0" applyFont="1" applyAlignment="1">
      <alignment horizontal="center"/>
    </xf>
    <xf numFmtId="0" fontId="5" fillId="0" borderId="2" xfId="0" applyFont="1" applyBorder="1" applyAlignment="1">
      <alignment wrapText="1"/>
    </xf>
    <xf numFmtId="0" fontId="0" fillId="0" borderId="21" xfId="0" applyBorder="1"/>
    <xf numFmtId="2" fontId="5" fillId="0" borderId="22" xfId="0" applyNumberFormat="1" applyFont="1" applyBorder="1" applyAlignment="1">
      <alignment horizontal="center"/>
    </xf>
    <xf numFmtId="0" fontId="2" fillId="0" borderId="23" xfId="0" applyFont="1" applyBorder="1"/>
    <xf numFmtId="0" fontId="5" fillId="0" borderId="23" xfId="0" applyFont="1" applyBorder="1"/>
    <xf numFmtId="168" fontId="7" fillId="0" borderId="22" xfId="0" applyNumberFormat="1" applyFont="1" applyBorder="1"/>
    <xf numFmtId="0" fontId="5" fillId="0" borderId="23" xfId="0" applyFont="1" applyBorder="1" applyAlignment="1">
      <alignment horizontal="center"/>
    </xf>
    <xf numFmtId="0" fontId="0" fillId="0" borderId="23" xfId="0" applyBorder="1"/>
    <xf numFmtId="168" fontId="5" fillId="0" borderId="22" xfId="0" applyNumberFormat="1" applyFont="1" applyBorder="1"/>
    <xf numFmtId="2" fontId="5" fillId="0" borderId="24" xfId="0" applyNumberFormat="1" applyFont="1" applyBorder="1" applyAlignment="1">
      <alignment horizontal="center"/>
    </xf>
    <xf numFmtId="0" fontId="2" fillId="0" borderId="25" xfId="0" applyFont="1" applyBorder="1" applyAlignment="1">
      <alignment horizontal="left" vertical="center"/>
    </xf>
    <xf numFmtId="168" fontId="4" fillId="0" borderId="26" xfId="0" applyNumberFormat="1" applyFont="1" applyBorder="1"/>
    <xf numFmtId="168" fontId="4" fillId="0" borderId="27" xfId="0" applyNumberFormat="1" applyFont="1" applyBorder="1"/>
    <xf numFmtId="168" fontId="8" fillId="0" borderId="28" xfId="0" applyNumberFormat="1" applyFont="1" applyBorder="1"/>
    <xf numFmtId="168" fontId="8" fillId="0" borderId="26" xfId="0" applyNumberFormat="1" applyFont="1" applyBorder="1" applyAlignment="1">
      <alignment vertical="center"/>
    </xf>
    <xf numFmtId="0" fontId="5" fillId="0" borderId="28" xfId="0" applyFont="1" applyBorder="1" applyAlignment="1">
      <alignment vertical="center"/>
    </xf>
    <xf numFmtId="0" fontId="0" fillId="2" borderId="0" xfId="0" applyFill="1"/>
    <xf numFmtId="2" fontId="5" fillId="2" borderId="1" xfId="0" applyNumberFormat="1" applyFont="1" applyFill="1" applyBorder="1" applyAlignment="1">
      <alignment horizontal="center"/>
    </xf>
    <xf numFmtId="0" fontId="0" fillId="2" borderId="1" xfId="0" applyFill="1" applyBorder="1"/>
    <xf numFmtId="0" fontId="5" fillId="2" borderId="1" xfId="0" applyFont="1" applyFill="1" applyBorder="1"/>
    <xf numFmtId="168" fontId="5" fillId="2" borderId="1" xfId="0" applyNumberFormat="1" applyFont="1" applyFill="1" applyBorder="1"/>
    <xf numFmtId="0" fontId="5" fillId="2" borderId="1" xfId="0" applyFont="1" applyFill="1" applyBorder="1" applyAlignment="1">
      <alignment horizontal="center"/>
    </xf>
    <xf numFmtId="0" fontId="5" fillId="2" borderId="2" xfId="0" applyFont="1" applyFill="1" applyBorder="1" applyAlignment="1">
      <alignment horizontal="left" indent="1"/>
    </xf>
    <xf numFmtId="168" fontId="13" fillId="0" borderId="0" xfId="0" applyNumberFormat="1" applyFont="1" applyAlignment="1">
      <alignment vertical="center"/>
    </xf>
    <xf numFmtId="43" fontId="0" fillId="0" borderId="0" xfId="0" applyNumberFormat="1"/>
    <xf numFmtId="0" fontId="13" fillId="0" borderId="34" xfId="0" applyFont="1" applyBorder="1" applyAlignment="1">
      <alignment vertical="center"/>
    </xf>
    <xf numFmtId="2" fontId="5" fillId="0" borderId="6" xfId="0" applyNumberFormat="1" applyFont="1" applyBorder="1" applyAlignment="1">
      <alignment horizontal="right"/>
    </xf>
    <xf numFmtId="169" fontId="13" fillId="0" borderId="0" xfId="0" applyNumberFormat="1" applyFont="1"/>
    <xf numFmtId="169" fontId="0" fillId="0" borderId="0" xfId="0" applyNumberFormat="1"/>
    <xf numFmtId="169" fontId="2" fillId="0" borderId="0" xfId="0" applyNumberFormat="1" applyFont="1"/>
    <xf numFmtId="0" fontId="1" fillId="0" borderId="0" xfId="0" applyFont="1" applyProtection="1">
      <protection locked="0"/>
    </xf>
    <xf numFmtId="0" fontId="1" fillId="0" borderId="6" xfId="0" applyFont="1" applyBorder="1" applyProtection="1">
      <protection locked="0"/>
    </xf>
    <xf numFmtId="0" fontId="1" fillId="0" borderId="0" xfId="0" applyFont="1" applyAlignment="1" applyProtection="1">
      <alignment wrapText="1"/>
      <protection locked="0"/>
    </xf>
    <xf numFmtId="0" fontId="4" fillId="0" borderId="2" xfId="0" applyFont="1" applyBorder="1" applyAlignment="1">
      <alignment horizontal="left" wrapText="1"/>
    </xf>
    <xf numFmtId="0" fontId="5" fillId="0" borderId="2" xfId="0" applyFont="1" applyBorder="1" applyAlignment="1">
      <alignment horizontal="left" indent="1"/>
    </xf>
    <xf numFmtId="0" fontId="8" fillId="0" borderId="2" xfId="0" applyFont="1" applyBorder="1"/>
    <xf numFmtId="0" fontId="12" fillId="0" borderId="2" xfId="0" applyFont="1" applyBorder="1" applyAlignment="1">
      <alignment wrapText="1"/>
    </xf>
    <xf numFmtId="0" fontId="0" fillId="0" borderId="3" xfId="0" applyBorder="1" applyAlignment="1">
      <alignment horizontal="center"/>
    </xf>
    <xf numFmtId="0" fontId="2" fillId="0" borderId="1" xfId="0" applyFont="1" applyBorder="1" applyAlignment="1">
      <alignment horizontal="center"/>
    </xf>
    <xf numFmtId="0" fontId="1" fillId="0" borderId="1" xfId="0" applyFont="1" applyBorder="1" applyAlignment="1">
      <alignment horizontal="center"/>
    </xf>
    <xf numFmtId="0" fontId="8" fillId="0" borderId="1" xfId="0" applyFont="1" applyBorder="1" applyAlignment="1">
      <alignment horizontal="left"/>
    </xf>
    <xf numFmtId="0" fontId="13" fillId="0" borderId="10" xfId="0" applyFont="1" applyBorder="1" applyAlignment="1">
      <alignment vertical="center"/>
    </xf>
    <xf numFmtId="0" fontId="5" fillId="2" borderId="2" xfId="0" applyFont="1" applyFill="1" applyBorder="1" applyAlignment="1">
      <alignment wrapText="1"/>
    </xf>
    <xf numFmtId="0" fontId="5" fillId="2" borderId="2" xfId="0" applyFont="1" applyFill="1" applyBorder="1"/>
    <xf numFmtId="0" fontId="17" fillId="0" borderId="1" xfId="0" applyFont="1" applyBorder="1"/>
    <xf numFmtId="0" fontId="17" fillId="0" borderId="1" xfId="0" applyFont="1" applyBorder="1" applyAlignment="1">
      <alignment horizontal="right"/>
    </xf>
    <xf numFmtId="0" fontId="18" fillId="0" borderId="1" xfId="0" applyFont="1" applyBorder="1" applyAlignment="1">
      <alignment horizontal="center"/>
    </xf>
    <xf numFmtId="0" fontId="5" fillId="0" borderId="1" xfId="8" applyFont="1" applyBorder="1" applyAlignment="1">
      <alignment horizontal="center"/>
    </xf>
    <xf numFmtId="0" fontId="5" fillId="2" borderId="20" xfId="8" applyFont="1" applyFill="1" applyBorder="1" applyAlignment="1">
      <alignment horizontal="center"/>
    </xf>
    <xf numFmtId="44" fontId="5" fillId="2" borderId="20" xfId="4" applyNumberFormat="1" applyFont="1" applyFill="1" applyBorder="1" applyAlignment="1">
      <alignment horizontal="center"/>
    </xf>
    <xf numFmtId="4" fontId="5" fillId="2" borderId="20" xfId="4" applyNumberFormat="1" applyFont="1" applyFill="1" applyBorder="1" applyAlignment="1">
      <alignment horizontal="center"/>
    </xf>
    <xf numFmtId="0" fontId="19" fillId="2" borderId="1" xfId="0" applyFont="1" applyFill="1" applyBorder="1" applyAlignment="1">
      <alignment horizontal="center"/>
    </xf>
    <xf numFmtId="0" fontId="20" fillId="2" borderId="1" xfId="4" applyFont="1" applyFill="1" applyBorder="1" applyAlignment="1">
      <alignment horizontal="center"/>
    </xf>
    <xf numFmtId="0" fontId="9" fillId="2" borderId="5" xfId="9" applyFont="1" applyFill="1" applyBorder="1" applyAlignment="1">
      <alignment vertical="top"/>
    </xf>
    <xf numFmtId="0" fontId="5" fillId="2" borderId="4" xfId="8" applyFont="1" applyFill="1" applyBorder="1" applyAlignment="1">
      <alignment horizontal="center" vertical="center"/>
    </xf>
    <xf numFmtId="0" fontId="5" fillId="2" borderId="5" xfId="8" applyFont="1" applyFill="1" applyBorder="1" applyAlignment="1">
      <alignment horizontal="center" vertical="center"/>
    </xf>
    <xf numFmtId="0" fontId="5" fillId="2" borderId="5" xfId="8" applyFont="1" applyFill="1" applyBorder="1" applyAlignment="1">
      <alignment horizontal="center" vertical="center" wrapText="1"/>
    </xf>
    <xf numFmtId="44" fontId="5" fillId="2" borderId="5" xfId="4" applyNumberFormat="1" applyFont="1" applyFill="1" applyBorder="1" applyAlignment="1">
      <alignment horizontal="center"/>
    </xf>
    <xf numFmtId="4" fontId="5" fillId="2" borderId="5" xfId="4" applyNumberFormat="1" applyFont="1" applyFill="1" applyBorder="1" applyAlignment="1">
      <alignment horizontal="center"/>
    </xf>
    <xf numFmtId="0" fontId="5" fillId="2" borderId="1" xfId="8" applyFont="1" applyFill="1" applyBorder="1" applyAlignment="1">
      <alignment horizontal="center" vertical="center"/>
    </xf>
    <xf numFmtId="0" fontId="9" fillId="2" borderId="18" xfId="8" applyFont="1" applyFill="1" applyBorder="1" applyAlignment="1">
      <alignment horizontal="left" vertical="center"/>
    </xf>
    <xf numFmtId="0" fontId="5" fillId="2" borderId="0" xfId="8" applyFont="1" applyFill="1" applyAlignment="1">
      <alignment horizontal="center" vertical="center"/>
    </xf>
    <xf numFmtId="0" fontId="5" fillId="2" borderId="1" xfId="8" applyFont="1" applyFill="1" applyBorder="1" applyAlignment="1">
      <alignment horizontal="center" vertical="center" wrapText="1"/>
    </xf>
    <xf numFmtId="44" fontId="5" fillId="2" borderId="1" xfId="4" applyNumberFormat="1" applyFont="1" applyFill="1" applyBorder="1" applyAlignment="1">
      <alignment horizontal="center"/>
    </xf>
    <xf numFmtId="4" fontId="5" fillId="2" borderId="1" xfId="4" applyNumberFormat="1" applyFont="1" applyFill="1" applyBorder="1" applyAlignment="1">
      <alignment horizontal="center"/>
    </xf>
    <xf numFmtId="0" fontId="8" fillId="2" borderId="20" xfId="8" applyFont="1" applyFill="1" applyBorder="1" applyAlignment="1">
      <alignment horizontal="center"/>
    </xf>
    <xf numFmtId="0" fontId="9" fillId="2" borderId="8" xfId="9" applyFont="1" applyFill="1" applyBorder="1" applyAlignment="1">
      <alignment vertical="center"/>
    </xf>
    <xf numFmtId="0" fontId="22" fillId="2" borderId="8" xfId="4" applyFont="1" applyFill="1" applyBorder="1" applyAlignment="1">
      <alignment vertical="center"/>
    </xf>
    <xf numFmtId="0" fontId="17" fillId="2" borderId="8" xfId="4" applyFont="1" applyFill="1" applyBorder="1" applyAlignment="1">
      <alignment vertical="center"/>
    </xf>
    <xf numFmtId="0" fontId="17" fillId="2" borderId="8" xfId="4" quotePrefix="1" applyFont="1" applyFill="1" applyBorder="1" applyAlignment="1">
      <alignment vertical="center"/>
    </xf>
    <xf numFmtId="0" fontId="17" fillId="2" borderId="20" xfId="4" quotePrefix="1" applyFont="1" applyFill="1" applyBorder="1" applyAlignment="1">
      <alignment vertical="center"/>
    </xf>
    <xf numFmtId="0" fontId="17" fillId="2" borderId="20" xfId="4" quotePrefix="1" applyFont="1" applyFill="1" applyBorder="1" applyAlignment="1">
      <alignment horizontal="center" vertical="center"/>
    </xf>
    <xf numFmtId="44" fontId="17" fillId="2" borderId="20" xfId="4" quotePrefix="1" applyNumberFormat="1" applyFont="1" applyFill="1" applyBorder="1" applyAlignment="1">
      <alignment vertical="center"/>
    </xf>
    <xf numFmtId="0" fontId="23" fillId="2" borderId="1" xfId="0" applyFont="1" applyFill="1" applyBorder="1"/>
    <xf numFmtId="0" fontId="23" fillId="2" borderId="0" xfId="0" applyFont="1" applyFill="1"/>
    <xf numFmtId="0" fontId="23" fillId="2" borderId="1" xfId="0" applyFont="1" applyFill="1" applyBorder="1" applyAlignment="1">
      <alignment horizontal="center"/>
    </xf>
    <xf numFmtId="44" fontId="23" fillId="2" borderId="1" xfId="0" applyNumberFormat="1" applyFont="1" applyFill="1" applyBorder="1"/>
    <xf numFmtId="0" fontId="5" fillId="2" borderId="1" xfId="8" applyFont="1" applyFill="1" applyBorder="1" applyAlignment="1">
      <alignment horizontal="center"/>
    </xf>
    <xf numFmtId="0" fontId="5" fillId="2" borderId="1" xfId="9" applyFont="1" applyFill="1" applyBorder="1" applyAlignment="1">
      <alignment horizontal="center"/>
    </xf>
    <xf numFmtId="0" fontId="24" fillId="2" borderId="0" xfId="9" applyFont="1" applyFill="1" applyAlignment="1">
      <alignment vertical="top"/>
    </xf>
    <xf numFmtId="0" fontId="5" fillId="2" borderId="0" xfId="9" applyFont="1" applyFill="1" applyAlignment="1">
      <alignment vertical="top"/>
    </xf>
    <xf numFmtId="0" fontId="5" fillId="2" borderId="0" xfId="4" applyFont="1" applyFill="1"/>
    <xf numFmtId="1" fontId="23" fillId="2" borderId="1" xfId="0" applyNumberFormat="1" applyFont="1" applyFill="1" applyBorder="1" applyAlignment="1">
      <alignment horizontal="center"/>
    </xf>
    <xf numFmtId="4" fontId="20" fillId="2" borderId="1" xfId="9" applyNumberFormat="1" applyFont="1" applyFill="1" applyBorder="1" applyAlignment="1">
      <alignment horizontal="center" vertical="top"/>
    </xf>
    <xf numFmtId="0" fontId="5" fillId="2" borderId="1" xfId="9" applyFont="1" applyFill="1" applyBorder="1" applyAlignment="1">
      <alignment horizontal="center" vertical="top" shrinkToFit="1"/>
    </xf>
    <xf numFmtId="0" fontId="24" fillId="2" borderId="2" xfId="9" applyFont="1" applyFill="1" applyBorder="1" applyAlignment="1">
      <alignment horizontal="left" vertical="top"/>
    </xf>
    <xf numFmtId="0" fontId="5" fillId="2" borderId="2" xfId="9" applyFont="1" applyFill="1" applyBorder="1" applyAlignment="1">
      <alignment horizontal="left" vertical="top"/>
    </xf>
    <xf numFmtId="0" fontId="5" fillId="2" borderId="0" xfId="9" applyFont="1" applyFill="1" applyAlignment="1">
      <alignment horizontal="left" vertical="top"/>
    </xf>
    <xf numFmtId="0" fontId="5" fillId="2" borderId="6" xfId="4" applyFont="1" applyFill="1" applyBorder="1"/>
    <xf numFmtId="0" fontId="5" fillId="2" borderId="1" xfId="4" applyFont="1" applyFill="1" applyBorder="1" applyAlignment="1">
      <alignment horizontal="center"/>
    </xf>
    <xf numFmtId="0" fontId="5" fillId="2" borderId="1" xfId="9" applyFont="1" applyFill="1" applyBorder="1" applyAlignment="1">
      <alignment horizontal="center" shrinkToFit="1"/>
    </xf>
    <xf numFmtId="0" fontId="24" fillId="2" borderId="2" xfId="9" applyFont="1" applyFill="1" applyBorder="1"/>
    <xf numFmtId="0" fontId="5" fillId="2" borderId="0" xfId="9" applyFont="1" applyFill="1"/>
    <xf numFmtId="0" fontId="5" fillId="2" borderId="2" xfId="9" applyFont="1" applyFill="1" applyBorder="1"/>
    <xf numFmtId="0" fontId="24" fillId="2" borderId="2" xfId="9" applyFont="1" applyFill="1" applyBorder="1" applyAlignment="1">
      <alignment horizontal="left"/>
    </xf>
    <xf numFmtId="0" fontId="5" fillId="2" borderId="2" xfId="9" quotePrefix="1" applyFont="1" applyFill="1" applyBorder="1" applyAlignment="1">
      <alignment horizontal="left" vertical="top"/>
    </xf>
    <xf numFmtId="0" fontId="24" fillId="2" borderId="0" xfId="9" quotePrefix="1" applyFont="1" applyFill="1" applyAlignment="1">
      <alignment horizontal="left" vertical="top"/>
    </xf>
    <xf numFmtId="0" fontId="5" fillId="2" borderId="0" xfId="9" quotePrefix="1" applyFont="1" applyFill="1" applyAlignment="1">
      <alignment horizontal="left" vertical="top"/>
    </xf>
    <xf numFmtId="9" fontId="5" fillId="2" borderId="0" xfId="9" quotePrefix="1" applyNumberFormat="1" applyFont="1" applyFill="1" applyAlignment="1">
      <alignment horizontal="left" vertical="top"/>
    </xf>
    <xf numFmtId="0" fontId="5" fillId="2" borderId="2" xfId="4" applyFont="1" applyFill="1" applyBorder="1" applyAlignment="1">
      <alignment horizontal="left"/>
    </xf>
    <xf numFmtId="0" fontId="5" fillId="2" borderId="0" xfId="4" applyFont="1" applyFill="1" applyAlignment="1">
      <alignment horizontal="left"/>
    </xf>
    <xf numFmtId="0" fontId="23" fillId="2" borderId="0" xfId="4" quotePrefix="1" applyFont="1" applyFill="1" applyAlignment="1">
      <alignment horizontal="left"/>
    </xf>
    <xf numFmtId="0" fontId="24" fillId="2" borderId="0" xfId="4" applyFont="1" applyFill="1" applyAlignment="1">
      <alignment horizontal="left"/>
    </xf>
    <xf numFmtId="0" fontId="24" fillId="2" borderId="0" xfId="4" applyFont="1" applyFill="1"/>
    <xf numFmtId="0" fontId="24" fillId="2" borderId="6" xfId="4" applyFont="1" applyFill="1" applyBorder="1"/>
    <xf numFmtId="0" fontId="5" fillId="2" borderId="1" xfId="4" applyFont="1" applyFill="1" applyBorder="1" applyAlignment="1">
      <alignment horizontal="left"/>
    </xf>
    <xf numFmtId="0" fontId="5" fillId="2" borderId="0" xfId="4" quotePrefix="1" applyFont="1" applyFill="1" applyAlignment="1">
      <alignment horizontal="left"/>
    </xf>
    <xf numFmtId="0" fontId="5" fillId="2" borderId="0" xfId="9" applyFont="1" applyFill="1" applyAlignment="1">
      <alignment horizontal="left"/>
    </xf>
    <xf numFmtId="9" fontId="5" fillId="2" borderId="6" xfId="4" applyNumberFormat="1" applyFont="1" applyFill="1" applyBorder="1" applyAlignment="1">
      <alignment horizontal="left"/>
    </xf>
    <xf numFmtId="0" fontId="5" fillId="2" borderId="2" xfId="9" applyFont="1" applyFill="1" applyBorder="1" applyAlignment="1">
      <alignment horizontal="left"/>
    </xf>
    <xf numFmtId="0" fontId="5" fillId="2" borderId="0" xfId="9" quotePrefix="1" applyFont="1" applyFill="1" applyAlignment="1">
      <alignment horizontal="left"/>
    </xf>
    <xf numFmtId="0" fontId="25" fillId="2" borderId="0" xfId="9" applyFont="1" applyFill="1"/>
    <xf numFmtId="0" fontId="24" fillId="2" borderId="2" xfId="9" applyFont="1" applyFill="1" applyBorder="1" applyAlignment="1">
      <alignment vertical="center"/>
    </xf>
    <xf numFmtId="0" fontId="22" fillId="2" borderId="0" xfId="4" applyFont="1" applyFill="1" applyAlignment="1">
      <alignment vertical="center"/>
    </xf>
    <xf numFmtId="0" fontId="22" fillId="2" borderId="6" xfId="4" quotePrefix="1" applyFont="1" applyFill="1" applyBorder="1" applyAlignment="1">
      <alignment vertical="center"/>
    </xf>
    <xf numFmtId="0" fontId="26" fillId="2" borderId="2" xfId="9" applyFont="1" applyFill="1" applyBorder="1" applyAlignment="1">
      <alignment vertical="top"/>
    </xf>
    <xf numFmtId="0" fontId="24" fillId="2" borderId="2" xfId="9" applyFont="1" applyFill="1" applyBorder="1" applyAlignment="1">
      <alignment vertical="top"/>
    </xf>
    <xf numFmtId="0" fontId="23" fillId="2" borderId="2" xfId="0" applyFont="1" applyFill="1" applyBorder="1"/>
    <xf numFmtId="44" fontId="23" fillId="2" borderId="2" xfId="0" applyNumberFormat="1" applyFont="1" applyFill="1" applyBorder="1"/>
    <xf numFmtId="0" fontId="5" fillId="2" borderId="3" xfId="8" applyFont="1" applyFill="1" applyBorder="1" applyAlignment="1">
      <alignment horizontal="center"/>
    </xf>
    <xf numFmtId="44" fontId="19" fillId="2" borderId="20" xfId="0" applyNumberFormat="1" applyFont="1" applyFill="1" applyBorder="1"/>
    <xf numFmtId="0" fontId="5" fillId="2" borderId="49" xfId="8" applyFont="1" applyFill="1" applyBorder="1" applyAlignment="1">
      <alignment horizontal="center"/>
    </xf>
    <xf numFmtId="0" fontId="9" fillId="2" borderId="49" xfId="9" applyFont="1" applyFill="1" applyBorder="1" applyAlignment="1">
      <alignment vertical="center"/>
    </xf>
    <xf numFmtId="0" fontId="17" fillId="2" borderId="50" xfId="4" quotePrefix="1" applyFont="1" applyFill="1" applyBorder="1" applyAlignment="1">
      <alignment vertical="center"/>
    </xf>
    <xf numFmtId="0" fontId="5" fillId="2" borderId="49" xfId="4" applyFont="1" applyFill="1" applyBorder="1" applyAlignment="1">
      <alignment horizontal="center"/>
    </xf>
    <xf numFmtId="44" fontId="5" fillId="2" borderId="49" xfId="4" applyNumberFormat="1" applyFont="1" applyFill="1" applyBorder="1" applyAlignment="1">
      <alignment horizontal="center"/>
    </xf>
    <xf numFmtId="0" fontId="5" fillId="2" borderId="20" xfId="4" applyFont="1" applyFill="1" applyBorder="1" applyAlignment="1">
      <alignment horizontal="center"/>
    </xf>
    <xf numFmtId="0" fontId="8" fillId="2" borderId="1" xfId="8" applyFont="1" applyFill="1" applyBorder="1" applyAlignment="1">
      <alignment horizontal="center"/>
    </xf>
    <xf numFmtId="0" fontId="9" fillId="2" borderId="2" xfId="9" applyFont="1" applyFill="1" applyBorder="1" applyAlignment="1">
      <alignment vertical="center"/>
    </xf>
    <xf numFmtId="0" fontId="17" fillId="2" borderId="0" xfId="4" applyFont="1" applyFill="1" applyAlignment="1">
      <alignment vertical="center"/>
    </xf>
    <xf numFmtId="0" fontId="17" fillId="2" borderId="6" xfId="4" quotePrefix="1" applyFont="1" applyFill="1" applyBorder="1" applyAlignment="1">
      <alignment vertical="center"/>
    </xf>
    <xf numFmtId="0" fontId="5" fillId="2" borderId="2" xfId="4" applyFont="1" applyFill="1" applyBorder="1" applyAlignment="1">
      <alignment horizontal="center"/>
    </xf>
    <xf numFmtId="44" fontId="5" fillId="2" borderId="2" xfId="4" applyNumberFormat="1" applyFont="1" applyFill="1" applyBorder="1" applyAlignment="1">
      <alignment horizontal="center"/>
    </xf>
    <xf numFmtId="0" fontId="27" fillId="2" borderId="2" xfId="9" applyFont="1" applyFill="1" applyBorder="1" applyAlignment="1">
      <alignment vertical="top"/>
    </xf>
    <xf numFmtId="0" fontId="20" fillId="2" borderId="1" xfId="9" applyFont="1" applyFill="1" applyBorder="1" applyAlignment="1">
      <alignment horizontal="center" vertical="top" shrinkToFit="1"/>
    </xf>
    <xf numFmtId="0" fontId="5" fillId="2" borderId="1" xfId="9" applyFont="1" applyFill="1" applyBorder="1" applyAlignment="1">
      <alignment horizontal="center" vertical="center" shrinkToFit="1"/>
    </xf>
    <xf numFmtId="0" fontId="24" fillId="2" borderId="0" xfId="4" quotePrefix="1" applyFont="1" applyFill="1" applyAlignment="1">
      <alignment horizontal="left" vertical="top"/>
    </xf>
    <xf numFmtId="0" fontId="5" fillId="2" borderId="0" xfId="4" applyFont="1" applyFill="1" applyAlignment="1">
      <alignment horizontal="left" vertical="top"/>
    </xf>
    <xf numFmtId="0" fontId="5" fillId="2" borderId="0" xfId="4" quotePrefix="1" applyFont="1" applyFill="1" applyAlignment="1">
      <alignment horizontal="left" vertical="top"/>
    </xf>
    <xf numFmtId="0" fontId="5" fillId="2" borderId="2" xfId="9" quotePrefix="1" applyFont="1" applyFill="1" applyBorder="1" applyAlignment="1">
      <alignment horizontal="center" vertical="top"/>
    </xf>
    <xf numFmtId="0" fontId="24" fillId="2" borderId="0" xfId="9" applyFont="1" applyFill="1" applyAlignment="1">
      <alignment horizontal="left" vertical="top"/>
    </xf>
    <xf numFmtId="0" fontId="5" fillId="2" borderId="6" xfId="8" applyFont="1" applyFill="1" applyBorder="1"/>
    <xf numFmtId="0" fontId="5" fillId="2" borderId="0" xfId="4" applyFont="1" applyFill="1" applyAlignment="1">
      <alignment vertical="center"/>
    </xf>
    <xf numFmtId="0" fontId="8" fillId="2" borderId="0" xfId="4" applyFont="1" applyFill="1" applyAlignment="1">
      <alignment vertical="center"/>
    </xf>
    <xf numFmtId="0" fontId="5" fillId="2" borderId="2" xfId="9" applyFont="1" applyFill="1" applyBorder="1" applyAlignment="1">
      <alignment horizontal="center"/>
    </xf>
    <xf numFmtId="0" fontId="8" fillId="2" borderId="6" xfId="4" quotePrefix="1" applyFont="1" applyFill="1" applyBorder="1" applyAlignment="1">
      <alignment vertical="center"/>
    </xf>
    <xf numFmtId="0" fontId="5" fillId="2" borderId="1" xfId="9" applyFont="1" applyFill="1" applyBorder="1" applyAlignment="1">
      <alignment horizontal="center" vertical="top"/>
    </xf>
    <xf numFmtId="1" fontId="5" fillId="2" borderId="1" xfId="5" applyNumberFormat="1" applyFont="1" applyFill="1" applyBorder="1" applyAlignment="1">
      <alignment horizontal="center"/>
    </xf>
    <xf numFmtId="0" fontId="5" fillId="2" borderId="0" xfId="4" applyFont="1" applyFill="1" applyAlignment="1">
      <alignment vertical="top"/>
    </xf>
    <xf numFmtId="0" fontId="24" fillId="2" borderId="2" xfId="4" applyFont="1" applyFill="1" applyBorder="1" applyAlignment="1">
      <alignment horizontal="left"/>
    </xf>
    <xf numFmtId="44" fontId="0" fillId="2" borderId="0" xfId="0" applyNumberFormat="1" applyFill="1"/>
    <xf numFmtId="0" fontId="23" fillId="2" borderId="3" xfId="0" applyFont="1" applyFill="1" applyBorder="1"/>
    <xf numFmtId="0" fontId="8" fillId="2" borderId="49" xfId="8" applyFont="1" applyFill="1" applyBorder="1" applyAlignment="1">
      <alignment horizontal="center"/>
    </xf>
    <xf numFmtId="44" fontId="5" fillId="2" borderId="20" xfId="4" applyNumberFormat="1" applyFont="1" applyFill="1" applyBorder="1" applyAlignment="1">
      <alignment horizontal="right"/>
    </xf>
    <xf numFmtId="4" fontId="5" fillId="2" borderId="20" xfId="4" applyNumberFormat="1" applyFont="1" applyFill="1" applyBorder="1" applyAlignment="1">
      <alignment horizontal="right"/>
    </xf>
    <xf numFmtId="0" fontId="5" fillId="2" borderId="2" xfId="8" applyFont="1" applyFill="1" applyBorder="1" applyAlignment="1">
      <alignment horizontal="center"/>
    </xf>
    <xf numFmtId="0" fontId="5" fillId="2" borderId="2" xfId="4" quotePrefix="1" applyFont="1" applyFill="1" applyBorder="1" applyAlignment="1">
      <alignment horizontal="left"/>
    </xf>
    <xf numFmtId="0" fontId="8" fillId="2" borderId="2" xfId="4" applyFont="1" applyFill="1" applyBorder="1" applyAlignment="1">
      <alignment horizontal="left"/>
    </xf>
    <xf numFmtId="0" fontId="8" fillId="2" borderId="49" xfId="8" applyFont="1" applyFill="1" applyBorder="1" applyAlignment="1">
      <alignment horizontal="left"/>
    </xf>
    <xf numFmtId="0" fontId="8" fillId="2" borderId="8" xfId="8" applyFont="1" applyFill="1" applyBorder="1" applyAlignment="1">
      <alignment horizontal="center"/>
    </xf>
    <xf numFmtId="0" fontId="8" fillId="2" borderId="50" xfId="8" applyFont="1" applyFill="1" applyBorder="1" applyAlignment="1">
      <alignment horizontal="center"/>
    </xf>
    <xf numFmtId="44" fontId="8" fillId="2" borderId="20" xfId="8" applyNumberFormat="1" applyFont="1" applyFill="1" applyBorder="1" applyAlignment="1">
      <alignment horizontal="center"/>
    </xf>
    <xf numFmtId="0" fontId="8" fillId="2" borderId="2" xfId="9" applyFont="1" applyFill="1" applyBorder="1" applyAlignment="1">
      <alignment horizontal="center" vertical="top"/>
    </xf>
    <xf numFmtId="0" fontId="9" fillId="2" borderId="0" xfId="9" applyFont="1" applyFill="1" applyAlignment="1">
      <alignment horizontal="left" vertical="top"/>
    </xf>
    <xf numFmtId="44" fontId="5" fillId="2" borderId="1" xfId="9" applyNumberFormat="1" applyFont="1" applyFill="1" applyBorder="1" applyAlignment="1">
      <alignment horizontal="center"/>
    </xf>
    <xf numFmtId="0" fontId="5" fillId="2" borderId="2" xfId="9" applyFont="1" applyFill="1" applyBorder="1" applyAlignment="1">
      <alignment horizontal="center" vertical="top"/>
    </xf>
    <xf numFmtId="0" fontId="8" fillId="2" borderId="0" xfId="9" applyFont="1" applyFill="1" applyAlignment="1">
      <alignment horizontal="left" vertical="top"/>
    </xf>
    <xf numFmtId="0" fontId="24" fillId="2" borderId="0" xfId="9" applyFont="1" applyFill="1" applyAlignment="1">
      <alignment horizontal="left"/>
    </xf>
    <xf numFmtId="0" fontId="24" fillId="2" borderId="0" xfId="9" quotePrefix="1" applyFont="1" applyFill="1" applyAlignment="1">
      <alignment horizontal="left"/>
    </xf>
    <xf numFmtId="0" fontId="23" fillId="2" borderId="2" xfId="4" applyFont="1" applyFill="1" applyBorder="1" applyAlignment="1">
      <alignment horizontal="center"/>
    </xf>
    <xf numFmtId="0" fontId="23" fillId="2" borderId="1" xfId="4" applyFont="1" applyFill="1" applyBorder="1" applyAlignment="1">
      <alignment horizontal="center"/>
    </xf>
    <xf numFmtId="0" fontId="28" fillId="2" borderId="2" xfId="4" applyFont="1" applyFill="1" applyBorder="1" applyAlignment="1">
      <alignment horizontal="left"/>
    </xf>
    <xf numFmtId="0" fontId="23" fillId="2" borderId="0" xfId="4" applyFont="1" applyFill="1" applyAlignment="1">
      <alignment horizontal="left"/>
    </xf>
    <xf numFmtId="0" fontId="23" fillId="2" borderId="0" xfId="9" applyFont="1" applyFill="1" applyAlignment="1">
      <alignment horizontal="left" vertical="top"/>
    </xf>
    <xf numFmtId="0" fontId="23" fillId="2" borderId="0" xfId="9" applyFont="1" applyFill="1" applyAlignment="1">
      <alignment vertical="top"/>
    </xf>
    <xf numFmtId="0" fontId="23" fillId="2" borderId="6" xfId="4" applyFont="1" applyFill="1" applyBorder="1"/>
    <xf numFmtId="0" fontId="19" fillId="2" borderId="2" xfId="9" applyFont="1" applyFill="1" applyBorder="1" applyAlignment="1">
      <alignment horizontal="center" vertical="top"/>
    </xf>
    <xf numFmtId="0" fontId="29" fillId="2" borderId="1" xfId="9" applyFont="1" applyFill="1" applyBorder="1" applyAlignment="1">
      <alignment horizontal="center" vertical="top" shrinkToFit="1"/>
    </xf>
    <xf numFmtId="0" fontId="23" fillId="2" borderId="2" xfId="9" applyFont="1" applyFill="1" applyBorder="1" applyAlignment="1">
      <alignment horizontal="center"/>
    </xf>
    <xf numFmtId="0" fontId="23" fillId="2" borderId="2" xfId="9" applyFont="1" applyFill="1" applyBorder="1" applyAlignment="1">
      <alignment horizontal="center" vertical="top"/>
    </xf>
    <xf numFmtId="0" fontId="23" fillId="2" borderId="2" xfId="4" applyFont="1" applyFill="1" applyBorder="1" applyAlignment="1">
      <alignment horizontal="left"/>
    </xf>
    <xf numFmtId="0" fontId="23" fillId="2" borderId="1" xfId="9" applyFont="1" applyFill="1" applyBorder="1" applyAlignment="1">
      <alignment horizontal="center" vertical="top" shrinkToFit="1"/>
    </xf>
    <xf numFmtId="44" fontId="23" fillId="2" borderId="1" xfId="0" applyNumberFormat="1" applyFont="1" applyFill="1" applyBorder="1" applyAlignment="1">
      <alignment horizontal="right"/>
    </xf>
    <xf numFmtId="0" fontId="5" fillId="2" borderId="0" xfId="8" applyFont="1" applyFill="1" applyAlignment="1">
      <alignment horizontal="left"/>
    </xf>
    <xf numFmtId="0" fontId="28" fillId="2" borderId="0" xfId="9" applyFont="1" applyFill="1" applyAlignment="1">
      <alignment horizontal="left" vertical="top"/>
    </xf>
    <xf numFmtId="0" fontId="5" fillId="2" borderId="0" xfId="8" applyFont="1" applyFill="1" applyAlignment="1">
      <alignment horizontal="left" vertical="top"/>
    </xf>
    <xf numFmtId="0" fontId="5" fillId="2" borderId="1" xfId="9" quotePrefix="1" applyFont="1" applyFill="1" applyBorder="1" applyAlignment="1">
      <alignment horizontal="center" vertical="top" shrinkToFit="1"/>
    </xf>
    <xf numFmtId="0" fontId="24" fillId="2" borderId="1" xfId="0" applyFont="1" applyFill="1" applyBorder="1"/>
    <xf numFmtId="0" fontId="9" fillId="2" borderId="0" xfId="9" applyFont="1" applyFill="1" applyAlignment="1">
      <alignment vertical="top"/>
    </xf>
    <xf numFmtId="0" fontId="23" fillId="2" borderId="6" xfId="0" applyFont="1" applyFill="1" applyBorder="1"/>
    <xf numFmtId="0" fontId="19" fillId="2" borderId="2" xfId="0" applyFont="1" applyFill="1" applyBorder="1"/>
    <xf numFmtId="0" fontId="5" fillId="2" borderId="2" xfId="9" applyFont="1" applyFill="1" applyBorder="1" applyAlignment="1">
      <alignment vertical="top"/>
    </xf>
    <xf numFmtId="0" fontId="5" fillId="2" borderId="0" xfId="9" quotePrefix="1" applyFont="1" applyFill="1" applyAlignment="1">
      <alignment horizontal="center" vertical="center"/>
    </xf>
    <xf numFmtId="0" fontId="5" fillId="2" borderId="0" xfId="9" applyFont="1" applyFill="1" applyAlignment="1">
      <alignment vertical="center"/>
    </xf>
    <xf numFmtId="0" fontId="5" fillId="2" borderId="2" xfId="9" applyFont="1" applyFill="1" applyBorder="1" applyAlignment="1">
      <alignment horizontal="center" vertical="center"/>
    </xf>
    <xf numFmtId="0" fontId="23" fillId="2" borderId="1" xfId="0" applyFont="1" applyFill="1" applyBorder="1" applyAlignment="1">
      <alignment horizontal="center" vertical="center"/>
    </xf>
    <xf numFmtId="44" fontId="23" fillId="2" borderId="1" xfId="0" applyNumberFormat="1" applyFont="1" applyFill="1" applyBorder="1" applyAlignment="1">
      <alignment vertical="center"/>
    </xf>
    <xf numFmtId="0" fontId="5" fillId="2" borderId="0" xfId="9" quotePrefix="1" applyFont="1" applyFill="1" applyAlignment="1">
      <alignment horizontal="center" vertical="top"/>
    </xf>
    <xf numFmtId="0" fontId="5" fillId="2" borderId="2" xfId="9" quotePrefix="1" applyFont="1" applyFill="1" applyBorder="1" applyAlignment="1">
      <alignment vertical="top"/>
    </xf>
    <xf numFmtId="0" fontId="5" fillId="2" borderId="0" xfId="9" quotePrefix="1" applyFont="1" applyFill="1" applyAlignment="1">
      <alignment vertical="top"/>
    </xf>
    <xf numFmtId="0" fontId="20" fillId="2" borderId="1" xfId="9" applyFont="1" applyFill="1" applyBorder="1" applyAlignment="1">
      <alignment horizontal="center" vertical="top"/>
    </xf>
    <xf numFmtId="0" fontId="5" fillId="2" borderId="0" xfId="4" applyFont="1" applyFill="1" applyAlignment="1">
      <alignment horizontal="center" vertical="center"/>
    </xf>
    <xf numFmtId="0" fontId="5" fillId="2" borderId="6" xfId="4" applyFont="1" applyFill="1" applyBorder="1" applyAlignment="1">
      <alignment horizontal="center" vertical="center"/>
    </xf>
    <xf numFmtId="0" fontId="5" fillId="2" borderId="2" xfId="4" applyFont="1" applyFill="1" applyBorder="1" applyAlignment="1">
      <alignment horizontal="center" vertical="center"/>
    </xf>
    <xf numFmtId="0" fontId="5" fillId="2" borderId="0" xfId="9" applyFont="1" applyFill="1" applyAlignment="1">
      <alignment horizontal="center" vertical="top"/>
    </xf>
    <xf numFmtId="0" fontId="9" fillId="2" borderId="2" xfId="9" applyFont="1" applyFill="1" applyBorder="1" applyAlignment="1">
      <alignment vertical="top"/>
    </xf>
    <xf numFmtId="0" fontId="5" fillId="2" borderId="0" xfId="4" applyFont="1" applyFill="1" applyAlignment="1">
      <alignment horizontal="center"/>
    </xf>
    <xf numFmtId="0" fontId="5" fillId="2" borderId="1" xfId="4" applyFont="1" applyFill="1" applyBorder="1" applyAlignment="1">
      <alignment horizontal="center" vertical="center"/>
    </xf>
    <xf numFmtId="44" fontId="5" fillId="2" borderId="1" xfId="4" applyNumberFormat="1" applyFont="1" applyFill="1" applyBorder="1" applyAlignment="1">
      <alignment horizontal="center" vertical="center"/>
    </xf>
    <xf numFmtId="4" fontId="5" fillId="2" borderId="0" xfId="4" applyNumberFormat="1" applyFont="1" applyFill="1" applyAlignment="1">
      <alignment horizontal="right"/>
    </xf>
    <xf numFmtId="0" fontId="5" fillId="2" borderId="0" xfId="4" quotePrefix="1" applyFont="1" applyFill="1" applyAlignment="1">
      <alignment horizontal="center"/>
    </xf>
    <xf numFmtId="0" fontId="5" fillId="2" borderId="1" xfId="8" quotePrefix="1" applyFont="1" applyFill="1" applyBorder="1" applyAlignment="1">
      <alignment horizontal="center"/>
    </xf>
    <xf numFmtId="0" fontId="23" fillId="2" borderId="0" xfId="0" applyFont="1" applyFill="1" applyAlignment="1">
      <alignment horizontal="center"/>
    </xf>
    <xf numFmtId="49" fontId="5" fillId="2" borderId="1" xfId="4" applyNumberFormat="1" applyFont="1" applyFill="1" applyBorder="1" applyAlignment="1">
      <alignment horizontal="center" vertical="top"/>
    </xf>
    <xf numFmtId="0" fontId="5" fillId="2" borderId="0" xfId="4" quotePrefix="1" applyFont="1" applyFill="1" applyAlignment="1">
      <alignment horizontal="center" vertical="top"/>
    </xf>
    <xf numFmtId="0" fontId="5" fillId="2" borderId="6" xfId="4" applyFont="1" applyFill="1" applyBorder="1" applyAlignment="1">
      <alignment horizontal="left" vertical="top"/>
    </xf>
    <xf numFmtId="0" fontId="25" fillId="2" borderId="0" xfId="4" applyFont="1" applyFill="1" applyAlignment="1">
      <alignment horizontal="left" vertical="top"/>
    </xf>
    <xf numFmtId="0" fontId="25" fillId="2" borderId="6" xfId="4" applyFont="1" applyFill="1" applyBorder="1" applyAlignment="1">
      <alignment horizontal="left" vertical="top"/>
    </xf>
    <xf numFmtId="4" fontId="20" fillId="2" borderId="51" xfId="9" applyNumberFormat="1" applyFont="1" applyFill="1" applyBorder="1" applyAlignment="1">
      <alignment horizontal="center" vertical="top"/>
    </xf>
    <xf numFmtId="0" fontId="24" fillId="2" borderId="2" xfId="9" applyFont="1" applyFill="1" applyBorder="1" applyAlignment="1">
      <alignment horizontal="center" vertical="top"/>
    </xf>
    <xf numFmtId="0" fontId="24" fillId="2" borderId="0" xfId="4" applyFont="1" applyFill="1" applyAlignment="1">
      <alignment horizontal="left" vertical="top"/>
    </xf>
    <xf numFmtId="0" fontId="9" fillId="2" borderId="0" xfId="4" applyFont="1" applyFill="1" applyAlignment="1">
      <alignment horizontal="left" vertical="top"/>
    </xf>
    <xf numFmtId="0" fontId="28" fillId="2" borderId="0" xfId="4" applyFont="1" applyFill="1" applyAlignment="1">
      <alignment horizontal="left" vertical="top"/>
    </xf>
    <xf numFmtId="0" fontId="8" fillId="2" borderId="0" xfId="4" applyFont="1" applyFill="1" applyAlignment="1">
      <alignment horizontal="left" vertical="top"/>
    </xf>
    <xf numFmtId="0" fontId="28" fillId="2" borderId="0" xfId="9" applyFont="1" applyFill="1" applyAlignment="1">
      <alignment vertical="top"/>
    </xf>
    <xf numFmtId="0" fontId="5" fillId="2" borderId="6" xfId="9" applyFont="1" applyFill="1" applyBorder="1" applyAlignment="1">
      <alignment horizontal="center" vertical="top" shrinkToFit="1"/>
    </xf>
    <xf numFmtId="44" fontId="19" fillId="2" borderId="20" xfId="0" applyNumberFormat="1" applyFont="1" applyFill="1" applyBorder="1" applyAlignment="1">
      <alignment horizontal="right"/>
    </xf>
    <xf numFmtId="0" fontId="5" fillId="2" borderId="4" xfId="4" applyFont="1" applyFill="1" applyBorder="1" applyAlignment="1">
      <alignment horizontal="center"/>
    </xf>
    <xf numFmtId="0" fontId="5" fillId="2" borderId="6" xfId="4" applyFont="1" applyFill="1" applyBorder="1" applyAlignment="1">
      <alignment horizontal="center"/>
    </xf>
    <xf numFmtId="49" fontId="20" fillId="2" borderId="1" xfId="4" applyNumberFormat="1" applyFont="1" applyFill="1" applyBorder="1" applyAlignment="1">
      <alignment horizontal="center" vertical="top"/>
    </xf>
    <xf numFmtId="0" fontId="24" fillId="2" borderId="2" xfId="4" applyFont="1" applyFill="1" applyBorder="1" applyAlignment="1">
      <alignment horizontal="left" vertical="top"/>
    </xf>
    <xf numFmtId="0" fontId="23" fillId="2" borderId="6" xfId="4" applyFont="1" applyFill="1" applyBorder="1" applyAlignment="1">
      <alignment horizontal="left" vertical="top"/>
    </xf>
    <xf numFmtId="0" fontId="8" fillId="2" borderId="0" xfId="4" applyFont="1" applyFill="1"/>
    <xf numFmtId="0" fontId="8" fillId="2" borderId="6" xfId="4" applyFont="1" applyFill="1" applyBorder="1"/>
    <xf numFmtId="2" fontId="5" fillId="2" borderId="1" xfId="4" applyNumberFormat="1" applyFont="1" applyFill="1" applyBorder="1" applyAlignment="1">
      <alignment horizontal="center"/>
    </xf>
    <xf numFmtId="0" fontId="23" fillId="2" borderId="0" xfId="4" applyFont="1" applyFill="1" applyAlignment="1">
      <alignment horizontal="left" vertical="top"/>
    </xf>
    <xf numFmtId="170" fontId="5" fillId="2" borderId="1" xfId="4" applyNumberFormat="1" applyFont="1" applyFill="1" applyBorder="1" applyAlignment="1">
      <alignment horizontal="center"/>
    </xf>
    <xf numFmtId="0" fontId="20" fillId="2" borderId="1" xfId="4" applyFont="1" applyFill="1" applyBorder="1" applyAlignment="1">
      <alignment horizontal="center" vertical="top"/>
    </xf>
    <xf numFmtId="0" fontId="9" fillId="2" borderId="1" xfId="9" applyFont="1" applyFill="1" applyBorder="1" applyAlignment="1">
      <alignment vertical="top"/>
    </xf>
    <xf numFmtId="0" fontId="20" fillId="2" borderId="1" xfId="8" applyFont="1" applyFill="1" applyBorder="1" applyAlignment="1">
      <alignment horizontal="center"/>
    </xf>
    <xf numFmtId="0" fontId="5" fillId="2" borderId="6" xfId="4" applyFont="1" applyFill="1" applyBorder="1" applyAlignment="1">
      <alignment vertical="top"/>
    </xf>
    <xf numFmtId="0" fontId="30" fillId="2" borderId="0" xfId="9" applyFont="1" applyFill="1" applyAlignment="1">
      <alignment vertical="top"/>
    </xf>
    <xf numFmtId="0" fontId="24" fillId="2" borderId="2" xfId="9" quotePrefix="1" applyFont="1" applyFill="1" applyBorder="1" applyAlignment="1">
      <alignment horizontal="left" vertical="top"/>
    </xf>
    <xf numFmtId="0" fontId="8" fillId="2" borderId="2" xfId="9" applyFont="1" applyFill="1" applyBorder="1" applyAlignment="1">
      <alignment vertical="top"/>
    </xf>
    <xf numFmtId="0" fontId="28" fillId="2" borderId="2" xfId="9" applyFont="1" applyFill="1" applyBorder="1" applyAlignment="1">
      <alignment horizontal="left" vertical="top"/>
    </xf>
    <xf numFmtId="0" fontId="5" fillId="2" borderId="6" xfId="4" applyFont="1" applyFill="1" applyBorder="1" applyAlignment="1">
      <alignment horizontal="left"/>
    </xf>
    <xf numFmtId="0" fontId="31" fillId="2" borderId="0" xfId="0" applyFont="1" applyFill="1"/>
    <xf numFmtId="0" fontId="28" fillId="2" borderId="0" xfId="0" applyFont="1" applyFill="1"/>
    <xf numFmtId="0" fontId="19" fillId="2" borderId="0" xfId="0" applyFont="1" applyFill="1"/>
    <xf numFmtId="0" fontId="23" fillId="2" borderId="19" xfId="0" applyFont="1" applyFill="1" applyBorder="1"/>
    <xf numFmtId="0" fontId="8" fillId="2" borderId="0" xfId="8" applyFont="1" applyFill="1" applyAlignment="1">
      <alignment horizontal="left"/>
    </xf>
    <xf numFmtId="0" fontId="8" fillId="2" borderId="0" xfId="8" applyFont="1" applyFill="1" applyAlignment="1">
      <alignment horizontal="center"/>
    </xf>
    <xf numFmtId="44" fontId="8" fillId="2" borderId="1" xfId="8" applyNumberFormat="1" applyFont="1" applyFill="1" applyBorder="1" applyAlignment="1">
      <alignment horizontal="center"/>
    </xf>
    <xf numFmtId="44" fontId="5" fillId="2" borderId="1" xfId="8" applyNumberFormat="1" applyFont="1" applyFill="1" applyBorder="1" applyAlignment="1">
      <alignment horizontal="center"/>
    </xf>
    <xf numFmtId="0" fontId="5" fillId="2" borderId="0" xfId="8" applyFont="1" applyFill="1" applyAlignment="1">
      <alignment horizontal="center"/>
    </xf>
    <xf numFmtId="0" fontId="9" fillId="2" borderId="0" xfId="4" quotePrefix="1" applyFont="1" applyFill="1" applyAlignment="1">
      <alignment horizontal="left" vertical="top"/>
    </xf>
    <xf numFmtId="49" fontId="24" fillId="2" borderId="6" xfId="0" applyNumberFormat="1" applyFont="1" applyFill="1" applyBorder="1" applyAlignment="1">
      <alignment horizontal="left" vertical="center"/>
    </xf>
    <xf numFmtId="49" fontId="5" fillId="2" borderId="1" xfId="4" applyNumberFormat="1" applyFont="1" applyFill="1" applyBorder="1" applyAlignment="1">
      <alignment horizontal="center" vertical="center"/>
    </xf>
    <xf numFmtId="0" fontId="23" fillId="2" borderId="0" xfId="4" quotePrefix="1" applyFont="1" applyFill="1" applyAlignment="1">
      <alignment horizontal="left" vertical="top"/>
    </xf>
    <xf numFmtId="0" fontId="23" fillId="2" borderId="2" xfId="0" applyFont="1" applyFill="1" applyBorder="1" applyAlignment="1">
      <alignment horizontal="center" vertical="center"/>
    </xf>
    <xf numFmtId="0" fontId="23" fillId="2" borderId="0" xfId="4" quotePrefix="1" applyFont="1" applyFill="1" applyAlignment="1">
      <alignment horizontal="center" vertical="top"/>
    </xf>
    <xf numFmtId="0" fontId="23" fillId="2" borderId="0" xfId="4" applyFont="1" applyFill="1" applyAlignment="1">
      <alignment horizontal="left" vertical="center"/>
    </xf>
    <xf numFmtId="0" fontId="23" fillId="2" borderId="2" xfId="0" applyFont="1" applyFill="1" applyBorder="1" applyAlignment="1">
      <alignment horizontal="center"/>
    </xf>
    <xf numFmtId="0" fontId="5" fillId="2" borderId="1" xfId="4" applyFont="1" applyFill="1" applyBorder="1" applyAlignment="1">
      <alignment horizontal="left" vertical="top"/>
    </xf>
    <xf numFmtId="0" fontId="33" fillId="2" borderId="0" xfId="4" applyFont="1" applyFill="1" applyAlignment="1">
      <alignment horizontal="left" vertical="top"/>
    </xf>
    <xf numFmtId="0" fontId="34" fillId="2" borderId="0" xfId="4" applyFont="1" applyFill="1" applyAlignment="1">
      <alignment horizontal="left" vertical="top"/>
    </xf>
    <xf numFmtId="0" fontId="5" fillId="2" borderId="0" xfId="0" applyFont="1" applyFill="1" applyAlignment="1">
      <alignment vertical="center"/>
    </xf>
    <xf numFmtId="49" fontId="5"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49" fontId="24" fillId="2" borderId="0" xfId="0" applyNumberFormat="1" applyFont="1" applyFill="1" applyAlignment="1">
      <alignment horizontal="left" vertical="center"/>
    </xf>
    <xf numFmtId="49" fontId="5" fillId="2" borderId="2" xfId="4" applyNumberFormat="1" applyFont="1" applyFill="1" applyBorder="1" applyAlignment="1">
      <alignment horizontal="center" vertical="top"/>
    </xf>
    <xf numFmtId="0" fontId="9" fillId="2" borderId="2" xfId="4" applyFont="1" applyFill="1" applyBorder="1" applyAlignment="1">
      <alignment horizontal="left" vertical="top"/>
    </xf>
    <xf numFmtId="0" fontId="5" fillId="2" borderId="2" xfId="4" quotePrefix="1" applyFont="1" applyFill="1" applyBorder="1" applyAlignment="1">
      <alignment horizontal="left" vertical="top"/>
    </xf>
    <xf numFmtId="0" fontId="28" fillId="2" borderId="2" xfId="4" applyFont="1" applyFill="1" applyBorder="1" applyAlignment="1">
      <alignment horizontal="left" vertical="top"/>
    </xf>
    <xf numFmtId="0" fontId="23" fillId="2" borderId="2" xfId="4" applyFont="1" applyFill="1" applyBorder="1" applyAlignment="1">
      <alignment horizontal="left" vertical="top"/>
    </xf>
    <xf numFmtId="0" fontId="19" fillId="2" borderId="0" xfId="4" applyFont="1" applyFill="1" applyAlignment="1">
      <alignment horizontal="left" vertical="top"/>
    </xf>
    <xf numFmtId="0" fontId="28" fillId="2" borderId="2" xfId="4" applyFont="1" applyFill="1" applyBorder="1" applyAlignment="1">
      <alignment vertical="top"/>
    </xf>
    <xf numFmtId="0" fontId="5" fillId="2" borderId="0" xfId="4" quotePrefix="1" applyFont="1" applyFill="1" applyAlignment="1">
      <alignment vertical="top"/>
    </xf>
    <xf numFmtId="0" fontId="5" fillId="2" borderId="2" xfId="4" quotePrefix="1" applyFont="1" applyFill="1" applyBorder="1" applyAlignment="1">
      <alignment vertical="top"/>
    </xf>
    <xf numFmtId="0" fontId="28" fillId="2" borderId="0" xfId="4" applyFont="1" applyFill="1" applyAlignment="1">
      <alignment vertical="top"/>
    </xf>
    <xf numFmtId="0" fontId="34" fillId="2" borderId="0" xfId="4" applyFont="1" applyFill="1" applyAlignment="1">
      <alignment vertical="top"/>
    </xf>
    <xf numFmtId="0" fontId="23" fillId="2" borderId="0" xfId="4" quotePrefix="1" applyFont="1" applyFill="1" applyAlignment="1">
      <alignment vertical="top"/>
    </xf>
    <xf numFmtId="0" fontId="23" fillId="2" borderId="0" xfId="4" applyFont="1" applyFill="1" applyAlignment="1">
      <alignment vertical="top"/>
    </xf>
    <xf numFmtId="0" fontId="9" fillId="2" borderId="0" xfId="4" quotePrefix="1" applyFont="1" applyFill="1" applyAlignment="1">
      <alignment horizontal="left"/>
    </xf>
    <xf numFmtId="1" fontId="6" fillId="2" borderId="1" xfId="5" applyNumberFormat="1" applyFont="1" applyFill="1" applyBorder="1" applyAlignment="1">
      <alignment horizontal="center"/>
    </xf>
    <xf numFmtId="0" fontId="24" fillId="2" borderId="0" xfId="4" quotePrefix="1" applyFont="1" applyFill="1" applyAlignment="1">
      <alignment horizontal="left"/>
    </xf>
    <xf numFmtId="2" fontId="23" fillId="2" borderId="1" xfId="0" applyNumberFormat="1" applyFont="1" applyFill="1" applyBorder="1"/>
    <xf numFmtId="44" fontId="23" fillId="2" borderId="0" xfId="0" applyNumberFormat="1" applyFont="1" applyFill="1"/>
    <xf numFmtId="0" fontId="8" fillId="0" borderId="2" xfId="8" applyFont="1" applyBorder="1" applyAlignment="1">
      <alignment horizontal="left"/>
    </xf>
    <xf numFmtId="0" fontId="5" fillId="0" borderId="1" xfId="8" applyFont="1" applyBorder="1" applyAlignment="1">
      <alignment horizontal="left"/>
    </xf>
    <xf numFmtId="44" fontId="5" fillId="0" borderId="1" xfId="8" applyNumberFormat="1" applyFont="1" applyBorder="1" applyAlignment="1">
      <alignment horizontal="left"/>
    </xf>
    <xf numFmtId="0" fontId="5" fillId="0" borderId="2" xfId="8" applyFont="1" applyBorder="1" applyAlignment="1">
      <alignment horizontal="left"/>
    </xf>
    <xf numFmtId="0" fontId="1" fillId="0" borderId="1" xfId="8" applyBorder="1" applyAlignment="1">
      <alignment horizontal="center"/>
    </xf>
    <xf numFmtId="0" fontId="5" fillId="0" borderId="2" xfId="8" applyFont="1" applyBorder="1" applyAlignment="1">
      <alignment horizontal="left" vertical="top" wrapText="1"/>
    </xf>
    <xf numFmtId="0" fontId="6" fillId="2" borderId="5" xfId="8" applyFont="1" applyFill="1" applyBorder="1" applyAlignment="1">
      <alignment horizontal="center"/>
    </xf>
    <xf numFmtId="0" fontId="6" fillId="2" borderId="3" xfId="8" applyFont="1" applyFill="1" applyBorder="1" applyAlignment="1">
      <alignment horizontal="center"/>
    </xf>
    <xf numFmtId="4" fontId="5" fillId="2" borderId="3" xfId="4" applyNumberFormat="1" applyFont="1" applyFill="1" applyBorder="1" applyAlignment="1">
      <alignment horizontal="center"/>
    </xf>
    <xf numFmtId="0" fontId="8" fillId="2" borderId="1" xfId="9" applyFont="1" applyFill="1" applyBorder="1" applyAlignment="1">
      <alignment horizontal="center" vertical="top"/>
    </xf>
    <xf numFmtId="0" fontId="9" fillId="2" borderId="6" xfId="9" applyFont="1" applyFill="1" applyBorder="1" applyAlignment="1">
      <alignment vertical="top"/>
    </xf>
    <xf numFmtId="0" fontId="5" fillId="2" borderId="0" xfId="8" applyFont="1" applyFill="1" applyAlignment="1">
      <alignment vertical="top"/>
    </xf>
    <xf numFmtId="0" fontId="5" fillId="2" borderId="0" xfId="8" applyFont="1" applyFill="1"/>
    <xf numFmtId="44" fontId="5" fillId="2" borderId="1" xfId="4" applyNumberFormat="1" applyFont="1" applyFill="1" applyBorder="1" applyAlignment="1">
      <alignment horizontal="right"/>
    </xf>
    <xf numFmtId="0" fontId="25" fillId="2" borderId="0" xfId="9" applyFont="1" applyFill="1" applyAlignment="1">
      <alignment vertical="top"/>
    </xf>
    <xf numFmtId="0" fontId="24" fillId="2" borderId="0" xfId="9" applyFont="1" applyFill="1" applyAlignment="1">
      <alignment horizontal="center" vertical="top"/>
    </xf>
    <xf numFmtId="44" fontId="0" fillId="2" borderId="1" xfId="0" applyNumberFormat="1" applyFill="1" applyBorder="1"/>
    <xf numFmtId="4" fontId="8" fillId="2" borderId="5" xfId="9" applyNumberFormat="1" applyFont="1" applyFill="1" applyBorder="1" applyAlignment="1">
      <alignment horizontal="right"/>
    </xf>
    <xf numFmtId="4" fontId="8" fillId="2" borderId="0" xfId="9" applyNumberFormat="1" applyFont="1" applyFill="1" applyAlignment="1">
      <alignment horizontal="right"/>
    </xf>
    <xf numFmtId="44" fontId="19" fillId="2" borderId="5" xfId="0" applyNumberFormat="1" applyFont="1" applyFill="1" applyBorder="1"/>
    <xf numFmtId="0" fontId="8" fillId="2" borderId="0" xfId="9" applyFont="1" applyFill="1" applyAlignment="1">
      <alignment vertical="top"/>
    </xf>
    <xf numFmtId="0" fontId="24" fillId="2" borderId="6" xfId="9" applyFont="1" applyFill="1" applyBorder="1" applyAlignment="1">
      <alignment vertical="top"/>
    </xf>
    <xf numFmtId="0" fontId="8" fillId="2" borderId="1" xfId="4" applyFont="1" applyFill="1" applyBorder="1" applyAlignment="1">
      <alignment horizontal="center"/>
    </xf>
    <xf numFmtId="0" fontId="9" fillId="2" borderId="2" xfId="4" applyFont="1" applyFill="1" applyBorder="1"/>
    <xf numFmtId="0" fontId="5" fillId="2" borderId="1" xfId="4" quotePrefix="1" applyFont="1" applyFill="1" applyBorder="1" applyAlignment="1">
      <alignment horizontal="center"/>
    </xf>
    <xf numFmtId="0" fontId="5" fillId="2" borderId="2" xfId="4" applyFont="1" applyFill="1" applyBorder="1"/>
    <xf numFmtId="0" fontId="35" fillId="2" borderId="1" xfId="9" applyFont="1" applyFill="1" applyBorder="1" applyAlignment="1">
      <alignment horizontal="center" vertical="top"/>
    </xf>
    <xf numFmtId="0" fontId="6" fillId="2" borderId="1" xfId="9" applyFont="1" applyFill="1" applyBorder="1" applyAlignment="1">
      <alignment horizontal="center"/>
    </xf>
    <xf numFmtId="44" fontId="5" fillId="2" borderId="1" xfId="8" applyNumberFormat="1" applyFont="1" applyFill="1" applyBorder="1" applyAlignment="1">
      <alignment horizontal="right"/>
    </xf>
    <xf numFmtId="44" fontId="5" fillId="2" borderId="2" xfId="9" applyNumberFormat="1" applyFont="1" applyFill="1" applyBorder="1" applyAlignment="1">
      <alignment horizontal="center"/>
    </xf>
    <xf numFmtId="0" fontId="5" fillId="2" borderId="2" xfId="8" applyFont="1" applyFill="1" applyBorder="1" applyAlignment="1">
      <alignment horizontal="left"/>
    </xf>
    <xf numFmtId="0" fontId="5" fillId="2" borderId="1" xfId="8" applyFont="1" applyFill="1" applyBorder="1" applyAlignment="1">
      <alignment horizontal="left"/>
    </xf>
    <xf numFmtId="0" fontId="8" fillId="2" borderId="0" xfId="8" applyFont="1" applyFill="1"/>
    <xf numFmtId="0" fontId="8" fillId="2" borderId="6" xfId="8" applyFont="1" applyFill="1" applyBorder="1"/>
    <xf numFmtId="0" fontId="5" fillId="2" borderId="2" xfId="8" applyFont="1" applyFill="1" applyBorder="1"/>
    <xf numFmtId="0" fontId="5" fillId="2" borderId="4" xfId="8" applyFont="1" applyFill="1" applyBorder="1"/>
    <xf numFmtId="4" fontId="5" fillId="2" borderId="1" xfId="4" applyNumberFormat="1" applyFont="1" applyFill="1" applyBorder="1" applyAlignment="1">
      <alignment horizontal="right"/>
    </xf>
    <xf numFmtId="0" fontId="20" fillId="2" borderId="2" xfId="9" applyFont="1" applyFill="1" applyBorder="1" applyAlignment="1">
      <alignment horizontal="center" vertical="top"/>
    </xf>
    <xf numFmtId="4" fontId="5" fillId="2" borderId="1" xfId="8" applyNumberFormat="1" applyFont="1" applyFill="1" applyBorder="1" applyAlignment="1">
      <alignment horizontal="center"/>
    </xf>
    <xf numFmtId="0" fontId="5" fillId="2" borderId="6" xfId="9" applyFont="1" applyFill="1" applyBorder="1" applyAlignment="1">
      <alignment vertical="top"/>
    </xf>
    <xf numFmtId="0" fontId="24" fillId="2" borderId="0" xfId="9" applyFont="1" applyFill="1" applyAlignment="1">
      <alignment vertical="top" wrapText="1"/>
    </xf>
    <xf numFmtId="0" fontId="5" fillId="2" borderId="0" xfId="9" applyFont="1" applyFill="1" applyAlignment="1">
      <alignment horizontal="center" vertical="top" wrapText="1"/>
    </xf>
    <xf numFmtId="0" fontId="23" fillId="2" borderId="1" xfId="9" applyFont="1" applyFill="1" applyBorder="1" applyAlignment="1">
      <alignment horizontal="center"/>
    </xf>
    <xf numFmtId="2" fontId="5" fillId="2" borderId="1" xfId="8" applyNumberFormat="1" applyFont="1" applyFill="1" applyBorder="1" applyAlignment="1">
      <alignment horizontal="center"/>
    </xf>
    <xf numFmtId="0" fontId="35" fillId="2" borderId="1" xfId="9" applyFont="1" applyFill="1" applyBorder="1" applyAlignment="1">
      <alignment horizontal="center" vertical="top" shrinkToFit="1"/>
    </xf>
    <xf numFmtId="0" fontId="22" fillId="2" borderId="1" xfId="9" applyFont="1" applyFill="1" applyBorder="1" applyAlignment="1">
      <alignment horizontal="center" vertical="top"/>
    </xf>
    <xf numFmtId="0" fontId="9" fillId="2" borderId="0" xfId="8" applyFont="1" applyFill="1" applyAlignment="1">
      <alignment horizontal="left" vertical="top"/>
    </xf>
    <xf numFmtId="0" fontId="24" fillId="2" borderId="0" xfId="8" applyFont="1" applyFill="1" applyAlignment="1">
      <alignment horizontal="left" vertical="top"/>
    </xf>
    <xf numFmtId="0" fontId="5" fillId="2" borderId="0" xfId="8" quotePrefix="1" applyFont="1" applyFill="1"/>
    <xf numFmtId="0" fontId="22" fillId="2" borderId="1" xfId="9" applyFont="1" applyFill="1" applyBorder="1" applyAlignment="1">
      <alignment horizontal="center" vertical="top" shrinkToFit="1"/>
    </xf>
    <xf numFmtId="0" fontId="5" fillId="2" borderId="1" xfId="9" quotePrefix="1" applyFont="1" applyFill="1" applyBorder="1" applyAlignment="1">
      <alignment horizontal="center"/>
    </xf>
    <xf numFmtId="0" fontId="36" fillId="2" borderId="51" xfId="8" applyFont="1" applyFill="1" applyBorder="1" applyAlignment="1">
      <alignment horizontal="center" vertical="center"/>
    </xf>
    <xf numFmtId="0" fontId="37" fillId="2" borderId="54" xfId="8" applyFont="1" applyFill="1" applyBorder="1" applyAlignment="1">
      <alignment vertical="center"/>
    </xf>
    <xf numFmtId="0" fontId="5" fillId="2" borderId="2" xfId="9" quotePrefix="1" applyFont="1" applyFill="1" applyBorder="1" applyAlignment="1">
      <alignment horizontal="center"/>
    </xf>
    <xf numFmtId="4" fontId="5" fillId="2" borderId="2" xfId="4" applyNumberFormat="1" applyFont="1" applyFill="1" applyBorder="1" applyAlignment="1">
      <alignment horizontal="right"/>
    </xf>
    <xf numFmtId="0" fontId="35" fillId="2" borderId="51" xfId="8" applyFont="1" applyFill="1" applyBorder="1" applyAlignment="1">
      <alignment horizontal="center" vertical="center"/>
    </xf>
    <xf numFmtId="0" fontId="5" fillId="2" borderId="0" xfId="9" quotePrefix="1" applyFont="1" applyFill="1" applyAlignment="1">
      <alignment horizontal="center"/>
    </xf>
    <xf numFmtId="0" fontId="5" fillId="2" borderId="0" xfId="9" applyFont="1" applyFill="1" applyAlignment="1">
      <alignment horizontal="center"/>
    </xf>
    <xf numFmtId="0" fontId="24" fillId="2" borderId="2" xfId="0" applyFont="1" applyFill="1" applyBorder="1"/>
    <xf numFmtId="0" fontId="5" fillId="2" borderId="1" xfId="4" applyFont="1" applyFill="1" applyBorder="1" applyAlignment="1">
      <alignment horizontal="center" vertical="top"/>
    </xf>
    <xf numFmtId="49" fontId="5" fillId="2" borderId="5" xfId="4" applyNumberFormat="1" applyFont="1" applyFill="1" applyBorder="1" applyAlignment="1">
      <alignment horizontal="center" vertical="top"/>
    </xf>
    <xf numFmtId="170" fontId="5" fillId="2" borderId="2" xfId="4" applyNumberFormat="1" applyFont="1" applyFill="1" applyBorder="1" applyAlignment="1">
      <alignment horizontal="center"/>
    </xf>
    <xf numFmtId="0" fontId="5" fillId="2" borderId="2" xfId="0" applyFont="1" applyFill="1" applyBorder="1" applyAlignment="1">
      <alignment vertical="center"/>
    </xf>
    <xf numFmtId="0" fontId="5" fillId="2" borderId="2" xfId="9" applyFont="1" applyFill="1" applyBorder="1" applyAlignment="1">
      <alignment horizontal="center" vertical="top" shrinkToFit="1"/>
    </xf>
    <xf numFmtId="0" fontId="1" fillId="2" borderId="0" xfId="0" applyFont="1" applyFill="1"/>
    <xf numFmtId="0" fontId="5" fillId="0" borderId="2" xfId="0" applyFont="1" applyBorder="1" applyAlignment="1">
      <alignment horizontal="left" wrapText="1"/>
    </xf>
    <xf numFmtId="0" fontId="8" fillId="2" borderId="2" xfId="0" applyFont="1" applyFill="1" applyBorder="1" applyAlignment="1">
      <alignment horizontal="left"/>
    </xf>
    <xf numFmtId="0" fontId="8" fillId="0" borderId="2" xfId="0" applyFont="1" applyBorder="1" applyAlignment="1">
      <alignment horizontal="left"/>
    </xf>
    <xf numFmtId="0" fontId="5" fillId="2" borderId="1" xfId="8" applyFont="1" applyFill="1" applyBorder="1" applyAlignment="1">
      <alignment horizontal="center" vertical="center"/>
    </xf>
    <xf numFmtId="0" fontId="5" fillId="2" borderId="3" xfId="8" applyFont="1" applyFill="1" applyBorder="1" applyAlignment="1">
      <alignment horizontal="center" vertical="center"/>
    </xf>
    <xf numFmtId="0" fontId="5" fillId="2" borderId="1" xfId="8" applyFont="1" applyFill="1" applyBorder="1" applyAlignment="1">
      <alignment horizontal="center" vertical="center" wrapText="1"/>
    </xf>
    <xf numFmtId="0" fontId="5" fillId="2" borderId="3" xfId="8" applyFont="1" applyFill="1" applyBorder="1" applyAlignment="1">
      <alignment horizontal="center" vertical="center" wrapText="1"/>
    </xf>
    <xf numFmtId="0" fontId="5" fillId="2" borderId="0" xfId="9" applyFont="1" applyFill="1" applyAlignment="1">
      <alignment vertical="top" wrapText="1"/>
    </xf>
    <xf numFmtId="0" fontId="5" fillId="2" borderId="6" xfId="9" applyFont="1" applyFill="1" applyBorder="1" applyAlignment="1">
      <alignment vertical="top" wrapText="1"/>
    </xf>
    <xf numFmtId="4" fontId="8" fillId="2" borderId="49" xfId="9" applyNumberFormat="1" applyFont="1" applyFill="1" applyBorder="1" applyAlignment="1">
      <alignment horizontal="right"/>
    </xf>
    <xf numFmtId="4" fontId="8" fillId="2" borderId="8" xfId="9" applyNumberFormat="1" applyFont="1" applyFill="1" applyBorder="1" applyAlignment="1">
      <alignment horizontal="right"/>
    </xf>
    <xf numFmtId="4" fontId="8" fillId="2" borderId="50" xfId="9" applyNumberFormat="1" applyFont="1" applyFill="1" applyBorder="1" applyAlignment="1">
      <alignment horizontal="right"/>
    </xf>
    <xf numFmtId="4" fontId="20" fillId="2" borderId="8" xfId="9" applyNumberFormat="1" applyFont="1" applyFill="1" applyBorder="1" applyAlignment="1">
      <alignment horizontal="right"/>
    </xf>
    <xf numFmtId="4" fontId="20" fillId="2" borderId="50" xfId="9" applyNumberFormat="1" applyFont="1" applyFill="1" applyBorder="1" applyAlignment="1">
      <alignment horizontal="right"/>
    </xf>
    <xf numFmtId="0" fontId="5" fillId="2" borderId="18" xfId="8" applyFont="1" applyFill="1" applyBorder="1" applyAlignment="1">
      <alignment horizontal="center" vertical="center"/>
    </xf>
    <xf numFmtId="0" fontId="5" fillId="2" borderId="4" xfId="8" applyFont="1" applyFill="1" applyBorder="1" applyAlignment="1">
      <alignment horizontal="center" vertical="center"/>
    </xf>
    <xf numFmtId="0" fontId="5" fillId="2" borderId="52" xfId="8" applyFont="1" applyFill="1" applyBorder="1" applyAlignment="1">
      <alignment horizontal="center" vertical="center"/>
    </xf>
    <xf numFmtId="0" fontId="5" fillId="2" borderId="19" xfId="8" applyFont="1" applyFill="1" applyBorder="1" applyAlignment="1">
      <alignment horizontal="center" vertical="center"/>
    </xf>
    <xf numFmtId="0" fontId="5" fillId="2" borderId="7" xfId="8" applyFont="1" applyFill="1" applyBorder="1" applyAlignment="1">
      <alignment horizontal="center" vertical="center"/>
    </xf>
    <xf numFmtId="0" fontId="5" fillId="2" borderId="53" xfId="8" applyFont="1" applyFill="1" applyBorder="1" applyAlignment="1">
      <alignment horizontal="center" vertical="center"/>
    </xf>
    <xf numFmtId="0" fontId="5" fillId="2" borderId="5" xfId="8" applyFont="1" applyFill="1" applyBorder="1" applyAlignment="1">
      <alignment horizontal="center" vertical="center"/>
    </xf>
    <xf numFmtId="0" fontId="5" fillId="2" borderId="5" xfId="8" applyFont="1" applyFill="1" applyBorder="1" applyAlignment="1">
      <alignment horizontal="center" vertical="center" wrapText="1"/>
    </xf>
    <xf numFmtId="0" fontId="2" fillId="0" borderId="5" xfId="0" applyFont="1" applyBorder="1" applyAlignment="1">
      <alignment horizontal="center" vertical="center"/>
    </xf>
    <xf numFmtId="0" fontId="0" fillId="0" borderId="3" xfId="0" applyBorder="1" applyAlignment="1">
      <alignment horizontal="center" vertical="center"/>
    </xf>
    <xf numFmtId="0" fontId="2" fillId="0" borderId="5" xfId="0" applyFont="1" applyBorder="1" applyAlignment="1">
      <alignment horizontal="right" vertical="center"/>
    </xf>
    <xf numFmtId="0" fontId="0" fillId="0" borderId="3" xfId="0" applyBorder="1" applyAlignment="1">
      <alignment horizontal="righ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center" vertical="center"/>
    </xf>
    <xf numFmtId="0" fontId="0" fillId="0" borderId="7" xfId="0" applyBorder="1" applyAlignment="1">
      <alignment horizontal="center" vertical="center"/>
    </xf>
    <xf numFmtId="0" fontId="8" fillId="0" borderId="4" xfId="0" applyFont="1" applyBorder="1" applyAlignment="1">
      <alignment horizontal="center" vertical="center"/>
    </xf>
    <xf numFmtId="0" fontId="5" fillId="0" borderId="7" xfId="0" applyFont="1" applyBorder="1" applyAlignment="1">
      <alignment horizontal="center" vertical="center"/>
    </xf>
    <xf numFmtId="0" fontId="0" fillId="0" borderId="27" xfId="0"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0" fillId="0" borderId="24" xfId="0" applyBorder="1" applyAlignment="1">
      <alignment horizontal="center" vertical="center"/>
    </xf>
    <xf numFmtId="0" fontId="2" fillId="0" borderId="21" xfId="0" applyFont="1" applyBorder="1" applyAlignment="1">
      <alignment horizontal="left" vertical="center"/>
    </xf>
    <xf numFmtId="0" fontId="2" fillId="0" borderId="29" xfId="0" applyFont="1" applyBorder="1" applyAlignment="1">
      <alignment horizontal="left" vertical="center"/>
    </xf>
    <xf numFmtId="0" fontId="8" fillId="0" borderId="18" xfId="0" applyFont="1" applyBorder="1" applyAlignment="1">
      <alignment vertical="center"/>
    </xf>
    <xf numFmtId="0" fontId="8" fillId="0" borderId="4" xfId="0" applyFont="1" applyBorder="1" applyAlignment="1">
      <alignment vertical="center"/>
    </xf>
    <xf numFmtId="0" fontId="8" fillId="0" borderId="25" xfId="0" applyFont="1" applyBorder="1" applyAlignment="1">
      <alignment vertical="center"/>
    </xf>
    <xf numFmtId="0" fontId="8" fillId="0" borderId="16" xfId="0" applyFont="1" applyBorder="1" applyAlignment="1">
      <alignment vertical="center"/>
    </xf>
    <xf numFmtId="0" fontId="2" fillId="0" borderId="30" xfId="0" applyFont="1" applyBorder="1" applyAlignment="1">
      <alignment horizontal="center" vertical="center"/>
    </xf>
    <xf numFmtId="0" fontId="0" fillId="0" borderId="31" xfId="0" applyBorder="1" applyAlignment="1">
      <alignment horizontal="center" vertical="center"/>
    </xf>
    <xf numFmtId="0" fontId="2" fillId="0" borderId="11" xfId="0" applyFont="1" applyBorder="1" applyAlignment="1">
      <alignment horizontal="center" vertical="center"/>
    </xf>
    <xf numFmtId="0" fontId="8" fillId="0" borderId="11" xfId="0" applyFont="1" applyBorder="1" applyAlignment="1">
      <alignment horizontal="center" vertical="center"/>
    </xf>
    <xf numFmtId="0" fontId="1" fillId="0" borderId="0" xfId="0" applyFont="1" applyAlignment="1" applyProtection="1">
      <alignment horizontal="left" wrapText="1"/>
      <protection locked="0"/>
    </xf>
    <xf numFmtId="0" fontId="1" fillId="0" borderId="6" xfId="0" applyFont="1" applyBorder="1" applyAlignment="1" applyProtection="1">
      <alignment horizontal="left" wrapText="1"/>
      <protection locked="0"/>
    </xf>
    <xf numFmtId="0" fontId="8" fillId="0" borderId="19" xfId="0" applyFont="1" applyBorder="1" applyAlignment="1">
      <alignment vertical="center"/>
    </xf>
    <xf numFmtId="0" fontId="8" fillId="0" borderId="7" xfId="0" applyFont="1" applyBorder="1" applyAlignment="1">
      <alignment vertical="center"/>
    </xf>
    <xf numFmtId="0" fontId="8" fillId="0" borderId="18" xfId="0" applyFont="1" applyBorder="1" applyAlignment="1">
      <alignment horizontal="left" vertical="center"/>
    </xf>
    <xf numFmtId="0" fontId="8" fillId="0" borderId="4" xfId="0" applyFont="1" applyBorder="1" applyAlignment="1">
      <alignment horizontal="left" vertical="center"/>
    </xf>
    <xf numFmtId="0" fontId="8" fillId="0" borderId="19" xfId="0" applyFont="1" applyBorder="1" applyAlignment="1">
      <alignment horizontal="left" vertical="center"/>
    </xf>
    <xf numFmtId="0" fontId="8" fillId="0" borderId="7" xfId="0" applyFont="1" applyBorder="1" applyAlignment="1">
      <alignment horizontal="left" vertical="center"/>
    </xf>
    <xf numFmtId="0" fontId="8" fillId="0" borderId="5" xfId="0" applyFont="1" applyBorder="1" applyAlignment="1">
      <alignment horizontal="center" vertical="center"/>
    </xf>
    <xf numFmtId="0" fontId="5" fillId="0" borderId="3" xfId="0" applyFont="1" applyBorder="1" applyAlignment="1">
      <alignment horizontal="center" vertical="center"/>
    </xf>
    <xf numFmtId="4" fontId="8" fillId="2" borderId="49" xfId="9" applyNumberFormat="1" applyFont="1" applyFill="1" applyBorder="1" applyAlignment="1">
      <alignment horizontal="right" vertical="top"/>
    </xf>
    <xf numFmtId="4" fontId="8" fillId="2" borderId="8" xfId="9" applyNumberFormat="1" applyFont="1" applyFill="1" applyBorder="1" applyAlignment="1">
      <alignment horizontal="right" vertical="top"/>
    </xf>
    <xf numFmtId="4" fontId="8" fillId="2" borderId="50" xfId="9" applyNumberFormat="1" applyFont="1" applyFill="1" applyBorder="1" applyAlignment="1">
      <alignment horizontal="right" vertical="top"/>
    </xf>
    <xf numFmtId="0" fontId="5" fillId="2" borderId="20" xfId="8" applyFont="1" applyFill="1" applyBorder="1" applyAlignment="1">
      <alignment horizontal="center" vertical="center"/>
    </xf>
    <xf numFmtId="0" fontId="5" fillId="2" borderId="20" xfId="8" applyFont="1" applyFill="1" applyBorder="1" applyAlignment="1">
      <alignment horizontal="center" vertical="center" wrapText="1"/>
    </xf>
    <xf numFmtId="0" fontId="8" fillId="2" borderId="49" xfId="4" applyFont="1" applyFill="1" applyBorder="1" applyAlignment="1">
      <alignment horizontal="right"/>
    </xf>
    <xf numFmtId="0" fontId="8" fillId="2" borderId="8" xfId="4" applyFont="1" applyFill="1" applyBorder="1" applyAlignment="1">
      <alignment horizontal="right"/>
    </xf>
    <xf numFmtId="0" fontId="8" fillId="2" borderId="50" xfId="4" applyFont="1" applyFill="1" applyBorder="1" applyAlignment="1">
      <alignment horizontal="right"/>
    </xf>
    <xf numFmtId="0" fontId="13" fillId="0" borderId="36" xfId="0" applyFont="1" applyBorder="1" applyAlignment="1">
      <alignment vertical="center"/>
    </xf>
    <xf numFmtId="0" fontId="13" fillId="0" borderId="37" xfId="0" applyFont="1" applyBorder="1" applyAlignment="1">
      <alignment vertical="center"/>
    </xf>
    <xf numFmtId="0" fontId="13" fillId="0" borderId="44" xfId="0" applyFont="1" applyBorder="1" applyAlignment="1">
      <alignment horizontal="left" vertical="center"/>
    </xf>
    <xf numFmtId="0" fontId="13" fillId="0" borderId="4" xfId="0" applyFont="1" applyBorder="1" applyAlignment="1">
      <alignment horizontal="left" vertical="center"/>
    </xf>
    <xf numFmtId="0" fontId="13" fillId="0" borderId="45" xfId="0" applyFont="1" applyBorder="1" applyAlignment="1">
      <alignment horizontal="left" vertical="center"/>
    </xf>
    <xf numFmtId="0" fontId="13" fillId="0" borderId="10" xfId="0" applyFont="1" applyBorder="1" applyAlignment="1">
      <alignment horizontal="left" vertical="center"/>
    </xf>
    <xf numFmtId="0" fontId="13" fillId="0" borderId="7" xfId="0" applyFont="1" applyBorder="1" applyAlignment="1">
      <alignment horizontal="left" vertical="center"/>
    </xf>
    <xf numFmtId="0" fontId="13" fillId="0" borderId="43" xfId="0" applyFont="1" applyBorder="1" applyAlignment="1">
      <alignment horizontal="left" vertical="center"/>
    </xf>
    <xf numFmtId="0" fontId="13" fillId="0" borderId="10" xfId="0" applyFont="1" applyBorder="1" applyAlignment="1">
      <alignment vertical="center"/>
    </xf>
    <xf numFmtId="0" fontId="13" fillId="0" borderId="34" xfId="0" applyFont="1" applyBorder="1" applyAlignment="1">
      <alignment vertical="center"/>
    </xf>
    <xf numFmtId="0" fontId="13" fillId="0" borderId="38" xfId="0" applyFont="1" applyBorder="1" applyAlignment="1">
      <alignment vertical="center"/>
    </xf>
    <xf numFmtId="0" fontId="13" fillId="0" borderId="20" xfId="0" applyFont="1" applyBorder="1" applyAlignment="1">
      <alignment vertical="center"/>
    </xf>
    <xf numFmtId="0" fontId="13" fillId="0" borderId="39" xfId="0" applyFont="1" applyBorder="1" applyAlignment="1">
      <alignment vertical="center"/>
    </xf>
    <xf numFmtId="0" fontId="13" fillId="0" borderId="31" xfId="0" applyFont="1" applyBorder="1" applyAlignment="1">
      <alignment vertical="center"/>
    </xf>
    <xf numFmtId="0" fontId="13" fillId="0" borderId="3" xfId="0" applyFont="1" applyBorder="1" applyAlignment="1">
      <alignment vertical="center"/>
    </xf>
    <xf numFmtId="0" fontId="13" fillId="0" borderId="24" xfId="0" applyFont="1" applyBorder="1" applyAlignment="1">
      <alignment vertical="center"/>
    </xf>
    <xf numFmtId="0" fontId="13" fillId="0" borderId="34" xfId="0" applyFont="1" applyBorder="1" applyAlignment="1">
      <alignment horizontal="left" vertical="center"/>
    </xf>
    <xf numFmtId="0" fontId="13" fillId="0" borderId="8" xfId="0" applyFont="1" applyBorder="1" applyAlignment="1">
      <alignment horizontal="left" vertical="center"/>
    </xf>
    <xf numFmtId="0" fontId="13" fillId="0" borderId="35" xfId="0" applyFont="1" applyBorder="1" applyAlignment="1">
      <alignment horizontal="left" vertical="center"/>
    </xf>
    <xf numFmtId="0" fontId="13" fillId="0" borderId="34" xfId="0" applyFont="1" applyBorder="1" applyAlignment="1">
      <alignment horizontal="left" vertical="center" wrapText="1"/>
    </xf>
    <xf numFmtId="0" fontId="0" fillId="0" borderId="8" xfId="0" applyBorder="1" applyAlignment="1">
      <alignment horizontal="left" vertical="center" wrapText="1"/>
    </xf>
    <xf numFmtId="0" fontId="0" fillId="0" borderId="35" xfId="0" applyBorder="1" applyAlignment="1">
      <alignment horizontal="left" vertical="center" wrapText="1"/>
    </xf>
    <xf numFmtId="0" fontId="14" fillId="0" borderId="9" xfId="0" applyFont="1" applyBorder="1" applyAlignment="1">
      <alignment horizontal="right"/>
    </xf>
    <xf numFmtId="0" fontId="14" fillId="0" borderId="41" xfId="0" applyFont="1" applyBorder="1" applyAlignment="1">
      <alignment horizontal="right"/>
    </xf>
    <xf numFmtId="168" fontId="13" fillId="0" borderId="10" xfId="0" applyNumberFormat="1" applyFont="1" applyBorder="1" applyAlignment="1">
      <alignment vertical="center"/>
    </xf>
    <xf numFmtId="168" fontId="13" fillId="0" borderId="43" xfId="0" applyNumberFormat="1" applyFont="1" applyBorder="1" applyAlignment="1">
      <alignment vertical="center"/>
    </xf>
    <xf numFmtId="168" fontId="13" fillId="0" borderId="34" xfId="0" applyNumberFormat="1" applyFont="1" applyBorder="1" applyAlignment="1">
      <alignment vertical="center"/>
    </xf>
    <xf numFmtId="168" fontId="13" fillId="0" borderId="35" xfId="0" applyNumberFormat="1" applyFont="1" applyBorder="1" applyAlignment="1">
      <alignment vertical="center"/>
    </xf>
    <xf numFmtId="0" fontId="14" fillId="0" borderId="9" xfId="0" applyFont="1" applyBorder="1" applyAlignment="1">
      <alignment horizontal="left"/>
    </xf>
    <xf numFmtId="0" fontId="14" fillId="0" borderId="40" xfId="0" applyFont="1" applyBorder="1" applyAlignment="1">
      <alignment horizontal="left"/>
    </xf>
    <xf numFmtId="0" fontId="14" fillId="0" borderId="41" xfId="0" applyFont="1" applyBorder="1" applyAlignment="1">
      <alignment horizontal="left"/>
    </xf>
    <xf numFmtId="168" fontId="13" fillId="0" borderId="44" xfId="0" applyNumberFormat="1" applyFont="1" applyBorder="1" applyAlignment="1">
      <alignment vertical="center"/>
    </xf>
    <xf numFmtId="168" fontId="13" fillId="0" borderId="45" xfId="0" applyNumberFormat="1" applyFont="1" applyBorder="1" applyAlignment="1">
      <alignment vertical="center"/>
    </xf>
    <xf numFmtId="0" fontId="0" fillId="0" borderId="35" xfId="0" applyBorder="1" applyAlignment="1">
      <alignment vertical="center"/>
    </xf>
    <xf numFmtId="168" fontId="13" fillId="0" borderId="0" xfId="0" applyNumberFormat="1" applyFont="1" applyAlignment="1">
      <alignment horizontal="right" vertical="center"/>
    </xf>
    <xf numFmtId="0" fontId="14" fillId="0" borderId="0" xfId="0" applyFont="1" applyAlignment="1">
      <alignment horizontal="right"/>
    </xf>
    <xf numFmtId="168" fontId="13" fillId="0" borderId="0" xfId="0" applyNumberFormat="1" applyFont="1" applyAlignment="1">
      <alignment vertical="center"/>
    </xf>
    <xf numFmtId="168" fontId="14" fillId="0" borderId="13" xfId="0" applyNumberFormat="1" applyFont="1" applyBorder="1" applyAlignment="1">
      <alignment vertical="center"/>
    </xf>
    <xf numFmtId="168" fontId="14" fillId="0" borderId="0" xfId="0" applyNumberFormat="1" applyFont="1" applyAlignment="1">
      <alignment vertical="center"/>
    </xf>
    <xf numFmtId="168" fontId="14" fillId="0" borderId="47" xfId="0" applyNumberFormat="1" applyFont="1" applyBorder="1" applyAlignment="1">
      <alignment vertical="center"/>
    </xf>
    <xf numFmtId="168" fontId="14" fillId="0" borderId="48" xfId="0" applyNumberFormat="1" applyFont="1" applyBorder="1" applyAlignment="1">
      <alignment vertical="center"/>
    </xf>
    <xf numFmtId="168" fontId="14" fillId="0" borderId="42" xfId="0" applyNumberFormat="1" applyFont="1" applyBorder="1"/>
    <xf numFmtId="168" fontId="14" fillId="0" borderId="46" xfId="0" applyNumberFormat="1" applyFont="1" applyBorder="1"/>
    <xf numFmtId="168" fontId="14" fillId="0" borderId="34" xfId="0" applyNumberFormat="1" applyFont="1" applyBorder="1"/>
    <xf numFmtId="168" fontId="14" fillId="0" borderId="35" xfId="0" applyNumberFormat="1" applyFont="1" applyBorder="1"/>
  </cellXfs>
  <cellStyles count="10">
    <cellStyle name="Comma" xfId="1" builtinId="3"/>
    <cellStyle name="Comma 2" xfId="2" xr:uid="{00000000-0005-0000-0000-000001000000}"/>
    <cellStyle name="Comma 2 2" xfId="6" xr:uid="{00000000-0005-0000-0000-000002000000}"/>
    <cellStyle name="Comma 3" xfId="3" xr:uid="{00000000-0005-0000-0000-000003000000}"/>
    <cellStyle name="Comma 4" xfId="5" xr:uid="{00000000-0005-0000-0000-000004000000}"/>
    <cellStyle name="Currency 2" xfId="7" xr:uid="{00000000-0005-0000-0000-000005000000}"/>
    <cellStyle name="Normal" xfId="0" builtinId="0"/>
    <cellStyle name="Normal 2 2" xfId="8" xr:uid="{00000000-0005-0000-0000-000007000000}"/>
    <cellStyle name="Normal 3" xfId="4" xr:uid="{00000000-0005-0000-0000-000008000000}"/>
    <cellStyle name="Normal_Evaluation-Devland Phase 1"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07"/>
  <sheetViews>
    <sheetView view="pageBreakPreview" zoomScale="80" zoomScaleNormal="100" zoomScaleSheetLayoutView="80" workbookViewId="0">
      <selection activeCell="J59" sqref="J59:J105"/>
    </sheetView>
  </sheetViews>
  <sheetFormatPr defaultColWidth="9.1796875" defaultRowHeight="12.5"/>
  <cols>
    <col min="1" max="6" width="9.1796875" style="135"/>
    <col min="7" max="7" width="19.1796875" style="135" customWidth="1"/>
    <col min="8" max="9" width="9.1796875" style="135"/>
    <col min="10" max="10" width="15.1796875" style="135" customWidth="1"/>
    <col min="11" max="11" width="18.1796875" style="135" customWidth="1"/>
    <col min="12" max="12" width="12.453125" style="135" bestFit="1" customWidth="1"/>
    <col min="13" max="16384" width="9.1796875" style="135"/>
  </cols>
  <sheetData>
    <row r="1" spans="1:11" ht="14.5" customHeight="1">
      <c r="A1" s="492" t="s">
        <v>251</v>
      </c>
      <c r="B1" s="413" t="s">
        <v>252</v>
      </c>
      <c r="C1" s="486" t="s">
        <v>253</v>
      </c>
      <c r="D1" s="487"/>
      <c r="E1" s="487"/>
      <c r="F1" s="487"/>
      <c r="G1" s="488"/>
      <c r="H1" s="475" t="s">
        <v>254</v>
      </c>
      <c r="I1" s="477" t="s">
        <v>255</v>
      </c>
      <c r="J1" s="183" t="s">
        <v>256</v>
      </c>
      <c r="K1" s="183" t="s">
        <v>257</v>
      </c>
    </row>
    <row r="2" spans="1:11">
      <c r="A2" s="476"/>
      <c r="B2" s="414" t="s">
        <v>258</v>
      </c>
      <c r="C2" s="489"/>
      <c r="D2" s="490"/>
      <c r="E2" s="490"/>
      <c r="F2" s="490"/>
      <c r="G2" s="491"/>
      <c r="H2" s="476"/>
      <c r="I2" s="478"/>
      <c r="J2" s="415" t="s">
        <v>259</v>
      </c>
      <c r="K2" s="415" t="s">
        <v>259</v>
      </c>
    </row>
    <row r="3" spans="1:11">
      <c r="A3" s="438"/>
      <c r="B3" s="196"/>
      <c r="C3" s="441"/>
      <c r="D3" s="442"/>
      <c r="E3" s="442"/>
      <c r="F3" s="442"/>
      <c r="G3" s="260"/>
      <c r="H3" s="196"/>
      <c r="I3" s="196"/>
      <c r="J3" s="443"/>
      <c r="K3" s="443"/>
    </row>
    <row r="4" spans="1:11">
      <c r="A4" s="196"/>
      <c r="B4" s="444" t="s">
        <v>804</v>
      </c>
      <c r="C4" s="324" t="s">
        <v>805</v>
      </c>
      <c r="D4" s="307"/>
      <c r="E4" s="307"/>
      <c r="F4" s="370"/>
      <c r="G4" s="260"/>
      <c r="H4" s="196"/>
      <c r="I4" s="196"/>
      <c r="J4" s="443"/>
      <c r="K4" s="443"/>
    </row>
    <row r="5" spans="1:11">
      <c r="A5" s="196"/>
      <c r="B5" s="319" t="s">
        <v>806</v>
      </c>
      <c r="C5" s="417" t="s">
        <v>807</v>
      </c>
      <c r="D5" s="417"/>
      <c r="E5" s="307"/>
      <c r="F5" s="419"/>
      <c r="G5" s="260"/>
      <c r="H5" s="196"/>
      <c r="I5" s="196"/>
      <c r="J5" s="443"/>
      <c r="K5" s="443"/>
    </row>
    <row r="6" spans="1:11">
      <c r="A6" s="196"/>
      <c r="B6" s="319" t="s">
        <v>808</v>
      </c>
      <c r="C6" s="307"/>
      <c r="D6" s="307"/>
      <c r="E6" s="307"/>
      <c r="F6" s="419"/>
      <c r="G6" s="260"/>
      <c r="H6" s="196"/>
      <c r="I6" s="196"/>
      <c r="J6" s="443"/>
      <c r="K6" s="443"/>
    </row>
    <row r="7" spans="1:11">
      <c r="A7" s="196"/>
      <c r="B7" s="319" t="s">
        <v>809</v>
      </c>
      <c r="C7" s="307"/>
      <c r="D7" s="307"/>
      <c r="E7" s="307"/>
      <c r="F7" s="419"/>
      <c r="G7" s="260"/>
      <c r="H7" s="196"/>
      <c r="I7" s="196"/>
      <c r="J7" s="443"/>
      <c r="K7" s="443"/>
    </row>
    <row r="8" spans="1:11">
      <c r="A8" s="246">
        <v>1.1000000000000001</v>
      </c>
      <c r="B8" s="265"/>
      <c r="C8" s="307" t="s">
        <v>810</v>
      </c>
      <c r="D8" s="307"/>
      <c r="E8" s="307"/>
      <c r="F8" s="419"/>
      <c r="G8" s="260"/>
      <c r="H8" s="196"/>
      <c r="I8" s="196"/>
      <c r="J8" s="443"/>
      <c r="K8" s="443"/>
    </row>
    <row r="9" spans="1:11">
      <c r="A9" s="196"/>
      <c r="B9" s="265"/>
      <c r="C9" s="284"/>
      <c r="D9" s="323"/>
      <c r="E9" s="199"/>
      <c r="F9" s="419"/>
      <c r="G9" s="260"/>
      <c r="H9" s="196"/>
      <c r="I9" s="196"/>
      <c r="J9" s="443"/>
      <c r="K9" s="443"/>
    </row>
    <row r="10" spans="1:11" ht="14.5" customHeight="1">
      <c r="A10" s="445" t="s">
        <v>811</v>
      </c>
      <c r="B10" s="265" t="s">
        <v>12</v>
      </c>
      <c r="C10" s="446" t="s">
        <v>13</v>
      </c>
      <c r="D10" s="446"/>
      <c r="E10" s="199"/>
      <c r="F10" s="419"/>
      <c r="G10" s="260"/>
      <c r="H10" s="197" t="s">
        <v>719</v>
      </c>
      <c r="I10" s="197">
        <v>1</v>
      </c>
      <c r="J10" s="420"/>
      <c r="K10" s="420">
        <f>I10*J10</f>
        <v>0</v>
      </c>
    </row>
    <row r="11" spans="1:11">
      <c r="A11" s="196"/>
      <c r="B11" s="265"/>
      <c r="C11" s="284"/>
      <c r="D11" s="323"/>
      <c r="E11" s="199"/>
      <c r="F11" s="419"/>
      <c r="G11" s="260"/>
      <c r="H11" s="197"/>
      <c r="I11" s="197"/>
      <c r="J11" s="443"/>
      <c r="K11" s="443"/>
    </row>
    <row r="12" spans="1:11">
      <c r="A12" s="196"/>
      <c r="B12" s="265"/>
      <c r="C12" s="428" t="s">
        <v>812</v>
      </c>
      <c r="D12" s="428"/>
      <c r="E12" s="199"/>
      <c r="F12" s="419"/>
      <c r="G12" s="260"/>
      <c r="H12" s="197"/>
      <c r="I12" s="197"/>
      <c r="J12" s="443"/>
      <c r="K12" s="443"/>
    </row>
    <row r="13" spans="1:11">
      <c r="A13" s="196"/>
      <c r="B13" s="265"/>
      <c r="C13" s="284"/>
      <c r="D13" s="323"/>
      <c r="E13" s="199"/>
      <c r="F13" s="419"/>
      <c r="G13" s="260"/>
      <c r="H13" s="197"/>
      <c r="I13" s="197"/>
      <c r="J13" s="443"/>
      <c r="K13" s="443"/>
    </row>
    <row r="14" spans="1:11">
      <c r="A14" s="196" t="s">
        <v>813</v>
      </c>
      <c r="B14" s="265" t="s">
        <v>16</v>
      </c>
      <c r="C14" s="316" t="s">
        <v>330</v>
      </c>
      <c r="D14" s="198" t="s">
        <v>814</v>
      </c>
      <c r="E14" s="447"/>
      <c r="F14" s="419"/>
      <c r="G14" s="260"/>
      <c r="H14" s="197"/>
      <c r="I14" s="197"/>
      <c r="J14" s="443"/>
      <c r="K14" s="443"/>
    </row>
    <row r="15" spans="1:11">
      <c r="A15" s="196"/>
      <c r="B15" s="265"/>
      <c r="C15" s="284"/>
      <c r="D15" s="323"/>
      <c r="E15" s="199"/>
      <c r="F15" s="419"/>
      <c r="G15" s="260"/>
      <c r="H15" s="197"/>
      <c r="I15" s="197"/>
      <c r="J15" s="443"/>
      <c r="K15" s="443"/>
    </row>
    <row r="16" spans="1:11">
      <c r="A16" s="196"/>
      <c r="B16" s="203" t="s">
        <v>815</v>
      </c>
      <c r="C16" s="284"/>
      <c r="D16" s="448" t="s">
        <v>390</v>
      </c>
      <c r="E16" s="479" t="s">
        <v>816</v>
      </c>
      <c r="F16" s="479"/>
      <c r="G16" s="480"/>
      <c r="H16" s="197" t="s">
        <v>243</v>
      </c>
      <c r="I16" s="449">
        <v>2</v>
      </c>
      <c r="J16" s="420"/>
      <c r="K16" s="420">
        <f>I16*J16</f>
        <v>0</v>
      </c>
    </row>
    <row r="17" spans="1:11">
      <c r="A17" s="450"/>
      <c r="B17" s="265"/>
      <c r="C17" s="284"/>
      <c r="D17" s="323"/>
      <c r="E17" s="199"/>
      <c r="F17" s="419"/>
      <c r="G17" s="260"/>
      <c r="H17" s="197"/>
      <c r="I17" s="197"/>
      <c r="J17" s="420"/>
      <c r="K17" s="420"/>
    </row>
    <row r="18" spans="1:11">
      <c r="A18" s="196" t="s">
        <v>817</v>
      </c>
      <c r="B18" s="265" t="s">
        <v>16</v>
      </c>
      <c r="C18" s="316" t="s">
        <v>393</v>
      </c>
      <c r="D18" s="198" t="s">
        <v>818</v>
      </c>
      <c r="E18" s="198"/>
      <c r="F18" s="419"/>
      <c r="G18" s="260"/>
      <c r="H18" s="197"/>
      <c r="I18" s="197"/>
      <c r="J18" s="420"/>
      <c r="K18" s="420"/>
    </row>
    <row r="19" spans="1:11">
      <c r="A19" s="196"/>
      <c r="B19" s="265" t="s">
        <v>819</v>
      </c>
      <c r="C19" s="284"/>
      <c r="D19" s="323"/>
      <c r="E19" s="199"/>
      <c r="F19" s="419"/>
      <c r="G19" s="260"/>
      <c r="H19" s="197"/>
      <c r="I19" s="197"/>
      <c r="J19" s="420"/>
      <c r="K19" s="420"/>
    </row>
    <row r="20" spans="1:11">
      <c r="A20" s="450"/>
      <c r="B20" s="265"/>
      <c r="C20" s="284"/>
      <c r="D20" s="323" t="s">
        <v>390</v>
      </c>
      <c r="E20" s="199" t="s">
        <v>820</v>
      </c>
      <c r="F20" s="419"/>
      <c r="G20" s="260"/>
      <c r="H20" s="197" t="s">
        <v>719</v>
      </c>
      <c r="I20" s="449">
        <v>1</v>
      </c>
      <c r="J20" s="420"/>
      <c r="K20" s="420">
        <f>I20*J20</f>
        <v>0</v>
      </c>
    </row>
    <row r="21" spans="1:11">
      <c r="A21" s="196"/>
      <c r="B21" s="265"/>
      <c r="C21" s="284"/>
      <c r="D21" s="323" t="s">
        <v>395</v>
      </c>
      <c r="E21" s="199" t="s">
        <v>821</v>
      </c>
      <c r="F21" s="419"/>
      <c r="G21" s="260"/>
      <c r="H21" s="197" t="s">
        <v>719</v>
      </c>
      <c r="I21" s="449">
        <v>1</v>
      </c>
      <c r="J21" s="420"/>
      <c r="K21" s="420">
        <f t="shared" ref="K21:K31" si="0">I21*J21</f>
        <v>0</v>
      </c>
    </row>
    <row r="22" spans="1:11">
      <c r="A22" s="196"/>
      <c r="B22" s="265"/>
      <c r="C22" s="284"/>
      <c r="D22" s="323" t="s">
        <v>435</v>
      </c>
      <c r="E22" s="199" t="s">
        <v>822</v>
      </c>
      <c r="F22" s="419"/>
      <c r="G22" s="260"/>
      <c r="H22" s="197" t="s">
        <v>719</v>
      </c>
      <c r="I22" s="449">
        <v>1</v>
      </c>
      <c r="J22" s="420"/>
      <c r="K22" s="420">
        <f t="shared" si="0"/>
        <v>0</v>
      </c>
    </row>
    <row r="23" spans="1:11">
      <c r="A23" s="196"/>
      <c r="B23" s="265"/>
      <c r="C23" s="284"/>
      <c r="D23" s="323" t="s">
        <v>476</v>
      </c>
      <c r="E23" s="199" t="s">
        <v>823</v>
      </c>
      <c r="F23" s="419"/>
      <c r="G23" s="260"/>
      <c r="H23" s="197" t="s">
        <v>719</v>
      </c>
      <c r="I23" s="449">
        <v>1</v>
      </c>
      <c r="J23" s="420"/>
      <c r="K23" s="420">
        <f t="shared" si="0"/>
        <v>0</v>
      </c>
    </row>
    <row r="24" spans="1:11">
      <c r="A24" s="196"/>
      <c r="B24" s="265"/>
      <c r="C24" s="284"/>
      <c r="D24" s="323" t="s">
        <v>824</v>
      </c>
      <c r="E24" s="199" t="s">
        <v>825</v>
      </c>
      <c r="F24" s="419"/>
      <c r="G24" s="260"/>
      <c r="H24" s="197" t="s">
        <v>719</v>
      </c>
      <c r="I24" s="449">
        <v>1</v>
      </c>
      <c r="J24" s="420"/>
      <c r="K24" s="420">
        <f t="shared" si="0"/>
        <v>0</v>
      </c>
    </row>
    <row r="25" spans="1:11">
      <c r="A25" s="196"/>
      <c r="B25" s="265"/>
      <c r="C25" s="284"/>
      <c r="D25" s="323" t="s">
        <v>826</v>
      </c>
      <c r="E25" s="199" t="s">
        <v>827</v>
      </c>
      <c r="F25" s="419"/>
      <c r="G25" s="260"/>
      <c r="H25" s="197" t="s">
        <v>719</v>
      </c>
      <c r="I25" s="449">
        <v>1</v>
      </c>
      <c r="J25" s="420"/>
      <c r="K25" s="420">
        <f t="shared" si="0"/>
        <v>0</v>
      </c>
    </row>
    <row r="26" spans="1:11">
      <c r="A26" s="196"/>
      <c r="B26" s="265"/>
      <c r="C26" s="284"/>
      <c r="D26" s="323" t="s">
        <v>828</v>
      </c>
      <c r="E26" s="199" t="s">
        <v>829</v>
      </c>
      <c r="F26" s="419"/>
      <c r="G26" s="260"/>
      <c r="H26" s="197" t="s">
        <v>719</v>
      </c>
      <c r="I26" s="449">
        <v>1</v>
      </c>
      <c r="J26" s="420"/>
      <c r="K26" s="420">
        <f t="shared" si="0"/>
        <v>0</v>
      </c>
    </row>
    <row r="27" spans="1:11">
      <c r="A27" s="196"/>
      <c r="B27" s="265"/>
      <c r="C27" s="284"/>
      <c r="D27" s="323" t="s">
        <v>830</v>
      </c>
      <c r="E27" s="199" t="s">
        <v>831</v>
      </c>
      <c r="F27" s="419"/>
      <c r="G27" s="260"/>
      <c r="H27" s="197" t="s">
        <v>719</v>
      </c>
      <c r="I27" s="449">
        <v>1</v>
      </c>
      <c r="J27" s="420"/>
      <c r="K27" s="420">
        <f t="shared" si="0"/>
        <v>0</v>
      </c>
    </row>
    <row r="28" spans="1:11">
      <c r="A28" s="196"/>
      <c r="B28" s="265"/>
      <c r="C28" s="284"/>
      <c r="D28" s="323" t="s">
        <v>455</v>
      </c>
      <c r="E28" s="199" t="s">
        <v>832</v>
      </c>
      <c r="F28" s="419"/>
      <c r="G28" s="260"/>
      <c r="H28" s="197" t="s">
        <v>719</v>
      </c>
      <c r="I28" s="449">
        <v>1</v>
      </c>
      <c r="J28" s="420"/>
      <c r="K28" s="420">
        <f t="shared" si="0"/>
        <v>0</v>
      </c>
    </row>
    <row r="29" spans="1:11">
      <c r="A29" s="450"/>
      <c r="B29" s="265"/>
      <c r="C29" s="284"/>
      <c r="D29" s="323" t="s">
        <v>833</v>
      </c>
      <c r="E29" s="199" t="s">
        <v>834</v>
      </c>
      <c r="F29" s="419"/>
      <c r="G29" s="260"/>
      <c r="H29" s="197" t="s">
        <v>719</v>
      </c>
      <c r="I29" s="449">
        <v>1</v>
      </c>
      <c r="J29" s="420"/>
      <c r="K29" s="420">
        <f t="shared" si="0"/>
        <v>0</v>
      </c>
    </row>
    <row r="30" spans="1:11">
      <c r="A30" s="196"/>
      <c r="B30" s="265"/>
      <c r="C30" s="284"/>
      <c r="D30" s="323"/>
      <c r="E30" s="199"/>
      <c r="F30" s="419"/>
      <c r="G30" s="260"/>
      <c r="H30" s="197"/>
      <c r="I30" s="197"/>
      <c r="J30" s="420"/>
      <c r="K30" s="420"/>
    </row>
    <row r="31" spans="1:11">
      <c r="A31" s="196" t="s">
        <v>835</v>
      </c>
      <c r="B31" s="265" t="s">
        <v>17</v>
      </c>
      <c r="C31" s="310" t="s">
        <v>836</v>
      </c>
      <c r="D31" s="199"/>
      <c r="E31" s="199"/>
      <c r="F31" s="419"/>
      <c r="G31" s="260"/>
      <c r="H31" s="197" t="s">
        <v>719</v>
      </c>
      <c r="I31" s="449">
        <v>1</v>
      </c>
      <c r="J31" s="420"/>
      <c r="K31" s="420">
        <f t="shared" si="0"/>
        <v>0</v>
      </c>
    </row>
    <row r="32" spans="1:11">
      <c r="A32" s="196"/>
      <c r="B32" s="265"/>
      <c r="C32" s="284"/>
      <c r="D32" s="323"/>
      <c r="E32" s="199"/>
      <c r="F32" s="419"/>
      <c r="G32" s="260"/>
      <c r="H32" s="197"/>
      <c r="I32" s="197"/>
      <c r="J32" s="420"/>
      <c r="K32" s="420"/>
    </row>
    <row r="33" spans="1:11">
      <c r="A33" s="196" t="s">
        <v>837</v>
      </c>
      <c r="B33" s="265" t="s">
        <v>54</v>
      </c>
      <c r="C33" s="310" t="s">
        <v>838</v>
      </c>
      <c r="D33" s="199"/>
      <c r="E33" s="199"/>
      <c r="F33" s="419"/>
      <c r="G33" s="260"/>
      <c r="H33" s="197"/>
      <c r="I33" s="197"/>
      <c r="J33" s="420"/>
      <c r="K33" s="420"/>
    </row>
    <row r="34" spans="1:11">
      <c r="A34" s="196"/>
      <c r="B34" s="265"/>
      <c r="C34" s="199" t="s">
        <v>839</v>
      </c>
      <c r="D34" s="199"/>
      <c r="E34" s="199"/>
      <c r="F34" s="419"/>
      <c r="G34" s="260"/>
      <c r="H34" s="197" t="s">
        <v>719</v>
      </c>
      <c r="I34" s="449">
        <v>1</v>
      </c>
      <c r="J34" s="420"/>
      <c r="K34" s="420">
        <f t="shared" ref="K34" si="1">I34*J34</f>
        <v>0</v>
      </c>
    </row>
    <row r="35" spans="1:11">
      <c r="A35" s="196"/>
      <c r="B35" s="265"/>
      <c r="C35" s="284"/>
      <c r="D35" s="323"/>
      <c r="E35" s="199"/>
      <c r="F35" s="419"/>
      <c r="G35" s="260"/>
      <c r="H35" s="197"/>
      <c r="I35" s="197"/>
      <c r="J35" s="420"/>
      <c r="K35" s="420"/>
    </row>
    <row r="36" spans="1:11">
      <c r="A36" s="196" t="s">
        <v>840</v>
      </c>
      <c r="B36" s="265" t="s">
        <v>841</v>
      </c>
      <c r="C36" s="317" t="s">
        <v>399</v>
      </c>
      <c r="D36" s="198" t="s">
        <v>842</v>
      </c>
      <c r="E36" s="199"/>
      <c r="F36" s="419"/>
      <c r="G36" s="260"/>
      <c r="H36" s="197"/>
      <c r="I36" s="197"/>
      <c r="J36" s="420"/>
      <c r="K36" s="420"/>
    </row>
    <row r="37" spans="1:11">
      <c r="A37" s="196"/>
      <c r="B37" s="265"/>
      <c r="C37" s="284"/>
      <c r="D37" s="323"/>
      <c r="E37" s="199"/>
      <c r="F37" s="419"/>
      <c r="G37" s="260"/>
      <c r="H37" s="197"/>
      <c r="I37" s="197"/>
      <c r="J37" s="420"/>
      <c r="K37" s="420"/>
    </row>
    <row r="38" spans="1:11">
      <c r="A38" s="196"/>
      <c r="B38" s="265" t="s">
        <v>843</v>
      </c>
      <c r="C38" s="310"/>
      <c r="D38" s="199" t="s">
        <v>390</v>
      </c>
      <c r="E38" s="198" t="s">
        <v>844</v>
      </c>
      <c r="F38" s="419"/>
      <c r="G38" s="260"/>
      <c r="H38" s="197"/>
      <c r="I38" s="197"/>
      <c r="J38" s="420"/>
      <c r="K38" s="420"/>
    </row>
    <row r="39" spans="1:11">
      <c r="A39" s="196"/>
      <c r="B39" s="265" t="s">
        <v>328</v>
      </c>
      <c r="C39" s="199"/>
      <c r="D39" s="199"/>
      <c r="E39" s="199" t="s">
        <v>845</v>
      </c>
      <c r="F39" s="419"/>
      <c r="G39" s="260"/>
      <c r="H39" s="197"/>
      <c r="I39" s="197"/>
      <c r="J39" s="420"/>
      <c r="K39" s="420"/>
    </row>
    <row r="40" spans="1:11">
      <c r="A40" s="196"/>
      <c r="B40" s="265"/>
      <c r="C40" s="199"/>
      <c r="D40" s="199"/>
      <c r="E40" s="199" t="s">
        <v>846</v>
      </c>
      <c r="F40" s="419"/>
      <c r="G40" s="260"/>
      <c r="H40" s="197" t="s">
        <v>719</v>
      </c>
      <c r="I40" s="449">
        <v>1</v>
      </c>
      <c r="J40" s="420"/>
      <c r="K40" s="420">
        <f t="shared" ref="K40" si="2">I40*J40</f>
        <v>0</v>
      </c>
    </row>
    <row r="41" spans="1:11">
      <c r="A41" s="196"/>
      <c r="B41" s="451"/>
      <c r="C41" s="198"/>
      <c r="D41" s="199"/>
      <c r="E41" s="199"/>
      <c r="F41" s="419"/>
      <c r="G41" s="260"/>
      <c r="H41" s="197"/>
      <c r="I41" s="197"/>
      <c r="J41" s="420"/>
      <c r="K41" s="420"/>
    </row>
    <row r="42" spans="1:11">
      <c r="A42" s="196"/>
      <c r="B42" s="433" t="s">
        <v>847</v>
      </c>
      <c r="C42" s="199"/>
      <c r="D42" s="199" t="s">
        <v>395</v>
      </c>
      <c r="E42" s="198" t="s">
        <v>848</v>
      </c>
      <c r="F42" s="419"/>
      <c r="G42" s="260"/>
      <c r="H42" s="197"/>
      <c r="I42" s="197"/>
      <c r="J42" s="420"/>
      <c r="K42" s="420"/>
    </row>
    <row r="43" spans="1:11">
      <c r="A43" s="196"/>
      <c r="B43" s="203" t="s">
        <v>849</v>
      </c>
      <c r="C43" s="304"/>
      <c r="D43" s="199"/>
      <c r="E43" s="199" t="s">
        <v>850</v>
      </c>
      <c r="F43" s="419"/>
      <c r="G43" s="260"/>
      <c r="H43" s="197"/>
      <c r="I43" s="197"/>
      <c r="J43" s="420"/>
      <c r="K43" s="420"/>
    </row>
    <row r="44" spans="1:11">
      <c r="A44" s="196"/>
      <c r="B44" s="433"/>
      <c r="C44" s="206"/>
      <c r="D44" s="199"/>
      <c r="E44" s="199" t="s">
        <v>851</v>
      </c>
      <c r="F44" s="419"/>
      <c r="G44" s="260"/>
      <c r="H44" s="197" t="s">
        <v>719</v>
      </c>
      <c r="I44" s="449">
        <v>1</v>
      </c>
      <c r="J44" s="420"/>
      <c r="K44" s="420">
        <f t="shared" ref="K44" si="3">I44*J44</f>
        <v>0</v>
      </c>
    </row>
    <row r="45" spans="1:11">
      <c r="A45" s="196"/>
      <c r="B45" s="433"/>
      <c r="C45" s="206"/>
      <c r="D45" s="199"/>
      <c r="E45" s="199"/>
      <c r="F45" s="419"/>
      <c r="G45" s="260"/>
      <c r="H45" s="197"/>
      <c r="I45" s="197"/>
      <c r="J45" s="420"/>
      <c r="K45" s="420"/>
    </row>
    <row r="46" spans="1:11">
      <c r="A46" s="196"/>
      <c r="B46" s="265" t="s">
        <v>852</v>
      </c>
      <c r="C46" s="323"/>
      <c r="D46" s="323" t="s">
        <v>435</v>
      </c>
      <c r="E46" s="198" t="s">
        <v>853</v>
      </c>
      <c r="F46" s="419"/>
      <c r="G46" s="260"/>
      <c r="H46" s="197"/>
      <c r="I46" s="197"/>
      <c r="J46" s="420"/>
      <c r="K46" s="420"/>
    </row>
    <row r="47" spans="1:11">
      <c r="A47" s="196"/>
      <c r="B47" s="451" t="s">
        <v>854</v>
      </c>
      <c r="C47" s="259"/>
      <c r="D47" s="199"/>
      <c r="E47" s="199" t="s">
        <v>855</v>
      </c>
      <c r="F47" s="419"/>
      <c r="G47" s="260"/>
      <c r="H47" s="197"/>
      <c r="I47" s="197"/>
      <c r="J47" s="420"/>
      <c r="K47" s="420"/>
    </row>
    <row r="48" spans="1:11">
      <c r="A48" s="196"/>
      <c r="B48" s="265"/>
      <c r="C48" s="323"/>
      <c r="D48" s="199"/>
      <c r="E48" s="199" t="s">
        <v>856</v>
      </c>
      <c r="F48" s="419"/>
      <c r="G48" s="260"/>
      <c r="H48" s="197"/>
      <c r="I48" s="197"/>
      <c r="J48" s="420"/>
      <c r="K48" s="420"/>
    </row>
    <row r="49" spans="1:12">
      <c r="A49" s="196"/>
      <c r="B49" s="452"/>
      <c r="C49" s="304"/>
      <c r="D49" s="453"/>
      <c r="E49" s="304" t="s">
        <v>857</v>
      </c>
      <c r="F49" s="419"/>
      <c r="G49" s="260"/>
      <c r="H49" s="197"/>
      <c r="I49" s="197"/>
      <c r="J49" s="420"/>
      <c r="K49" s="420"/>
    </row>
    <row r="50" spans="1:12">
      <c r="A50" s="196"/>
      <c r="B50" s="265"/>
      <c r="C50" s="304"/>
      <c r="D50" s="453"/>
      <c r="E50" s="304" t="s">
        <v>858</v>
      </c>
      <c r="F50" s="419"/>
      <c r="G50" s="260"/>
      <c r="H50" s="197" t="s">
        <v>719</v>
      </c>
      <c r="I50" s="449">
        <v>1</v>
      </c>
      <c r="J50" s="420"/>
      <c r="K50" s="420">
        <f t="shared" ref="K50" si="4">I50*J50</f>
        <v>0</v>
      </c>
    </row>
    <row r="51" spans="1:12">
      <c r="A51" s="196"/>
      <c r="B51" s="265"/>
      <c r="C51" s="304"/>
      <c r="D51" s="453"/>
      <c r="E51" s="453"/>
      <c r="F51" s="419"/>
      <c r="G51" s="260"/>
      <c r="H51" s="197"/>
      <c r="I51" s="197"/>
      <c r="J51" s="420"/>
      <c r="K51" s="420"/>
    </row>
    <row r="52" spans="1:12">
      <c r="A52" s="196"/>
      <c r="B52" s="265" t="s">
        <v>859</v>
      </c>
      <c r="C52" s="304"/>
      <c r="D52" s="304" t="s">
        <v>476</v>
      </c>
      <c r="E52" s="454" t="s">
        <v>860</v>
      </c>
      <c r="F52" s="419"/>
      <c r="G52" s="260"/>
      <c r="H52" s="197"/>
      <c r="I52" s="197"/>
      <c r="J52" s="420"/>
      <c r="K52" s="420"/>
    </row>
    <row r="53" spans="1:12">
      <c r="A53" s="196"/>
      <c r="B53" s="265" t="s">
        <v>861</v>
      </c>
      <c r="C53" s="304"/>
      <c r="D53" s="453"/>
      <c r="E53" s="304" t="s">
        <v>862</v>
      </c>
      <c r="F53" s="419"/>
      <c r="G53" s="260"/>
      <c r="H53" s="197" t="s">
        <v>719</v>
      </c>
      <c r="I53" s="449">
        <v>1</v>
      </c>
      <c r="J53" s="420"/>
      <c r="K53" s="420">
        <f t="shared" ref="K53" si="5">I53*J53</f>
        <v>0</v>
      </c>
    </row>
    <row r="54" spans="1:12" ht="13.5" customHeight="1">
      <c r="A54" s="196"/>
      <c r="B54" s="265"/>
      <c r="C54" s="304"/>
      <c r="D54" s="453"/>
      <c r="E54" s="304"/>
      <c r="F54" s="419"/>
      <c r="G54" s="260"/>
      <c r="H54" s="197"/>
      <c r="I54" s="197"/>
      <c r="J54" s="443"/>
      <c r="K54" s="443"/>
      <c r="L54" s="269"/>
    </row>
    <row r="55" spans="1:12" ht="18" customHeight="1">
      <c r="A55" s="481" t="s">
        <v>205</v>
      </c>
      <c r="B55" s="482"/>
      <c r="C55" s="482"/>
      <c r="D55" s="482"/>
      <c r="E55" s="482"/>
      <c r="F55" s="482"/>
      <c r="G55" s="482"/>
      <c r="H55" s="482"/>
      <c r="I55" s="482"/>
      <c r="J55" s="483"/>
      <c r="K55" s="239">
        <f>SUM(K6:K54)</f>
        <v>0</v>
      </c>
    </row>
    <row r="56" spans="1:12" ht="18" customHeight="1">
      <c r="A56" s="240"/>
      <c r="B56" s="481" t="s">
        <v>307</v>
      </c>
      <c r="C56" s="484"/>
      <c r="D56" s="484"/>
      <c r="E56" s="484"/>
      <c r="F56" s="484"/>
      <c r="G56" s="484"/>
      <c r="H56" s="484"/>
      <c r="I56" s="484"/>
      <c r="J56" s="485"/>
      <c r="K56" s="239">
        <f>K55</f>
        <v>0</v>
      </c>
    </row>
    <row r="57" spans="1:12">
      <c r="A57" s="246">
        <v>1.2</v>
      </c>
      <c r="B57" s="265"/>
      <c r="C57" s="417" t="s">
        <v>863</v>
      </c>
      <c r="D57" s="417"/>
      <c r="E57" s="307"/>
      <c r="F57" s="419"/>
      <c r="G57" s="260"/>
      <c r="H57" s="197"/>
      <c r="I57" s="197"/>
      <c r="J57" s="443"/>
      <c r="K57" s="443"/>
    </row>
    <row r="58" spans="1:12">
      <c r="A58" s="196"/>
      <c r="B58" s="265"/>
      <c r="C58" s="284"/>
      <c r="D58" s="323"/>
      <c r="E58" s="199"/>
      <c r="F58" s="419"/>
      <c r="G58" s="260"/>
      <c r="H58" s="197"/>
      <c r="I58" s="197"/>
      <c r="J58" s="443"/>
      <c r="K58" s="443"/>
    </row>
    <row r="59" spans="1:12">
      <c r="A59" s="196" t="s">
        <v>864</v>
      </c>
      <c r="B59" s="265" t="s">
        <v>504</v>
      </c>
      <c r="C59" s="199" t="s">
        <v>865</v>
      </c>
      <c r="D59" s="199"/>
      <c r="E59" s="199"/>
      <c r="F59" s="419"/>
      <c r="G59" s="260"/>
      <c r="H59" s="197" t="s">
        <v>719</v>
      </c>
      <c r="I59" s="197">
        <v>1</v>
      </c>
      <c r="J59" s="420"/>
      <c r="K59" s="420">
        <f t="shared" ref="K59" si="6">I59*J59</f>
        <v>0</v>
      </c>
    </row>
    <row r="60" spans="1:12">
      <c r="A60" s="196"/>
      <c r="B60" s="265"/>
      <c r="C60" s="199"/>
      <c r="D60" s="199"/>
      <c r="E60" s="199"/>
      <c r="F60" s="419"/>
      <c r="G60" s="260"/>
      <c r="H60" s="197"/>
      <c r="I60" s="197"/>
      <c r="J60" s="420"/>
      <c r="K60" s="420"/>
    </row>
    <row r="61" spans="1:12">
      <c r="A61" s="196"/>
      <c r="B61" s="265"/>
      <c r="C61" s="235" t="s">
        <v>866</v>
      </c>
      <c r="D61" s="198"/>
      <c r="E61" s="198"/>
      <c r="F61" s="419"/>
      <c r="G61" s="260"/>
      <c r="H61" s="197"/>
      <c r="I61" s="197"/>
      <c r="J61" s="420"/>
      <c r="K61" s="420"/>
    </row>
    <row r="62" spans="1:12">
      <c r="A62" s="196"/>
      <c r="B62" s="265"/>
      <c r="C62" s="198" t="s">
        <v>867</v>
      </c>
      <c r="D62" s="199"/>
      <c r="E62" s="199"/>
      <c r="F62" s="419"/>
      <c r="G62" s="260"/>
      <c r="H62" s="197"/>
      <c r="I62" s="197"/>
      <c r="J62" s="420"/>
      <c r="K62" s="420"/>
    </row>
    <row r="63" spans="1:12">
      <c r="A63" s="196"/>
      <c r="B63" s="265"/>
      <c r="C63" s="199"/>
      <c r="D63" s="199"/>
      <c r="E63" s="199"/>
      <c r="F63" s="419"/>
      <c r="G63" s="260"/>
      <c r="H63" s="197"/>
      <c r="I63" s="197"/>
      <c r="J63" s="420"/>
      <c r="K63" s="420"/>
    </row>
    <row r="64" spans="1:12">
      <c r="A64" s="196" t="s">
        <v>868</v>
      </c>
      <c r="B64" s="265" t="s">
        <v>441</v>
      </c>
      <c r="C64" s="316" t="s">
        <v>330</v>
      </c>
      <c r="D64" s="198" t="s">
        <v>814</v>
      </c>
      <c r="E64" s="198"/>
      <c r="F64" s="419"/>
      <c r="G64" s="260"/>
      <c r="H64" s="197"/>
      <c r="I64" s="197"/>
      <c r="J64" s="420"/>
      <c r="K64" s="420"/>
    </row>
    <row r="65" spans="1:11">
      <c r="A65" s="196"/>
      <c r="B65" s="265"/>
      <c r="C65" s="284"/>
      <c r="D65" s="198"/>
      <c r="E65" s="199"/>
      <c r="F65" s="419"/>
      <c r="G65" s="260"/>
      <c r="H65" s="197"/>
      <c r="I65" s="197"/>
      <c r="J65" s="420"/>
      <c r="K65" s="420"/>
    </row>
    <row r="66" spans="1:11">
      <c r="A66" s="196"/>
      <c r="B66" s="203" t="s">
        <v>815</v>
      </c>
      <c r="C66" s="284"/>
      <c r="D66" s="448" t="s">
        <v>390</v>
      </c>
      <c r="E66" s="479" t="s">
        <v>816</v>
      </c>
      <c r="F66" s="479"/>
      <c r="G66" s="480"/>
      <c r="H66" s="197" t="s">
        <v>243</v>
      </c>
      <c r="I66" s="449">
        <v>1</v>
      </c>
      <c r="J66" s="420"/>
      <c r="K66" s="420">
        <f t="shared" ref="K66" si="7">I66*J66</f>
        <v>0</v>
      </c>
    </row>
    <row r="67" spans="1:11">
      <c r="A67" s="196"/>
      <c r="B67" s="265"/>
      <c r="C67" s="284"/>
      <c r="D67" s="323"/>
      <c r="E67" s="199"/>
      <c r="F67" s="419"/>
      <c r="G67" s="260"/>
      <c r="H67" s="197"/>
      <c r="I67" s="197"/>
      <c r="J67" s="420"/>
      <c r="K67" s="420"/>
    </row>
    <row r="68" spans="1:11">
      <c r="A68" s="196" t="s">
        <v>869</v>
      </c>
      <c r="B68" s="265" t="s">
        <v>441</v>
      </c>
      <c r="C68" s="316" t="s">
        <v>393</v>
      </c>
      <c r="D68" s="198" t="s">
        <v>818</v>
      </c>
      <c r="E68" s="198"/>
      <c r="F68" s="419"/>
      <c r="G68" s="260"/>
      <c r="H68" s="197"/>
      <c r="I68" s="197"/>
      <c r="J68" s="420"/>
      <c r="K68" s="420"/>
    </row>
    <row r="69" spans="1:11">
      <c r="A69" s="196"/>
      <c r="B69" s="265"/>
      <c r="C69" s="284"/>
      <c r="D69" s="323"/>
      <c r="E69" s="199"/>
      <c r="F69" s="419"/>
      <c r="G69" s="260"/>
      <c r="H69" s="197"/>
      <c r="I69" s="197"/>
      <c r="J69" s="420"/>
      <c r="K69" s="420"/>
    </row>
    <row r="70" spans="1:11">
      <c r="A70" s="196"/>
      <c r="B70" s="265"/>
      <c r="C70" s="284"/>
      <c r="D70" s="323" t="s">
        <v>390</v>
      </c>
      <c r="E70" s="199" t="s">
        <v>820</v>
      </c>
      <c r="F70" s="419"/>
      <c r="G70" s="260"/>
      <c r="H70" s="197" t="s">
        <v>719</v>
      </c>
      <c r="I70" s="449">
        <v>1</v>
      </c>
      <c r="J70" s="420"/>
      <c r="K70" s="420">
        <f t="shared" ref="K70:K79" si="8">I70*J70</f>
        <v>0</v>
      </c>
    </row>
    <row r="71" spans="1:11">
      <c r="A71" s="196"/>
      <c r="B71" s="265"/>
      <c r="C71" s="284"/>
      <c r="D71" s="323" t="s">
        <v>395</v>
      </c>
      <c r="E71" s="199" t="s">
        <v>821</v>
      </c>
      <c r="F71" s="419"/>
      <c r="G71" s="260"/>
      <c r="H71" s="197" t="s">
        <v>719</v>
      </c>
      <c r="I71" s="449">
        <v>1</v>
      </c>
      <c r="J71" s="420"/>
      <c r="K71" s="420">
        <f t="shared" si="8"/>
        <v>0</v>
      </c>
    </row>
    <row r="72" spans="1:11">
      <c r="A72" s="196"/>
      <c r="B72" s="265"/>
      <c r="C72" s="284"/>
      <c r="D72" s="323" t="s">
        <v>435</v>
      </c>
      <c r="E72" s="199" t="s">
        <v>822</v>
      </c>
      <c r="F72" s="419"/>
      <c r="G72" s="260"/>
      <c r="H72" s="197" t="s">
        <v>719</v>
      </c>
      <c r="I72" s="449">
        <v>1</v>
      </c>
      <c r="J72" s="420"/>
      <c r="K72" s="420">
        <f t="shared" si="8"/>
        <v>0</v>
      </c>
    </row>
    <row r="73" spans="1:11">
      <c r="A73" s="196"/>
      <c r="B73" s="265"/>
      <c r="C73" s="284"/>
      <c r="D73" s="323" t="s">
        <v>476</v>
      </c>
      <c r="E73" s="199" t="s">
        <v>823</v>
      </c>
      <c r="F73" s="419"/>
      <c r="G73" s="260"/>
      <c r="H73" s="197" t="s">
        <v>719</v>
      </c>
      <c r="I73" s="449">
        <v>1</v>
      </c>
      <c r="J73" s="420"/>
      <c r="K73" s="420">
        <f t="shared" si="8"/>
        <v>0</v>
      </c>
    </row>
    <row r="74" spans="1:11">
      <c r="A74" s="196"/>
      <c r="B74" s="265"/>
      <c r="C74" s="284"/>
      <c r="D74" s="323" t="s">
        <v>824</v>
      </c>
      <c r="E74" s="199" t="s">
        <v>825</v>
      </c>
      <c r="F74" s="419"/>
      <c r="G74" s="260"/>
      <c r="H74" s="197" t="s">
        <v>719</v>
      </c>
      <c r="I74" s="449">
        <v>1</v>
      </c>
      <c r="J74" s="420"/>
      <c r="K74" s="420">
        <f t="shared" si="8"/>
        <v>0</v>
      </c>
    </row>
    <row r="75" spans="1:11">
      <c r="A75" s="196"/>
      <c r="B75" s="265"/>
      <c r="C75" s="284"/>
      <c r="D75" s="323" t="s">
        <v>826</v>
      </c>
      <c r="E75" s="199" t="s">
        <v>827</v>
      </c>
      <c r="F75" s="419"/>
      <c r="G75" s="260"/>
      <c r="H75" s="197" t="s">
        <v>719</v>
      </c>
      <c r="I75" s="449">
        <v>1</v>
      </c>
      <c r="J75" s="420"/>
      <c r="K75" s="420">
        <f t="shared" si="8"/>
        <v>0</v>
      </c>
    </row>
    <row r="76" spans="1:11">
      <c r="A76" s="196"/>
      <c r="B76" s="265"/>
      <c r="C76" s="284"/>
      <c r="D76" s="323" t="s">
        <v>828</v>
      </c>
      <c r="E76" s="199" t="s">
        <v>829</v>
      </c>
      <c r="F76" s="419"/>
      <c r="G76" s="260"/>
      <c r="H76" s="197" t="s">
        <v>719</v>
      </c>
      <c r="I76" s="449">
        <v>1</v>
      </c>
      <c r="J76" s="420"/>
      <c r="K76" s="420">
        <f t="shared" si="8"/>
        <v>0</v>
      </c>
    </row>
    <row r="77" spans="1:11">
      <c r="A77" s="196"/>
      <c r="B77" s="265"/>
      <c r="C77" s="284"/>
      <c r="D77" s="323" t="s">
        <v>830</v>
      </c>
      <c r="E77" s="199" t="s">
        <v>831</v>
      </c>
      <c r="F77" s="419"/>
      <c r="G77" s="260"/>
      <c r="H77" s="197" t="s">
        <v>719</v>
      </c>
      <c r="I77" s="449">
        <v>1</v>
      </c>
      <c r="J77" s="420"/>
      <c r="K77" s="420">
        <f t="shared" si="8"/>
        <v>0</v>
      </c>
    </row>
    <row r="78" spans="1:11">
      <c r="A78" s="196"/>
      <c r="B78" s="265"/>
      <c r="C78" s="284"/>
      <c r="D78" s="323" t="s">
        <v>455</v>
      </c>
      <c r="E78" s="199" t="s">
        <v>832</v>
      </c>
      <c r="F78" s="419"/>
      <c r="G78" s="260"/>
      <c r="H78" s="197" t="s">
        <v>719</v>
      </c>
      <c r="I78" s="449">
        <v>1</v>
      </c>
      <c r="J78" s="420"/>
      <c r="K78" s="420">
        <f t="shared" si="8"/>
        <v>0</v>
      </c>
    </row>
    <row r="79" spans="1:11">
      <c r="A79" s="196"/>
      <c r="B79" s="265"/>
      <c r="C79" s="284"/>
      <c r="D79" s="323" t="s">
        <v>833</v>
      </c>
      <c r="E79" s="199" t="s">
        <v>834</v>
      </c>
      <c r="F79" s="419"/>
      <c r="G79" s="260"/>
      <c r="H79" s="197" t="s">
        <v>719</v>
      </c>
      <c r="I79" s="449">
        <v>1</v>
      </c>
      <c r="J79" s="420"/>
      <c r="K79" s="420">
        <f t="shared" si="8"/>
        <v>0</v>
      </c>
    </row>
    <row r="80" spans="1:11">
      <c r="A80" s="196"/>
      <c r="B80" s="265"/>
      <c r="C80" s="284"/>
      <c r="D80" s="323"/>
      <c r="E80" s="199"/>
      <c r="F80" s="419"/>
      <c r="G80" s="260"/>
      <c r="H80" s="197"/>
      <c r="I80" s="197"/>
      <c r="J80" s="420"/>
      <c r="K80" s="420"/>
    </row>
    <row r="81" spans="1:11">
      <c r="A81" s="196" t="s">
        <v>870</v>
      </c>
      <c r="B81" s="265" t="s">
        <v>444</v>
      </c>
      <c r="C81" s="446" t="s">
        <v>871</v>
      </c>
      <c r="D81" s="199"/>
      <c r="E81" s="199"/>
      <c r="F81" s="419"/>
      <c r="G81" s="260"/>
      <c r="H81" s="197" t="s">
        <v>719</v>
      </c>
      <c r="I81" s="449">
        <v>1</v>
      </c>
      <c r="J81" s="420"/>
      <c r="K81" s="420">
        <f t="shared" ref="K81" si="9">I81*J81</f>
        <v>0</v>
      </c>
    </row>
    <row r="82" spans="1:11">
      <c r="A82" s="196"/>
      <c r="B82" s="265"/>
      <c r="C82" s="199"/>
      <c r="D82" s="199"/>
      <c r="E82" s="199"/>
      <c r="F82" s="419"/>
      <c r="G82" s="260"/>
      <c r="H82" s="197"/>
      <c r="I82" s="197"/>
      <c r="J82" s="420"/>
      <c r="K82" s="420"/>
    </row>
    <row r="83" spans="1:11">
      <c r="A83" s="196" t="s">
        <v>872</v>
      </c>
      <c r="B83" s="265" t="s">
        <v>471</v>
      </c>
      <c r="C83" s="310" t="s">
        <v>873</v>
      </c>
      <c r="D83" s="199"/>
      <c r="E83" s="199"/>
      <c r="F83" s="419"/>
      <c r="G83" s="260"/>
      <c r="H83" s="197"/>
      <c r="I83" s="197"/>
      <c r="J83" s="420"/>
      <c r="K83" s="420"/>
    </row>
    <row r="84" spans="1:11">
      <c r="A84" s="196"/>
      <c r="B84" s="265"/>
      <c r="C84" s="199" t="s">
        <v>874</v>
      </c>
      <c r="D84" s="199"/>
      <c r="E84" s="199"/>
      <c r="F84" s="419"/>
      <c r="G84" s="260"/>
      <c r="H84" s="197" t="s">
        <v>719</v>
      </c>
      <c r="I84" s="449">
        <v>1</v>
      </c>
      <c r="J84" s="420"/>
      <c r="K84" s="420">
        <f t="shared" ref="K84" si="10">I84*J84</f>
        <v>0</v>
      </c>
    </row>
    <row r="85" spans="1:11">
      <c r="A85" s="196"/>
      <c r="B85" s="265"/>
      <c r="C85" s="199"/>
      <c r="D85" s="199"/>
      <c r="E85" s="199"/>
      <c r="F85" s="455"/>
      <c r="G85" s="260"/>
      <c r="H85" s="197"/>
      <c r="I85" s="197"/>
      <c r="J85" s="420"/>
      <c r="K85" s="420"/>
    </row>
    <row r="86" spans="1:11">
      <c r="A86" s="196" t="s">
        <v>875</v>
      </c>
      <c r="B86" s="265" t="s">
        <v>876</v>
      </c>
      <c r="C86" s="446" t="s">
        <v>877</v>
      </c>
      <c r="D86" s="199"/>
      <c r="E86" s="199"/>
      <c r="F86" s="419"/>
      <c r="G86" s="260"/>
      <c r="H86" s="197" t="s">
        <v>719</v>
      </c>
      <c r="I86" s="449">
        <v>1</v>
      </c>
      <c r="J86" s="420"/>
      <c r="K86" s="420">
        <f t="shared" ref="K86" si="11">I86*J86</f>
        <v>0</v>
      </c>
    </row>
    <row r="87" spans="1:11">
      <c r="A87" s="196"/>
      <c r="B87" s="456"/>
      <c r="C87" s="304"/>
      <c r="D87" s="199"/>
      <c r="E87" s="199"/>
      <c r="F87" s="419"/>
      <c r="G87" s="260"/>
      <c r="H87" s="197"/>
      <c r="I87" s="197"/>
      <c r="J87" s="420"/>
      <c r="K87" s="420"/>
    </row>
    <row r="88" spans="1:11">
      <c r="A88" s="196" t="s">
        <v>878</v>
      </c>
      <c r="B88" s="265" t="s">
        <v>841</v>
      </c>
      <c r="C88" s="317" t="s">
        <v>399</v>
      </c>
      <c r="D88" s="198" t="s">
        <v>879</v>
      </c>
      <c r="E88" s="199"/>
      <c r="F88" s="419"/>
      <c r="G88" s="260"/>
      <c r="H88" s="197"/>
      <c r="I88" s="197"/>
      <c r="J88" s="420"/>
      <c r="K88" s="420"/>
    </row>
    <row r="89" spans="1:11">
      <c r="A89" s="196"/>
      <c r="B89" s="265"/>
      <c r="C89" s="284"/>
      <c r="D89" s="323"/>
      <c r="E89" s="199"/>
      <c r="F89" s="419"/>
      <c r="G89" s="260"/>
      <c r="H89" s="197"/>
      <c r="I89" s="197"/>
      <c r="J89" s="420"/>
      <c r="K89" s="420"/>
    </row>
    <row r="90" spans="1:11">
      <c r="A90" s="196"/>
      <c r="B90" s="265" t="s">
        <v>880</v>
      </c>
      <c r="C90" s="323"/>
      <c r="D90" s="323" t="s">
        <v>390</v>
      </c>
      <c r="E90" s="199" t="s">
        <v>853</v>
      </c>
      <c r="F90" s="419"/>
      <c r="G90" s="260"/>
      <c r="H90" s="197"/>
      <c r="I90" s="197"/>
      <c r="J90" s="420"/>
      <c r="K90" s="420"/>
    </row>
    <row r="91" spans="1:11">
      <c r="A91" s="196"/>
      <c r="B91" s="451" t="s">
        <v>881</v>
      </c>
      <c r="C91" s="259"/>
      <c r="D91" s="199"/>
      <c r="E91" s="199" t="s">
        <v>855</v>
      </c>
      <c r="F91" s="419"/>
      <c r="G91" s="260"/>
      <c r="H91" s="197"/>
      <c r="I91" s="197"/>
      <c r="J91" s="420"/>
      <c r="K91" s="420"/>
    </row>
    <row r="92" spans="1:11">
      <c r="A92" s="196"/>
      <c r="B92" s="265"/>
      <c r="C92" s="323"/>
      <c r="D92" s="199"/>
      <c r="E92" s="199" t="s">
        <v>856</v>
      </c>
      <c r="F92" s="419"/>
      <c r="G92" s="260"/>
      <c r="H92" s="197"/>
      <c r="I92" s="197"/>
      <c r="J92" s="420"/>
      <c r="K92" s="420"/>
    </row>
    <row r="93" spans="1:11">
      <c r="A93" s="196"/>
      <c r="B93" s="452"/>
      <c r="C93" s="304"/>
      <c r="D93" s="453"/>
      <c r="E93" s="304" t="s">
        <v>857</v>
      </c>
      <c r="F93" s="419"/>
      <c r="G93" s="260"/>
      <c r="H93" s="197"/>
      <c r="I93" s="197"/>
      <c r="J93" s="420"/>
      <c r="K93" s="420"/>
    </row>
    <row r="94" spans="1:11">
      <c r="A94" s="196"/>
      <c r="B94" s="265"/>
      <c r="C94" s="304"/>
      <c r="D94" s="453"/>
      <c r="E94" s="304" t="s">
        <v>858</v>
      </c>
      <c r="F94" s="419"/>
      <c r="G94" s="260"/>
      <c r="H94" s="197" t="s">
        <v>719</v>
      </c>
      <c r="I94" s="449">
        <v>1</v>
      </c>
      <c r="J94" s="420"/>
      <c r="K94" s="420">
        <f t="shared" ref="K94" si="12">I94*J94</f>
        <v>0</v>
      </c>
    </row>
    <row r="95" spans="1:11">
      <c r="A95" s="196"/>
      <c r="B95" s="265"/>
      <c r="C95" s="304"/>
      <c r="D95" s="453"/>
      <c r="E95" s="453"/>
      <c r="F95" s="419"/>
      <c r="G95" s="260"/>
      <c r="H95" s="197"/>
      <c r="I95" s="197"/>
      <c r="J95" s="420"/>
      <c r="K95" s="420"/>
    </row>
    <row r="96" spans="1:11">
      <c r="A96" s="196"/>
      <c r="B96" s="265" t="s">
        <v>882</v>
      </c>
      <c r="C96" s="304"/>
      <c r="D96" s="304" t="s">
        <v>395</v>
      </c>
      <c r="E96" s="454" t="s">
        <v>860</v>
      </c>
      <c r="F96" s="419"/>
      <c r="G96" s="260"/>
      <c r="H96" s="197"/>
      <c r="I96" s="197"/>
      <c r="J96" s="420"/>
      <c r="K96" s="420"/>
    </row>
    <row r="97" spans="1:11">
      <c r="A97" s="196"/>
      <c r="B97" s="265" t="s">
        <v>883</v>
      </c>
      <c r="C97" s="304"/>
      <c r="D97" s="453"/>
      <c r="E97" s="304" t="s">
        <v>862</v>
      </c>
      <c r="F97" s="419"/>
      <c r="G97" s="260"/>
      <c r="H97" s="197" t="s">
        <v>719</v>
      </c>
      <c r="I97" s="449">
        <v>1</v>
      </c>
      <c r="J97" s="420"/>
      <c r="K97" s="420">
        <f t="shared" ref="K97" si="13">I97*J97</f>
        <v>0</v>
      </c>
    </row>
    <row r="98" spans="1:11">
      <c r="A98" s="196"/>
      <c r="B98" s="265"/>
      <c r="C98" s="304"/>
      <c r="D98" s="453"/>
      <c r="E98" s="304"/>
      <c r="F98" s="419"/>
      <c r="G98" s="260"/>
      <c r="H98" s="197"/>
      <c r="I98" s="457"/>
      <c r="J98" s="420"/>
      <c r="K98" s="420"/>
    </row>
    <row r="99" spans="1:11">
      <c r="A99" s="458"/>
      <c r="B99" s="265" t="s">
        <v>884</v>
      </c>
      <c r="C99" s="459"/>
      <c r="D99" s="323" t="s">
        <v>435</v>
      </c>
      <c r="E99" s="198" t="s">
        <v>885</v>
      </c>
      <c r="F99" s="419"/>
      <c r="G99" s="260"/>
      <c r="H99" s="263"/>
      <c r="I99" s="197"/>
      <c r="J99" s="420"/>
      <c r="K99" s="420"/>
    </row>
    <row r="100" spans="1:11">
      <c r="A100" s="196"/>
      <c r="B100" s="265" t="s">
        <v>886</v>
      </c>
      <c r="C100" s="304"/>
      <c r="D100" s="453"/>
      <c r="E100" s="304" t="s">
        <v>887</v>
      </c>
      <c r="F100" s="419"/>
      <c r="G100" s="260"/>
      <c r="H100" s="263" t="s">
        <v>719</v>
      </c>
      <c r="I100" s="297">
        <v>1</v>
      </c>
      <c r="J100" s="420"/>
      <c r="K100" s="420">
        <f t="shared" ref="K100" si="14">I100*J100</f>
        <v>0</v>
      </c>
    </row>
    <row r="101" spans="1:11">
      <c r="A101" s="196"/>
      <c r="B101" s="265"/>
      <c r="C101" s="304"/>
      <c r="D101" s="453"/>
      <c r="E101" s="453"/>
      <c r="F101" s="419"/>
      <c r="G101" s="260"/>
      <c r="H101" s="263"/>
      <c r="I101" s="460"/>
      <c r="J101" s="461"/>
      <c r="K101" s="443"/>
    </row>
    <row r="102" spans="1:11">
      <c r="A102" s="458">
        <v>1.3</v>
      </c>
      <c r="B102" s="462"/>
      <c r="C102" s="459" t="s">
        <v>888</v>
      </c>
      <c r="D102" s="199"/>
      <c r="E102" s="199"/>
      <c r="F102" s="419"/>
      <c r="G102" s="260"/>
      <c r="H102" s="197"/>
      <c r="I102" s="263"/>
      <c r="J102" s="443"/>
      <c r="K102" s="443"/>
    </row>
    <row r="103" spans="1:11">
      <c r="A103" s="196"/>
      <c r="B103" s="265"/>
      <c r="C103" s="304"/>
      <c r="D103" s="453"/>
      <c r="E103" s="453"/>
      <c r="F103" s="419"/>
      <c r="G103" s="260"/>
      <c r="H103" s="197"/>
      <c r="I103" s="263"/>
      <c r="J103" s="443"/>
      <c r="K103" s="443"/>
    </row>
    <row r="104" spans="1:11">
      <c r="A104" s="196" t="s">
        <v>889</v>
      </c>
      <c r="B104" s="265"/>
      <c r="C104" s="304" t="s">
        <v>890</v>
      </c>
      <c r="D104" s="453"/>
      <c r="E104" s="453"/>
      <c r="F104" s="419"/>
      <c r="G104" s="260"/>
      <c r="H104" s="197" t="s">
        <v>14</v>
      </c>
      <c r="I104" s="460">
        <v>1</v>
      </c>
      <c r="J104" s="443"/>
      <c r="K104" s="420">
        <f t="shared" ref="K104" si="15">I104*J104</f>
        <v>0</v>
      </c>
    </row>
    <row r="105" spans="1:11">
      <c r="A105" s="274"/>
      <c r="B105" s="265"/>
      <c r="C105" s="304"/>
      <c r="D105" s="453"/>
      <c r="E105" s="453"/>
      <c r="F105" s="419"/>
      <c r="G105" s="419"/>
      <c r="H105" s="197"/>
      <c r="I105" s="463"/>
      <c r="J105" s="443"/>
      <c r="K105" s="443"/>
    </row>
    <row r="106" spans="1:11">
      <c r="A106" s="274"/>
      <c r="B106" s="265"/>
      <c r="C106" s="427"/>
      <c r="D106" s="199"/>
      <c r="E106" s="199"/>
      <c r="F106" s="419"/>
      <c r="G106" s="419"/>
      <c r="H106" s="197"/>
      <c r="I106" s="464"/>
      <c r="J106" s="443"/>
      <c r="K106" s="443"/>
    </row>
    <row r="107" spans="1:11" ht="18" customHeight="1">
      <c r="A107" s="481" t="s">
        <v>891</v>
      </c>
      <c r="B107" s="482"/>
      <c r="C107" s="482"/>
      <c r="D107" s="482"/>
      <c r="E107" s="482"/>
      <c r="F107" s="482"/>
      <c r="G107" s="482"/>
      <c r="H107" s="482"/>
      <c r="I107" s="482"/>
      <c r="J107" s="483"/>
      <c r="K107" s="239">
        <f>SUM(K56:K105)</f>
        <v>0</v>
      </c>
    </row>
  </sheetData>
  <mergeCells count="9">
    <mergeCell ref="H1:H2"/>
    <mergeCell ref="I1:I2"/>
    <mergeCell ref="E16:G16"/>
    <mergeCell ref="E66:G66"/>
    <mergeCell ref="A107:J107"/>
    <mergeCell ref="A55:J55"/>
    <mergeCell ref="B56:J56"/>
    <mergeCell ref="C1:G2"/>
    <mergeCell ref="A1:A2"/>
  </mergeCells>
  <phoneticPr fontId="7" type="noConversion"/>
  <pageMargins left="0.62992125984251968" right="0.27559055118110237" top="0.82677165354330717" bottom="0.74803149606299213" header="0.51181102362204722" footer="0.51181102362204722"/>
  <pageSetup scale="78" firstPageNumber="8" orientation="portrait" useFirstPageNumber="1" r:id="rId1"/>
  <headerFooter alignWithMargins="0">
    <oddHeader>&amp;R&amp;"Arial Narrow,Regular"BILL OF QUANTITIES</oddHeader>
  </headerFooter>
  <rowBreaks count="2" manualBreakCount="2">
    <brk id="55" max="10" man="1"/>
    <brk id="12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59"/>
  <sheetViews>
    <sheetView view="pageBreakPreview" topLeftCell="A160" zoomScale="85" zoomScaleNormal="100" zoomScaleSheetLayoutView="85" workbookViewId="0">
      <selection activeCell="K230" sqref="K230"/>
    </sheetView>
  </sheetViews>
  <sheetFormatPr defaultColWidth="9.1796875" defaultRowHeight="12.5"/>
  <cols>
    <col min="1" max="6" width="9.1796875" style="135"/>
    <col min="7" max="7" width="20.54296875" style="135" customWidth="1"/>
    <col min="8" max="9" width="9.1796875" style="135"/>
    <col min="10" max="10" width="13.54296875" style="135" customWidth="1"/>
    <col min="11" max="11" width="15.1796875" style="135" customWidth="1"/>
    <col min="12" max="16384" width="9.1796875" style="135"/>
  </cols>
  <sheetData>
    <row r="1" spans="1:13">
      <c r="A1" s="492" t="s">
        <v>251</v>
      </c>
      <c r="B1" s="413" t="s">
        <v>252</v>
      </c>
      <c r="C1" s="486" t="s">
        <v>253</v>
      </c>
      <c r="D1" s="487"/>
      <c r="E1" s="487"/>
      <c r="F1" s="487"/>
      <c r="G1" s="488"/>
      <c r="H1" s="492" t="s">
        <v>254</v>
      </c>
      <c r="I1" s="493" t="s">
        <v>255</v>
      </c>
      <c r="J1" s="177" t="s">
        <v>256</v>
      </c>
      <c r="K1" s="177" t="s">
        <v>257</v>
      </c>
    </row>
    <row r="2" spans="1:13">
      <c r="A2" s="476"/>
      <c r="B2" s="414" t="s">
        <v>258</v>
      </c>
      <c r="C2" s="489"/>
      <c r="D2" s="490"/>
      <c r="E2" s="490"/>
      <c r="F2" s="490"/>
      <c r="G2" s="491"/>
      <c r="H2" s="476"/>
      <c r="I2" s="478"/>
      <c r="J2" s="415" t="s">
        <v>259</v>
      </c>
      <c r="K2" s="415" t="s">
        <v>259</v>
      </c>
    </row>
    <row r="3" spans="1:13">
      <c r="A3" s="416">
        <v>2</v>
      </c>
      <c r="B3" s="319" t="s">
        <v>804</v>
      </c>
      <c r="C3" s="417" t="s">
        <v>892</v>
      </c>
      <c r="D3" s="307"/>
      <c r="E3" s="307"/>
      <c r="F3" s="307"/>
      <c r="G3" s="260"/>
      <c r="H3" s="196"/>
      <c r="I3" s="196"/>
      <c r="J3" s="196"/>
      <c r="K3" s="196"/>
    </row>
    <row r="4" spans="1:13">
      <c r="A4" s="265"/>
      <c r="B4" s="319" t="s">
        <v>806</v>
      </c>
      <c r="C4" s="324" t="s">
        <v>893</v>
      </c>
      <c r="D4" s="418"/>
      <c r="E4" s="418"/>
      <c r="F4" s="418"/>
      <c r="G4" s="260"/>
      <c r="H4" s="196"/>
      <c r="I4" s="196"/>
      <c r="J4" s="196"/>
      <c r="K4" s="196"/>
    </row>
    <row r="5" spans="1:13">
      <c r="A5" s="416">
        <v>2.1</v>
      </c>
      <c r="B5" s="416"/>
      <c r="C5" s="324" t="s">
        <v>894</v>
      </c>
      <c r="D5" s="199"/>
      <c r="E5" s="199"/>
      <c r="F5" s="199"/>
      <c r="G5" s="260"/>
      <c r="H5" s="196"/>
      <c r="I5" s="196"/>
      <c r="J5" s="196"/>
      <c r="K5" s="196"/>
    </row>
    <row r="6" spans="1:13">
      <c r="A6" s="265"/>
      <c r="B6" s="265">
        <v>8.6999999999999993</v>
      </c>
      <c r="C6" s="324" t="s">
        <v>893</v>
      </c>
      <c r="D6" s="307"/>
      <c r="E6" s="307"/>
      <c r="F6" s="199"/>
      <c r="G6" s="260"/>
      <c r="H6" s="196"/>
      <c r="I6" s="196"/>
      <c r="J6" s="196"/>
      <c r="K6" s="196"/>
    </row>
    <row r="7" spans="1:13">
      <c r="A7" s="265"/>
      <c r="B7" s="265"/>
      <c r="C7" s="324"/>
      <c r="D7" s="307"/>
      <c r="E7" s="307"/>
      <c r="F7" s="199"/>
      <c r="G7" s="260"/>
      <c r="H7" s="196"/>
      <c r="I7" s="196"/>
      <c r="J7" s="196"/>
      <c r="K7" s="196"/>
    </row>
    <row r="8" spans="1:13">
      <c r="A8" s="265"/>
      <c r="B8" s="265"/>
      <c r="C8" s="324" t="s">
        <v>693</v>
      </c>
      <c r="D8" s="307"/>
      <c r="E8" s="307"/>
      <c r="F8" s="199"/>
      <c r="G8" s="260"/>
      <c r="H8" s="196"/>
      <c r="I8" s="196"/>
      <c r="J8" s="196"/>
      <c r="K8" s="196"/>
    </row>
    <row r="9" spans="1:13">
      <c r="A9" s="265"/>
      <c r="B9" s="265"/>
      <c r="C9" s="362" t="s">
        <v>895</v>
      </c>
      <c r="D9" s="307"/>
      <c r="E9" s="307"/>
      <c r="F9" s="199"/>
      <c r="G9" s="260"/>
      <c r="H9" s="196"/>
      <c r="I9" s="196"/>
      <c r="J9" s="196"/>
      <c r="K9" s="196"/>
    </row>
    <row r="10" spans="1:13">
      <c r="A10" s="265"/>
      <c r="B10" s="265"/>
      <c r="C10" s="362" t="s">
        <v>896</v>
      </c>
      <c r="D10" s="307"/>
      <c r="E10" s="307"/>
      <c r="F10" s="199"/>
      <c r="G10" s="260"/>
      <c r="H10" s="196"/>
      <c r="I10" s="196"/>
      <c r="J10" s="196"/>
      <c r="K10" s="196"/>
    </row>
    <row r="11" spans="1:13">
      <c r="A11" s="265"/>
      <c r="B11" s="265"/>
      <c r="C11" s="324"/>
      <c r="D11" s="307"/>
      <c r="E11" s="307"/>
      <c r="F11" s="199"/>
      <c r="G11" s="260"/>
      <c r="H11" s="196"/>
      <c r="I11" s="196"/>
      <c r="J11" s="196"/>
      <c r="K11" s="196"/>
    </row>
    <row r="12" spans="1:13">
      <c r="A12" s="265"/>
      <c r="B12" s="265"/>
      <c r="C12" s="307" t="s">
        <v>897</v>
      </c>
      <c r="D12" s="419"/>
      <c r="E12" s="307"/>
      <c r="F12" s="307"/>
      <c r="G12" s="260"/>
      <c r="H12" s="196"/>
      <c r="I12" s="196"/>
      <c r="J12" s="196"/>
      <c r="K12" s="196"/>
    </row>
    <row r="13" spans="1:13">
      <c r="A13" s="265"/>
      <c r="B13" s="265"/>
      <c r="C13" s="284"/>
      <c r="D13" s="323"/>
      <c r="E13" s="323"/>
      <c r="F13" s="199"/>
      <c r="G13" s="260"/>
      <c r="H13" s="196"/>
      <c r="I13" s="196"/>
      <c r="J13" s="196"/>
      <c r="K13" s="196"/>
    </row>
    <row r="14" spans="1:13">
      <c r="A14" s="265" t="s">
        <v>898</v>
      </c>
      <c r="B14" s="265" t="s">
        <v>899</v>
      </c>
      <c r="C14" s="323" t="s">
        <v>390</v>
      </c>
      <c r="D14" s="199" t="s">
        <v>900</v>
      </c>
      <c r="E14" s="419"/>
      <c r="F14" s="199"/>
      <c r="G14" s="260"/>
      <c r="H14" s="197" t="s">
        <v>19</v>
      </c>
      <c r="I14" s="196">
        <v>50</v>
      </c>
      <c r="J14" s="420"/>
      <c r="K14" s="372">
        <f>I14*J14</f>
        <v>0</v>
      </c>
      <c r="M14" s="328"/>
    </row>
    <row r="15" spans="1:13">
      <c r="A15" s="265"/>
      <c r="B15" s="265"/>
      <c r="C15" s="323" t="s">
        <v>395</v>
      </c>
      <c r="D15" s="199" t="s">
        <v>901</v>
      </c>
      <c r="E15" s="419"/>
      <c r="F15" s="199"/>
      <c r="G15" s="260"/>
      <c r="H15" s="197" t="s">
        <v>19</v>
      </c>
      <c r="I15" s="196">
        <v>100</v>
      </c>
      <c r="J15" s="420"/>
      <c r="K15" s="372">
        <f t="shared" ref="K15:K16" si="0">I15*J15</f>
        <v>0</v>
      </c>
      <c r="M15" s="328"/>
    </row>
    <row r="16" spans="1:13">
      <c r="A16" s="265"/>
      <c r="B16" s="265"/>
      <c r="C16" s="323" t="s">
        <v>435</v>
      </c>
      <c r="D16" s="199" t="s">
        <v>902</v>
      </c>
      <c r="E16" s="419"/>
      <c r="F16" s="199"/>
      <c r="G16" s="260"/>
      <c r="H16" s="197" t="s">
        <v>19</v>
      </c>
      <c r="I16" s="196">
        <v>200</v>
      </c>
      <c r="J16" s="420"/>
      <c r="K16" s="372">
        <f t="shared" si="0"/>
        <v>0</v>
      </c>
      <c r="M16" s="328"/>
    </row>
    <row r="17" spans="1:13">
      <c r="A17" s="265"/>
      <c r="B17" s="265"/>
      <c r="C17" s="284"/>
      <c r="D17" s="323"/>
      <c r="E17" s="323"/>
      <c r="F17" s="199"/>
      <c r="G17" s="260"/>
      <c r="H17" s="197"/>
      <c r="I17" s="196"/>
      <c r="J17" s="420"/>
      <c r="K17" s="372"/>
      <c r="M17" s="328"/>
    </row>
    <row r="18" spans="1:13">
      <c r="A18" s="416"/>
      <c r="B18" s="265"/>
      <c r="C18" s="307" t="s">
        <v>903</v>
      </c>
      <c r="D18" s="419"/>
      <c r="E18" s="307"/>
      <c r="F18" s="307"/>
      <c r="G18" s="260"/>
      <c r="H18" s="197"/>
      <c r="I18" s="196"/>
      <c r="J18" s="420"/>
      <c r="K18" s="372"/>
      <c r="M18" s="328"/>
    </row>
    <row r="19" spans="1:13">
      <c r="A19" s="265"/>
      <c r="B19" s="265"/>
      <c r="C19" s="284"/>
      <c r="D19" s="323"/>
      <c r="E19" s="323"/>
      <c r="F19" s="199"/>
      <c r="G19" s="260"/>
      <c r="H19" s="197"/>
      <c r="I19" s="196"/>
      <c r="J19" s="420"/>
      <c r="K19" s="372"/>
      <c r="M19" s="328"/>
    </row>
    <row r="20" spans="1:13">
      <c r="A20" s="265" t="s">
        <v>904</v>
      </c>
      <c r="B20" s="265"/>
      <c r="C20" s="282" t="s">
        <v>905</v>
      </c>
      <c r="D20" s="419"/>
      <c r="E20" s="282"/>
      <c r="F20" s="199"/>
      <c r="G20" s="260"/>
      <c r="H20" s="197"/>
      <c r="I20" s="196"/>
      <c r="J20" s="420"/>
      <c r="K20" s="372"/>
      <c r="M20" s="328"/>
    </row>
    <row r="21" spans="1:13">
      <c r="A21" s="265"/>
      <c r="B21" s="265"/>
      <c r="C21" s="323"/>
      <c r="D21" s="323"/>
      <c r="E21" s="323"/>
      <c r="F21" s="199"/>
      <c r="G21" s="260"/>
      <c r="H21" s="197"/>
      <c r="I21" s="196"/>
      <c r="J21" s="420"/>
      <c r="K21" s="372"/>
      <c r="M21" s="328"/>
    </row>
    <row r="22" spans="1:13">
      <c r="A22" s="265"/>
      <c r="B22" s="265" t="s">
        <v>906</v>
      </c>
      <c r="C22" s="316" t="s">
        <v>330</v>
      </c>
      <c r="D22" s="198" t="s">
        <v>907</v>
      </c>
      <c r="E22" s="419"/>
      <c r="F22" s="198"/>
      <c r="G22" s="260"/>
      <c r="H22" s="197"/>
      <c r="I22" s="196"/>
      <c r="J22" s="420"/>
      <c r="K22" s="372"/>
      <c r="M22" s="328"/>
    </row>
    <row r="23" spans="1:13">
      <c r="A23" s="265"/>
      <c r="B23" s="265"/>
      <c r="C23" s="284"/>
      <c r="D23" s="323" t="s">
        <v>390</v>
      </c>
      <c r="E23" s="199" t="s">
        <v>908</v>
      </c>
      <c r="F23" s="419"/>
      <c r="G23" s="260"/>
      <c r="H23" s="197" t="s">
        <v>19</v>
      </c>
      <c r="I23" s="196">
        <v>20</v>
      </c>
      <c r="J23" s="420"/>
      <c r="K23" s="372">
        <f>I23*J23</f>
        <v>0</v>
      </c>
      <c r="M23" s="328"/>
    </row>
    <row r="24" spans="1:13">
      <c r="A24" s="265"/>
      <c r="B24" s="265"/>
      <c r="C24" s="284"/>
      <c r="D24" s="323" t="s">
        <v>395</v>
      </c>
      <c r="E24" s="199" t="s">
        <v>909</v>
      </c>
      <c r="F24" s="419"/>
      <c r="G24" s="260"/>
      <c r="H24" s="197" t="s">
        <v>19</v>
      </c>
      <c r="I24" s="196">
        <v>20</v>
      </c>
      <c r="J24" s="420"/>
      <c r="K24" s="372">
        <f>I24*J24</f>
        <v>0</v>
      </c>
      <c r="M24" s="328"/>
    </row>
    <row r="25" spans="1:13">
      <c r="A25" s="265"/>
      <c r="B25" s="265"/>
      <c r="C25" s="284"/>
      <c r="D25" s="323" t="s">
        <v>435</v>
      </c>
      <c r="E25" s="199" t="s">
        <v>910</v>
      </c>
      <c r="F25" s="419"/>
      <c r="G25" s="260"/>
      <c r="H25" s="197" t="s">
        <v>19</v>
      </c>
      <c r="I25" s="196">
        <v>20</v>
      </c>
      <c r="J25" s="420"/>
      <c r="K25" s="372">
        <f>I25*J25</f>
        <v>0</v>
      </c>
      <c r="M25" s="328"/>
    </row>
    <row r="26" spans="1:13">
      <c r="A26" s="265"/>
      <c r="B26" s="265"/>
      <c r="C26" s="284"/>
      <c r="D26" s="323"/>
      <c r="E26" s="323"/>
      <c r="F26" s="421"/>
      <c r="G26" s="260"/>
      <c r="H26" s="197"/>
      <c r="I26" s="196"/>
      <c r="J26" s="420"/>
      <c r="K26" s="372"/>
      <c r="M26" s="328"/>
    </row>
    <row r="27" spans="1:13">
      <c r="A27" s="265"/>
      <c r="B27" s="265" t="s">
        <v>906</v>
      </c>
      <c r="C27" s="316" t="s">
        <v>399</v>
      </c>
      <c r="D27" s="198" t="s">
        <v>911</v>
      </c>
      <c r="E27" s="198"/>
      <c r="F27" s="419"/>
      <c r="G27" s="260"/>
      <c r="H27" s="197"/>
      <c r="I27" s="196"/>
      <c r="J27" s="420"/>
      <c r="K27" s="372"/>
      <c r="M27" s="328"/>
    </row>
    <row r="28" spans="1:13">
      <c r="A28" s="265"/>
      <c r="B28" s="265"/>
      <c r="C28" s="323"/>
      <c r="D28" s="323" t="s">
        <v>390</v>
      </c>
      <c r="E28" s="199" t="s">
        <v>908</v>
      </c>
      <c r="F28" s="419"/>
      <c r="G28" s="260"/>
      <c r="H28" s="197" t="s">
        <v>19</v>
      </c>
      <c r="I28" s="196">
        <v>20</v>
      </c>
      <c r="J28" s="420"/>
      <c r="K28" s="372">
        <f>I28*J28</f>
        <v>0</v>
      </c>
      <c r="M28" s="328"/>
    </row>
    <row r="29" spans="1:13">
      <c r="A29" s="265"/>
      <c r="B29" s="265"/>
      <c r="C29" s="323"/>
      <c r="D29" s="323" t="s">
        <v>395</v>
      </c>
      <c r="E29" s="199" t="s">
        <v>909</v>
      </c>
      <c r="F29" s="419"/>
      <c r="G29" s="260"/>
      <c r="H29" s="197" t="s">
        <v>19</v>
      </c>
      <c r="I29" s="196">
        <v>20</v>
      </c>
      <c r="J29" s="420"/>
      <c r="K29" s="372">
        <f>I29*J29</f>
        <v>0</v>
      </c>
      <c r="M29" s="328"/>
    </row>
    <row r="30" spans="1:13">
      <c r="A30" s="265"/>
      <c r="B30" s="265"/>
      <c r="C30" s="323"/>
      <c r="D30" s="323" t="s">
        <v>435</v>
      </c>
      <c r="E30" s="199" t="s">
        <v>910</v>
      </c>
      <c r="F30" s="419"/>
      <c r="G30" s="260"/>
      <c r="H30" s="197" t="s">
        <v>19</v>
      </c>
      <c r="I30" s="196">
        <v>20</v>
      </c>
      <c r="J30" s="420"/>
      <c r="K30" s="372">
        <f>I30*J30</f>
        <v>0</v>
      </c>
      <c r="M30" s="328"/>
    </row>
    <row r="31" spans="1:13">
      <c r="A31" s="265"/>
      <c r="B31" s="265"/>
      <c r="C31" s="284"/>
      <c r="D31" s="323"/>
      <c r="E31" s="323"/>
      <c r="F31" s="199"/>
      <c r="G31" s="260"/>
      <c r="H31" s="197"/>
      <c r="I31" s="196"/>
      <c r="J31" s="420"/>
      <c r="K31" s="372"/>
      <c r="M31" s="328"/>
    </row>
    <row r="32" spans="1:13">
      <c r="A32" s="265"/>
      <c r="B32" s="265"/>
      <c r="C32" s="282" t="s">
        <v>912</v>
      </c>
      <c r="D32" s="282"/>
      <c r="E32" s="199"/>
      <c r="F32" s="419"/>
      <c r="G32" s="260"/>
      <c r="H32" s="197"/>
      <c r="I32" s="196"/>
      <c r="J32" s="420"/>
      <c r="K32" s="372"/>
      <c r="M32" s="328"/>
    </row>
    <row r="33" spans="1:13">
      <c r="A33" s="265"/>
      <c r="B33" s="265"/>
      <c r="C33" s="323"/>
      <c r="D33" s="323"/>
      <c r="E33" s="199"/>
      <c r="F33" s="419"/>
      <c r="G33" s="260"/>
      <c r="H33" s="197"/>
      <c r="I33" s="196"/>
      <c r="J33" s="420"/>
      <c r="K33" s="372"/>
      <c r="M33" s="328"/>
    </row>
    <row r="34" spans="1:13">
      <c r="A34" s="265" t="s">
        <v>913</v>
      </c>
      <c r="B34" s="265" t="s">
        <v>906</v>
      </c>
      <c r="C34" s="316" t="s">
        <v>401</v>
      </c>
      <c r="D34" s="259" t="s">
        <v>914</v>
      </c>
      <c r="E34" s="199"/>
      <c r="F34" s="419"/>
      <c r="G34" s="260"/>
      <c r="H34" s="197"/>
      <c r="I34" s="196"/>
      <c r="J34" s="420"/>
      <c r="K34" s="372"/>
      <c r="M34" s="328"/>
    </row>
    <row r="35" spans="1:13">
      <c r="A35" s="265"/>
      <c r="B35" s="284"/>
      <c r="C35" s="284"/>
      <c r="D35" s="323" t="s">
        <v>390</v>
      </c>
      <c r="E35" s="199" t="s">
        <v>915</v>
      </c>
      <c r="F35" s="419"/>
      <c r="G35" s="260"/>
      <c r="H35" s="197" t="s">
        <v>916</v>
      </c>
      <c r="I35" s="196">
        <v>500</v>
      </c>
      <c r="J35" s="420"/>
      <c r="K35" s="372">
        <f>I35*J35</f>
        <v>0</v>
      </c>
      <c r="M35" s="328"/>
    </row>
    <row r="36" spans="1:13">
      <c r="A36" s="265"/>
      <c r="B36" s="265"/>
      <c r="C36" s="323"/>
      <c r="D36" s="323"/>
      <c r="E36" s="199"/>
      <c r="F36" s="419"/>
      <c r="G36" s="260"/>
      <c r="H36" s="197"/>
      <c r="I36" s="196"/>
      <c r="J36" s="420"/>
      <c r="K36" s="372"/>
      <c r="M36" s="328"/>
    </row>
    <row r="37" spans="1:13">
      <c r="A37" s="265"/>
      <c r="B37" s="265"/>
      <c r="C37" s="307" t="s">
        <v>917</v>
      </c>
      <c r="D37" s="307"/>
      <c r="E37" s="199"/>
      <c r="F37" s="419"/>
      <c r="G37" s="260"/>
      <c r="H37" s="197"/>
      <c r="I37" s="196"/>
      <c r="J37" s="420"/>
      <c r="K37" s="372"/>
      <c r="M37" s="328"/>
    </row>
    <row r="38" spans="1:13">
      <c r="A38" s="265"/>
      <c r="B38" s="265"/>
      <c r="C38" s="199"/>
      <c r="D38" s="199"/>
      <c r="E38" s="199"/>
      <c r="F38" s="419"/>
      <c r="G38" s="260"/>
      <c r="H38" s="197"/>
      <c r="I38" s="196"/>
      <c r="J38" s="420"/>
      <c r="K38" s="372"/>
      <c r="M38" s="328"/>
    </row>
    <row r="39" spans="1:13">
      <c r="A39" s="265" t="s">
        <v>918</v>
      </c>
      <c r="B39" s="265" t="s">
        <v>906</v>
      </c>
      <c r="C39" s="316" t="s">
        <v>403</v>
      </c>
      <c r="D39" s="198" t="s">
        <v>919</v>
      </c>
      <c r="E39" s="198"/>
      <c r="F39" s="419"/>
      <c r="G39" s="260"/>
      <c r="H39" s="197"/>
      <c r="I39" s="196"/>
      <c r="J39" s="420"/>
      <c r="K39" s="372"/>
      <c r="M39" s="328"/>
    </row>
    <row r="40" spans="1:13">
      <c r="A40" s="265"/>
      <c r="B40" s="265"/>
      <c r="C40" s="323"/>
      <c r="D40" s="323" t="s">
        <v>390</v>
      </c>
      <c r="E40" s="199" t="s">
        <v>920</v>
      </c>
      <c r="F40" s="419"/>
      <c r="G40" s="260"/>
      <c r="H40" s="197" t="s">
        <v>19</v>
      </c>
      <c r="I40" s="196">
        <v>20</v>
      </c>
      <c r="J40" s="420"/>
      <c r="K40" s="372">
        <f>I40*J40</f>
        <v>0</v>
      </c>
      <c r="M40" s="328"/>
    </row>
    <row r="41" spans="1:13">
      <c r="A41" s="265"/>
      <c r="B41" s="265"/>
      <c r="C41" s="323"/>
      <c r="D41" s="323" t="s">
        <v>395</v>
      </c>
      <c r="E41" s="199" t="s">
        <v>921</v>
      </c>
      <c r="F41" s="419"/>
      <c r="G41" s="260"/>
      <c r="H41" s="197" t="s">
        <v>19</v>
      </c>
      <c r="I41" s="196">
        <v>20</v>
      </c>
      <c r="J41" s="420"/>
      <c r="K41" s="372">
        <f>I41*J41</f>
        <v>0</v>
      </c>
      <c r="M41" s="328"/>
    </row>
    <row r="42" spans="1:13">
      <c r="A42" s="265"/>
      <c r="B42" s="265"/>
      <c r="C42" s="323"/>
      <c r="D42" s="323" t="s">
        <v>435</v>
      </c>
      <c r="E42" s="199" t="s">
        <v>922</v>
      </c>
      <c r="F42" s="419"/>
      <c r="G42" s="260"/>
      <c r="H42" s="197" t="s">
        <v>19</v>
      </c>
      <c r="I42" s="196">
        <v>20</v>
      </c>
      <c r="J42" s="420"/>
      <c r="K42" s="372">
        <f>I42*J42</f>
        <v>0</v>
      </c>
      <c r="M42" s="328"/>
    </row>
    <row r="43" spans="1:13">
      <c r="A43" s="265"/>
      <c r="B43" s="265"/>
      <c r="C43" s="323"/>
      <c r="D43" s="323"/>
      <c r="E43" s="199"/>
      <c r="F43" s="419"/>
      <c r="G43" s="260"/>
      <c r="H43" s="197"/>
      <c r="I43" s="196"/>
      <c r="J43" s="420"/>
      <c r="K43" s="372"/>
      <c r="M43" s="328"/>
    </row>
    <row r="44" spans="1:13">
      <c r="A44" s="265"/>
      <c r="B44" s="265"/>
      <c r="C44" s="282" t="s">
        <v>923</v>
      </c>
      <c r="D44" s="282"/>
      <c r="E44" s="199"/>
      <c r="F44" s="419"/>
      <c r="G44" s="260"/>
      <c r="H44" s="197"/>
      <c r="I44" s="196"/>
      <c r="J44" s="420"/>
      <c r="K44" s="372"/>
      <c r="M44" s="328"/>
    </row>
    <row r="45" spans="1:13">
      <c r="A45" s="265"/>
      <c r="B45" s="265"/>
      <c r="C45" s="323"/>
      <c r="D45" s="323"/>
      <c r="E45" s="199"/>
      <c r="F45" s="419"/>
      <c r="G45" s="260"/>
      <c r="H45" s="197"/>
      <c r="I45" s="196"/>
      <c r="J45" s="420"/>
      <c r="K45" s="372"/>
      <c r="M45" s="328"/>
    </row>
    <row r="46" spans="1:13">
      <c r="A46" s="265" t="s">
        <v>924</v>
      </c>
      <c r="B46" s="265" t="s">
        <v>906</v>
      </c>
      <c r="C46" s="316" t="s">
        <v>452</v>
      </c>
      <c r="D46" s="259" t="s">
        <v>925</v>
      </c>
      <c r="E46" s="199"/>
      <c r="F46" s="419"/>
      <c r="G46" s="260"/>
      <c r="H46" s="197"/>
      <c r="I46" s="196"/>
      <c r="J46" s="420"/>
      <c r="K46" s="372"/>
      <c r="M46" s="328"/>
    </row>
    <row r="47" spans="1:13">
      <c r="A47" s="265"/>
      <c r="B47" s="265"/>
      <c r="C47" s="323"/>
      <c r="D47" s="323" t="s">
        <v>390</v>
      </c>
      <c r="E47" s="199" t="s">
        <v>908</v>
      </c>
      <c r="F47" s="419"/>
      <c r="G47" s="260"/>
      <c r="H47" s="197" t="s">
        <v>19</v>
      </c>
      <c r="I47" s="196">
        <v>20</v>
      </c>
      <c r="J47" s="420"/>
      <c r="K47" s="372">
        <f>I47*J47</f>
        <v>0</v>
      </c>
      <c r="M47" s="328"/>
    </row>
    <row r="48" spans="1:13">
      <c r="A48" s="265"/>
      <c r="B48" s="265"/>
      <c r="C48" s="323"/>
      <c r="D48" s="323" t="s">
        <v>395</v>
      </c>
      <c r="E48" s="199" t="s">
        <v>909</v>
      </c>
      <c r="F48" s="419"/>
      <c r="G48" s="260"/>
      <c r="H48" s="197" t="s">
        <v>19</v>
      </c>
      <c r="I48" s="196">
        <v>20</v>
      </c>
      <c r="J48" s="420"/>
      <c r="K48" s="372">
        <f>I48*J48</f>
        <v>0</v>
      </c>
      <c r="M48" s="328"/>
    </row>
    <row r="49" spans="1:13">
      <c r="A49" s="265"/>
      <c r="B49" s="265"/>
      <c r="C49" s="323"/>
      <c r="D49" s="323" t="s">
        <v>435</v>
      </c>
      <c r="E49" s="199" t="s">
        <v>910</v>
      </c>
      <c r="F49" s="419"/>
      <c r="G49" s="260"/>
      <c r="H49" s="197" t="s">
        <v>19</v>
      </c>
      <c r="I49" s="196">
        <v>20</v>
      </c>
      <c r="J49" s="420"/>
      <c r="K49" s="372">
        <f>I49*J49</f>
        <v>0</v>
      </c>
      <c r="M49" s="328"/>
    </row>
    <row r="50" spans="1:13">
      <c r="A50" s="265"/>
      <c r="B50" s="265"/>
      <c r="C50" s="422"/>
      <c r="D50" s="323"/>
      <c r="E50" s="199"/>
      <c r="F50" s="419"/>
      <c r="G50" s="260"/>
      <c r="H50" s="197"/>
      <c r="I50" s="196"/>
      <c r="J50" s="420"/>
      <c r="K50" s="372"/>
      <c r="M50" s="328"/>
    </row>
    <row r="51" spans="1:13">
      <c r="A51" s="265"/>
      <c r="B51" s="265"/>
      <c r="C51" s="307" t="s">
        <v>926</v>
      </c>
      <c r="D51" s="307"/>
      <c r="E51" s="199"/>
      <c r="F51" s="419"/>
      <c r="G51" s="260"/>
      <c r="H51" s="197"/>
      <c r="I51" s="196"/>
      <c r="J51" s="420"/>
      <c r="K51" s="372"/>
      <c r="M51" s="328"/>
    </row>
    <row r="52" spans="1:13">
      <c r="A52" s="265"/>
      <c r="B52" s="265"/>
      <c r="C52" s="199"/>
      <c r="D52" s="199"/>
      <c r="E52" s="199"/>
      <c r="F52" s="419"/>
      <c r="G52" s="260"/>
      <c r="H52" s="197"/>
      <c r="I52" s="196"/>
      <c r="J52" s="420"/>
      <c r="K52" s="372"/>
      <c r="M52" s="328"/>
    </row>
    <row r="53" spans="1:13">
      <c r="A53" s="265" t="s">
        <v>927</v>
      </c>
      <c r="B53" s="265" t="s">
        <v>906</v>
      </c>
      <c r="C53" s="316" t="s">
        <v>454</v>
      </c>
      <c r="D53" s="198" t="s">
        <v>928</v>
      </c>
      <c r="E53" s="199"/>
      <c r="F53" s="419"/>
      <c r="G53" s="260"/>
      <c r="H53" s="197"/>
      <c r="I53" s="196"/>
      <c r="J53" s="420"/>
      <c r="K53" s="372"/>
      <c r="M53" s="328"/>
    </row>
    <row r="54" spans="1:13">
      <c r="A54" s="265"/>
      <c r="B54" s="265"/>
      <c r="C54" s="422"/>
      <c r="D54" s="323" t="s">
        <v>390</v>
      </c>
      <c r="E54" s="199" t="s">
        <v>929</v>
      </c>
      <c r="F54" s="419"/>
      <c r="G54" s="260"/>
      <c r="H54" s="197" t="s">
        <v>19</v>
      </c>
      <c r="I54" s="196">
        <v>20</v>
      </c>
      <c r="J54" s="420"/>
      <c r="K54" s="372">
        <f>I54*J54</f>
        <v>0</v>
      </c>
      <c r="M54" s="328"/>
    </row>
    <row r="55" spans="1:13">
      <c r="A55" s="265"/>
      <c r="B55" s="265"/>
      <c r="C55" s="199"/>
      <c r="D55" s="199"/>
      <c r="E55" s="199"/>
      <c r="F55" s="419"/>
      <c r="G55" s="260"/>
      <c r="H55" s="197"/>
      <c r="I55" s="196"/>
      <c r="J55" s="420"/>
      <c r="K55" s="372"/>
      <c r="M55" s="328"/>
    </row>
    <row r="56" spans="1:13">
      <c r="A56" s="265"/>
      <c r="B56" s="265"/>
      <c r="C56" s="282" t="s">
        <v>930</v>
      </c>
      <c r="D56" s="282"/>
      <c r="E56" s="199"/>
      <c r="F56" s="419"/>
      <c r="G56" s="260"/>
      <c r="H56" s="197"/>
      <c r="I56" s="196"/>
      <c r="J56" s="420"/>
      <c r="K56" s="372"/>
      <c r="M56" s="328"/>
    </row>
    <row r="57" spans="1:13">
      <c r="A57" s="265"/>
      <c r="B57" s="265"/>
      <c r="C57" s="323"/>
      <c r="D57" s="323"/>
      <c r="E57" s="199"/>
      <c r="F57" s="419"/>
      <c r="G57" s="260"/>
      <c r="H57" s="197"/>
      <c r="I57" s="196"/>
      <c r="J57" s="420"/>
      <c r="K57" s="372"/>
      <c r="M57" s="328"/>
    </row>
    <row r="58" spans="1:13">
      <c r="A58" s="265" t="s">
        <v>931</v>
      </c>
      <c r="B58" s="265" t="s">
        <v>906</v>
      </c>
      <c r="C58" s="316" t="s">
        <v>932</v>
      </c>
      <c r="D58" s="259" t="s">
        <v>933</v>
      </c>
      <c r="E58" s="199"/>
      <c r="F58" s="419"/>
      <c r="G58" s="260"/>
      <c r="H58" s="197"/>
      <c r="I58" s="196"/>
      <c r="J58" s="420"/>
      <c r="K58" s="372"/>
      <c r="M58" s="328"/>
    </row>
    <row r="59" spans="1:13">
      <c r="A59" s="265"/>
      <c r="B59" s="265"/>
      <c r="C59" s="323"/>
      <c r="D59" s="323" t="s">
        <v>390</v>
      </c>
      <c r="E59" s="199" t="s">
        <v>934</v>
      </c>
      <c r="F59" s="419"/>
      <c r="G59" s="260"/>
      <c r="H59" s="197" t="s">
        <v>19</v>
      </c>
      <c r="I59" s="196">
        <v>20</v>
      </c>
      <c r="J59" s="420"/>
      <c r="K59" s="372">
        <f>I59*J59</f>
        <v>0</v>
      </c>
      <c r="M59" s="328"/>
    </row>
    <row r="60" spans="1:13">
      <c r="A60" s="265"/>
      <c r="B60" s="265"/>
      <c r="C60" s="323"/>
      <c r="D60" s="323" t="s">
        <v>395</v>
      </c>
      <c r="E60" s="199" t="s">
        <v>935</v>
      </c>
      <c r="F60" s="419"/>
      <c r="G60" s="260"/>
      <c r="H60" s="197" t="s">
        <v>19</v>
      </c>
      <c r="I60" s="196">
        <v>20</v>
      </c>
      <c r="J60" s="420"/>
      <c r="K60" s="372">
        <f>I60*J60</f>
        <v>0</v>
      </c>
      <c r="M60" s="328"/>
    </row>
    <row r="61" spans="1:13">
      <c r="A61" s="265"/>
      <c r="B61" s="265"/>
      <c r="C61" s="323"/>
      <c r="D61" s="323" t="s">
        <v>435</v>
      </c>
      <c r="E61" s="199" t="s">
        <v>936</v>
      </c>
      <c r="F61" s="419"/>
      <c r="G61" s="260"/>
      <c r="H61" s="197" t="s">
        <v>19</v>
      </c>
      <c r="I61" s="196">
        <v>20</v>
      </c>
      <c r="J61" s="420"/>
      <c r="K61" s="372">
        <f>I61*J61</f>
        <v>0</v>
      </c>
      <c r="M61" s="328"/>
    </row>
    <row r="62" spans="1:13">
      <c r="A62" s="137"/>
      <c r="B62" s="137"/>
      <c r="H62" s="137"/>
      <c r="I62" s="137"/>
      <c r="J62" s="423"/>
      <c r="K62" s="423"/>
      <c r="M62" s="328"/>
    </row>
    <row r="63" spans="1:13">
      <c r="A63" s="137"/>
      <c r="B63" s="137"/>
      <c r="H63" s="137"/>
      <c r="I63" s="137"/>
      <c r="J63" s="423"/>
      <c r="K63" s="423"/>
      <c r="M63" s="328"/>
    </row>
    <row r="64" spans="1:13">
      <c r="A64" s="137"/>
      <c r="B64" s="137"/>
      <c r="H64" s="137"/>
      <c r="I64" s="137"/>
      <c r="J64" s="423"/>
      <c r="K64" s="423"/>
      <c r="M64" s="328"/>
    </row>
    <row r="65" spans="1:13" ht="18" customHeight="1">
      <c r="A65" s="137"/>
      <c r="B65" s="137"/>
      <c r="H65" s="137"/>
      <c r="I65" s="137"/>
      <c r="J65" s="423"/>
      <c r="K65" s="423"/>
      <c r="M65" s="328"/>
    </row>
    <row r="66" spans="1:13" ht="18" customHeight="1">
      <c r="A66" s="481" t="s">
        <v>205</v>
      </c>
      <c r="B66" s="482"/>
      <c r="C66" s="482"/>
      <c r="D66" s="482"/>
      <c r="E66" s="482"/>
      <c r="F66" s="482"/>
      <c r="G66" s="482"/>
      <c r="H66" s="482"/>
      <c r="I66" s="482"/>
      <c r="J66" s="483"/>
      <c r="K66" s="239">
        <f>SUM(K14:K65)</f>
        <v>0</v>
      </c>
      <c r="M66" s="328"/>
    </row>
    <row r="67" spans="1:13" ht="18" customHeight="1">
      <c r="A67" s="481" t="s">
        <v>307</v>
      </c>
      <c r="B67" s="482"/>
      <c r="C67" s="482"/>
      <c r="D67" s="482"/>
      <c r="E67" s="482"/>
      <c r="F67" s="482"/>
      <c r="G67" s="482"/>
      <c r="H67" s="482"/>
      <c r="I67" s="482"/>
      <c r="J67" s="483"/>
      <c r="K67" s="239">
        <f>K66</f>
        <v>0</v>
      </c>
    </row>
    <row r="68" spans="1:13" ht="18" customHeight="1">
      <c r="A68" s="424"/>
      <c r="B68" s="424"/>
      <c r="C68" s="425"/>
      <c r="D68" s="425"/>
      <c r="E68" s="425"/>
      <c r="F68" s="425"/>
      <c r="G68" s="425"/>
      <c r="H68" s="424"/>
      <c r="I68" s="424"/>
      <c r="J68" s="424"/>
      <c r="K68" s="426"/>
    </row>
    <row r="69" spans="1:13">
      <c r="A69" s="265"/>
      <c r="B69" s="265"/>
      <c r="C69" s="307" t="s">
        <v>937</v>
      </c>
      <c r="D69" s="307"/>
      <c r="E69" s="199"/>
      <c r="F69" s="419"/>
      <c r="G69" s="260"/>
      <c r="H69" s="197"/>
      <c r="I69" s="196"/>
      <c r="J69" s="196"/>
      <c r="K69" s="196"/>
    </row>
    <row r="70" spans="1:13">
      <c r="A70" s="265"/>
      <c r="B70" s="265"/>
      <c r="C70" s="199"/>
      <c r="D70" s="199"/>
      <c r="E70" s="199"/>
      <c r="F70" s="419"/>
      <c r="G70" s="260"/>
      <c r="H70" s="197"/>
      <c r="I70" s="196"/>
      <c r="J70" s="196"/>
      <c r="K70" s="196"/>
    </row>
    <row r="71" spans="1:13">
      <c r="A71" s="265" t="s">
        <v>938</v>
      </c>
      <c r="B71" s="265" t="s">
        <v>906</v>
      </c>
      <c r="C71" s="316" t="s">
        <v>939</v>
      </c>
      <c r="D71" s="198" t="s">
        <v>940</v>
      </c>
      <c r="E71" s="199"/>
      <c r="F71" s="419"/>
      <c r="G71" s="260"/>
      <c r="H71" s="197"/>
      <c r="I71" s="196"/>
      <c r="J71" s="196"/>
      <c r="K71" s="196"/>
    </row>
    <row r="72" spans="1:13">
      <c r="A72" s="265"/>
      <c r="B72" s="265"/>
      <c r="C72" s="323"/>
      <c r="D72" s="323" t="s">
        <v>390</v>
      </c>
      <c r="E72" s="199" t="s">
        <v>941</v>
      </c>
      <c r="F72" s="419"/>
      <c r="G72" s="260"/>
      <c r="H72" s="197" t="s">
        <v>19</v>
      </c>
      <c r="I72" s="196">
        <v>100</v>
      </c>
      <c r="J72" s="420"/>
      <c r="K72" s="372">
        <f>I72*J72</f>
        <v>0</v>
      </c>
    </row>
    <row r="73" spans="1:13">
      <c r="A73" s="265"/>
      <c r="B73" s="265"/>
      <c r="C73" s="199"/>
      <c r="D73" s="199"/>
      <c r="E73" s="199"/>
      <c r="F73" s="419"/>
      <c r="G73" s="260"/>
      <c r="H73" s="197"/>
      <c r="I73" s="196"/>
      <c r="J73" s="420"/>
      <c r="K73" s="372"/>
    </row>
    <row r="74" spans="1:13">
      <c r="A74" s="265" t="s">
        <v>942</v>
      </c>
      <c r="B74" s="265"/>
      <c r="C74" s="307" t="s">
        <v>943</v>
      </c>
      <c r="D74" s="307"/>
      <c r="E74" s="199"/>
      <c r="F74" s="419"/>
      <c r="G74" s="260"/>
      <c r="H74" s="197"/>
      <c r="I74" s="196"/>
      <c r="J74" s="420"/>
      <c r="K74" s="372"/>
    </row>
    <row r="75" spans="1:13">
      <c r="A75" s="265"/>
      <c r="B75" s="265"/>
      <c r="C75" s="199"/>
      <c r="D75" s="199"/>
      <c r="E75" s="199"/>
      <c r="F75" s="419"/>
      <c r="G75" s="260"/>
      <c r="H75" s="197"/>
      <c r="I75" s="196"/>
      <c r="J75" s="420"/>
      <c r="K75" s="372"/>
    </row>
    <row r="76" spans="1:13">
      <c r="A76" s="265"/>
      <c r="B76" s="265" t="s">
        <v>906</v>
      </c>
      <c r="C76" s="316" t="s">
        <v>944</v>
      </c>
      <c r="D76" s="198" t="s">
        <v>945</v>
      </c>
      <c r="E76" s="418"/>
      <c r="F76" s="419"/>
      <c r="G76" s="260"/>
      <c r="H76" s="197"/>
      <c r="I76" s="196"/>
      <c r="J76" s="420"/>
      <c r="K76" s="372"/>
    </row>
    <row r="77" spans="1:13">
      <c r="A77" s="265"/>
      <c r="B77" s="265"/>
      <c r="C77" s="323"/>
      <c r="D77" s="259" t="s">
        <v>946</v>
      </c>
      <c r="E77" s="199"/>
      <c r="F77" s="419"/>
      <c r="G77" s="260"/>
      <c r="H77" s="197"/>
      <c r="I77" s="196"/>
      <c r="J77" s="420"/>
      <c r="K77" s="372"/>
    </row>
    <row r="78" spans="1:13">
      <c r="A78" s="265"/>
      <c r="B78" s="265"/>
      <c r="C78" s="323"/>
      <c r="D78" s="323" t="s">
        <v>390</v>
      </c>
      <c r="E78" s="199" t="s">
        <v>947</v>
      </c>
      <c r="F78" s="419"/>
      <c r="G78" s="260"/>
      <c r="H78" s="197" t="s">
        <v>19</v>
      </c>
      <c r="I78" s="196">
        <v>20</v>
      </c>
      <c r="J78" s="420"/>
      <c r="K78" s="372">
        <f>I78*J78</f>
        <v>0</v>
      </c>
    </row>
    <row r="79" spans="1:13">
      <c r="A79" s="265"/>
      <c r="B79" s="265"/>
      <c r="C79" s="323"/>
      <c r="D79" s="323" t="s">
        <v>395</v>
      </c>
      <c r="E79" s="199" t="s">
        <v>948</v>
      </c>
      <c r="F79" s="419"/>
      <c r="G79" s="260"/>
      <c r="H79" s="197" t="s">
        <v>19</v>
      </c>
      <c r="I79" s="196">
        <v>20</v>
      </c>
      <c r="J79" s="420"/>
      <c r="K79" s="372">
        <f>I79*J79</f>
        <v>0</v>
      </c>
    </row>
    <row r="80" spans="1:13">
      <c r="A80" s="265"/>
      <c r="B80" s="265"/>
      <c r="C80" s="199"/>
      <c r="D80" s="199"/>
      <c r="E80" s="199"/>
      <c r="F80" s="199"/>
      <c r="G80" s="260"/>
      <c r="H80" s="197"/>
      <c r="I80" s="196"/>
      <c r="J80" s="420"/>
      <c r="K80" s="372"/>
    </row>
    <row r="81" spans="1:11">
      <c r="A81" s="265"/>
      <c r="B81" s="265" t="s">
        <v>906</v>
      </c>
      <c r="C81" s="316" t="s">
        <v>949</v>
      </c>
      <c r="D81" s="198" t="s">
        <v>950</v>
      </c>
      <c r="E81" s="418"/>
      <c r="F81" s="419"/>
      <c r="G81" s="260"/>
      <c r="H81" s="197"/>
      <c r="I81" s="196"/>
      <c r="J81" s="420"/>
      <c r="K81" s="372"/>
    </row>
    <row r="82" spans="1:11">
      <c r="A82" s="265"/>
      <c r="B82" s="265"/>
      <c r="C82" s="316"/>
      <c r="D82" s="259" t="s">
        <v>951</v>
      </c>
      <c r="E82" s="418"/>
      <c r="F82" s="419"/>
      <c r="G82" s="260"/>
      <c r="H82" s="197"/>
      <c r="I82" s="196"/>
      <c r="J82" s="420"/>
      <c r="K82" s="372"/>
    </row>
    <row r="83" spans="1:11">
      <c r="A83" s="265"/>
      <c r="B83" s="265"/>
      <c r="C83" s="323"/>
      <c r="D83" s="323" t="s">
        <v>390</v>
      </c>
      <c r="E83" s="199" t="s">
        <v>947</v>
      </c>
      <c r="F83" s="419"/>
      <c r="G83" s="260"/>
      <c r="H83" s="197" t="s">
        <v>19</v>
      </c>
      <c r="I83" s="196">
        <v>20</v>
      </c>
      <c r="J83" s="420"/>
      <c r="K83" s="372">
        <f>I83*J83</f>
        <v>0</v>
      </c>
    </row>
    <row r="84" spans="1:11">
      <c r="A84" s="265"/>
      <c r="B84" s="265"/>
      <c r="C84" s="323"/>
      <c r="D84" s="323" t="s">
        <v>395</v>
      </c>
      <c r="E84" s="199" t="s">
        <v>948</v>
      </c>
      <c r="F84" s="419"/>
      <c r="G84" s="260"/>
      <c r="H84" s="197" t="s">
        <v>19</v>
      </c>
      <c r="I84" s="196">
        <v>20</v>
      </c>
      <c r="J84" s="420"/>
      <c r="K84" s="372">
        <f>I84*J84</f>
        <v>0</v>
      </c>
    </row>
    <row r="85" spans="1:11">
      <c r="A85" s="265"/>
      <c r="B85" s="265"/>
      <c r="C85" s="323"/>
      <c r="D85" s="323"/>
      <c r="E85" s="421"/>
      <c r="F85" s="419"/>
      <c r="G85" s="260"/>
      <c r="H85" s="197"/>
      <c r="I85" s="196"/>
      <c r="J85" s="420"/>
      <c r="K85" s="372"/>
    </row>
    <row r="86" spans="1:11">
      <c r="A86" s="265"/>
      <c r="B86" s="265" t="s">
        <v>906</v>
      </c>
      <c r="C86" s="316" t="s">
        <v>952</v>
      </c>
      <c r="D86" s="198" t="s">
        <v>953</v>
      </c>
      <c r="E86" s="198"/>
      <c r="F86" s="419"/>
      <c r="G86" s="260"/>
      <c r="H86" s="197"/>
      <c r="I86" s="196"/>
      <c r="J86" s="420"/>
      <c r="K86" s="372"/>
    </row>
    <row r="87" spans="1:11">
      <c r="A87" s="265"/>
      <c r="B87" s="265"/>
      <c r="C87" s="323"/>
      <c r="D87" s="323" t="s">
        <v>390</v>
      </c>
      <c r="E87" s="199" t="s">
        <v>954</v>
      </c>
      <c r="F87" s="419"/>
      <c r="G87" s="260"/>
      <c r="H87" s="197" t="s">
        <v>19</v>
      </c>
      <c r="I87" s="196">
        <v>20</v>
      </c>
      <c r="J87" s="420"/>
      <c r="K87" s="372">
        <f>I87*J87</f>
        <v>0</v>
      </c>
    </row>
    <row r="88" spans="1:11">
      <c r="A88" s="265"/>
      <c r="B88" s="265"/>
      <c r="C88" s="323"/>
      <c r="D88" s="323" t="s">
        <v>395</v>
      </c>
      <c r="E88" s="199" t="s">
        <v>955</v>
      </c>
      <c r="F88" s="419"/>
      <c r="G88" s="260"/>
      <c r="H88" s="197" t="s">
        <v>19</v>
      </c>
      <c r="I88" s="196">
        <v>20</v>
      </c>
      <c r="J88" s="420"/>
      <c r="K88" s="372">
        <f>I88*J88</f>
        <v>0</v>
      </c>
    </row>
    <row r="89" spans="1:11">
      <c r="A89" s="265"/>
      <c r="B89" s="265"/>
      <c r="C89" s="323"/>
      <c r="D89" s="323" t="s">
        <v>435</v>
      </c>
      <c r="E89" s="199" t="s">
        <v>956</v>
      </c>
      <c r="F89" s="419"/>
      <c r="G89" s="260"/>
      <c r="H89" s="197" t="s">
        <v>19</v>
      </c>
      <c r="I89" s="196">
        <v>20</v>
      </c>
      <c r="J89" s="420"/>
      <c r="K89" s="372">
        <f>I89*J89</f>
        <v>0</v>
      </c>
    </row>
    <row r="90" spans="1:11">
      <c r="A90" s="265"/>
      <c r="B90" s="265"/>
      <c r="C90" s="199"/>
      <c r="D90" s="199"/>
      <c r="E90" s="199"/>
      <c r="F90" s="199"/>
      <c r="G90" s="260"/>
      <c r="H90" s="197"/>
      <c r="I90" s="196"/>
      <c r="J90" s="420"/>
      <c r="K90" s="372"/>
    </row>
    <row r="91" spans="1:11">
      <c r="A91" s="265" t="s">
        <v>957</v>
      </c>
      <c r="B91" s="265"/>
      <c r="C91" s="307" t="s">
        <v>958</v>
      </c>
      <c r="D91" s="307"/>
      <c r="E91" s="199"/>
      <c r="F91" s="419"/>
      <c r="G91" s="260"/>
      <c r="H91" s="197"/>
      <c r="I91" s="196"/>
      <c r="J91" s="420"/>
      <c r="K91" s="372"/>
    </row>
    <row r="92" spans="1:11">
      <c r="A92" s="265"/>
      <c r="B92" s="265"/>
      <c r="C92" s="199"/>
      <c r="D92" s="199"/>
      <c r="E92" s="199"/>
      <c r="F92" s="419"/>
      <c r="G92" s="260"/>
      <c r="H92" s="197"/>
      <c r="I92" s="196"/>
      <c r="J92" s="420"/>
      <c r="K92" s="372"/>
    </row>
    <row r="93" spans="1:11">
      <c r="A93" s="265"/>
      <c r="B93" s="265" t="s">
        <v>906</v>
      </c>
      <c r="C93" s="316" t="s">
        <v>959</v>
      </c>
      <c r="D93" s="198" t="s">
        <v>960</v>
      </c>
      <c r="E93" s="199"/>
      <c r="F93" s="419"/>
      <c r="G93" s="260"/>
      <c r="H93" s="197"/>
      <c r="I93" s="196"/>
      <c r="J93" s="420"/>
      <c r="K93" s="372"/>
    </row>
    <row r="94" spans="1:11">
      <c r="A94" s="265"/>
      <c r="B94" s="265"/>
      <c r="C94" s="323"/>
      <c r="D94" s="323" t="s">
        <v>390</v>
      </c>
      <c r="E94" s="199" t="s">
        <v>961</v>
      </c>
      <c r="F94" s="419"/>
      <c r="G94" s="260"/>
      <c r="H94" s="197" t="s">
        <v>19</v>
      </c>
      <c r="I94" s="196">
        <v>20</v>
      </c>
      <c r="J94" s="420"/>
      <c r="K94" s="372">
        <f>I94*J94</f>
        <v>0</v>
      </c>
    </row>
    <row r="95" spans="1:11">
      <c r="A95" s="265"/>
      <c r="B95" s="265"/>
      <c r="C95" s="199"/>
      <c r="D95" s="199"/>
      <c r="E95" s="199"/>
      <c r="F95" s="419"/>
      <c r="G95" s="260"/>
      <c r="H95" s="197"/>
      <c r="I95" s="196"/>
      <c r="J95" s="420"/>
      <c r="K95" s="372"/>
    </row>
    <row r="96" spans="1:11">
      <c r="A96" s="265"/>
      <c r="B96" s="265" t="s">
        <v>906</v>
      </c>
      <c r="C96" s="316" t="s">
        <v>962</v>
      </c>
      <c r="D96" s="198" t="s">
        <v>963</v>
      </c>
      <c r="E96" s="199"/>
      <c r="F96" s="419"/>
      <c r="G96" s="260"/>
      <c r="H96" s="197"/>
      <c r="I96" s="196"/>
      <c r="J96" s="420"/>
      <c r="K96" s="372"/>
    </row>
    <row r="97" spans="1:11">
      <c r="A97" s="265"/>
      <c r="B97" s="265"/>
      <c r="C97" s="323"/>
      <c r="D97" s="323" t="s">
        <v>390</v>
      </c>
      <c r="E97" s="199" t="s">
        <v>961</v>
      </c>
      <c r="F97" s="419"/>
      <c r="G97" s="260"/>
      <c r="H97" s="197" t="s">
        <v>19</v>
      </c>
      <c r="I97" s="196">
        <v>20</v>
      </c>
      <c r="J97" s="420"/>
      <c r="K97" s="372">
        <f>I97*J97</f>
        <v>0</v>
      </c>
    </row>
    <row r="98" spans="1:11">
      <c r="A98" s="265"/>
      <c r="B98" s="265"/>
      <c r="C98" s="323"/>
      <c r="D98" s="323"/>
      <c r="E98" s="199"/>
      <c r="F98" s="419"/>
      <c r="G98" s="260"/>
      <c r="H98" s="197"/>
      <c r="I98" s="196"/>
      <c r="J98" s="420"/>
      <c r="K98" s="372"/>
    </row>
    <row r="99" spans="1:11">
      <c r="A99" s="265"/>
      <c r="B99" s="265"/>
      <c r="C99" s="282" t="s">
        <v>964</v>
      </c>
      <c r="D99" s="282"/>
      <c r="E99" s="199"/>
      <c r="F99" s="419"/>
      <c r="G99" s="260"/>
      <c r="H99" s="197"/>
      <c r="I99" s="196"/>
      <c r="J99" s="420"/>
      <c r="K99" s="372"/>
    </row>
    <row r="100" spans="1:11">
      <c r="A100" s="265"/>
      <c r="B100" s="265"/>
      <c r="C100" s="282"/>
      <c r="D100" s="282"/>
      <c r="E100" s="199"/>
      <c r="F100" s="419"/>
      <c r="G100" s="260"/>
      <c r="H100" s="197"/>
      <c r="I100" s="196"/>
      <c r="J100" s="420"/>
      <c r="K100" s="372"/>
    </row>
    <row r="101" spans="1:11">
      <c r="A101" s="265" t="s">
        <v>965</v>
      </c>
      <c r="B101" s="265" t="s">
        <v>906</v>
      </c>
      <c r="C101" s="316" t="s">
        <v>966</v>
      </c>
      <c r="D101" s="198" t="s">
        <v>967</v>
      </c>
      <c r="E101" s="198"/>
      <c r="F101" s="419"/>
      <c r="G101" s="260"/>
      <c r="H101" s="197"/>
      <c r="I101" s="274"/>
      <c r="J101" s="420"/>
      <c r="K101" s="372"/>
    </row>
    <row r="102" spans="1:11">
      <c r="A102" s="265"/>
      <c r="B102" s="265"/>
      <c r="C102" s="323"/>
      <c r="D102" s="323" t="s">
        <v>390</v>
      </c>
      <c r="E102" s="199" t="s">
        <v>968</v>
      </c>
      <c r="F102" s="419"/>
      <c r="G102" s="260"/>
      <c r="H102" s="197" t="s">
        <v>19</v>
      </c>
      <c r="I102" s="274">
        <v>20</v>
      </c>
      <c r="J102" s="420"/>
      <c r="K102" s="372">
        <f>I102*J102</f>
        <v>0</v>
      </c>
    </row>
    <row r="103" spans="1:11">
      <c r="A103" s="265"/>
      <c r="B103" s="265"/>
      <c r="C103" s="323"/>
      <c r="D103" s="323" t="s">
        <v>395</v>
      </c>
      <c r="E103" s="199" t="s">
        <v>969</v>
      </c>
      <c r="F103" s="419"/>
      <c r="G103" s="260"/>
      <c r="H103" s="197" t="s">
        <v>19</v>
      </c>
      <c r="I103" s="274">
        <v>20</v>
      </c>
      <c r="J103" s="420"/>
      <c r="K103" s="372">
        <f>I103*J103</f>
        <v>0</v>
      </c>
    </row>
    <row r="104" spans="1:11">
      <c r="A104" s="265"/>
      <c r="B104" s="265"/>
      <c r="C104" s="323"/>
      <c r="D104" s="323" t="s">
        <v>435</v>
      </c>
      <c r="E104" s="199" t="s">
        <v>970</v>
      </c>
      <c r="F104" s="419"/>
      <c r="G104" s="260"/>
      <c r="H104" s="197" t="s">
        <v>19</v>
      </c>
      <c r="I104" s="196">
        <v>20</v>
      </c>
      <c r="J104" s="420"/>
      <c r="K104" s="372">
        <f>I104*J104</f>
        <v>0</v>
      </c>
    </row>
    <row r="105" spans="1:11">
      <c r="A105" s="265"/>
      <c r="B105" s="265"/>
      <c r="C105" s="323"/>
      <c r="D105" s="323"/>
      <c r="E105" s="199"/>
      <c r="F105" s="419"/>
      <c r="G105" s="260"/>
      <c r="H105" s="197"/>
      <c r="I105" s="196"/>
      <c r="J105" s="196"/>
      <c r="K105" s="196"/>
    </row>
    <row r="106" spans="1:11">
      <c r="A106" s="265"/>
      <c r="B106" s="265"/>
      <c r="C106" s="282" t="s">
        <v>971</v>
      </c>
      <c r="D106" s="419"/>
      <c r="E106" s="282"/>
      <c r="F106" s="199"/>
      <c r="G106" s="260"/>
      <c r="H106" s="197"/>
      <c r="I106" s="196"/>
      <c r="J106" s="196"/>
      <c r="K106" s="196"/>
    </row>
    <row r="107" spans="1:11">
      <c r="A107" s="265"/>
      <c r="B107" s="265"/>
      <c r="C107" s="323"/>
      <c r="D107" s="323"/>
      <c r="E107" s="323"/>
      <c r="F107" s="199"/>
      <c r="G107" s="260"/>
      <c r="H107" s="197"/>
      <c r="I107" s="196"/>
      <c r="J107" s="196"/>
      <c r="K107" s="196"/>
    </row>
    <row r="108" spans="1:11">
      <c r="A108" s="265" t="s">
        <v>972</v>
      </c>
      <c r="B108" s="265" t="s">
        <v>906</v>
      </c>
      <c r="C108" s="316" t="s">
        <v>973</v>
      </c>
      <c r="D108" s="259" t="s">
        <v>974</v>
      </c>
      <c r="E108" s="419"/>
      <c r="F108" s="418"/>
      <c r="G108" s="260"/>
      <c r="H108" s="197"/>
      <c r="I108" s="196"/>
      <c r="J108" s="196"/>
      <c r="K108" s="196"/>
    </row>
    <row r="109" spans="1:11">
      <c r="A109" s="265"/>
      <c r="B109" s="265"/>
      <c r="C109" s="323"/>
      <c r="D109" s="323" t="s">
        <v>390</v>
      </c>
      <c r="E109" s="199" t="s">
        <v>975</v>
      </c>
      <c r="F109" s="419"/>
      <c r="G109" s="260"/>
      <c r="H109" s="197" t="s">
        <v>19</v>
      </c>
      <c r="I109" s="196">
        <v>20</v>
      </c>
      <c r="J109" s="420"/>
      <c r="K109" s="372">
        <f>I109*J109</f>
        <v>0</v>
      </c>
    </row>
    <row r="110" spans="1:11">
      <c r="A110" s="265"/>
      <c r="B110" s="265"/>
      <c r="C110" s="323"/>
      <c r="D110" s="323" t="s">
        <v>395</v>
      </c>
      <c r="E110" s="199" t="s">
        <v>976</v>
      </c>
      <c r="F110" s="419"/>
      <c r="G110" s="260"/>
      <c r="H110" s="197" t="s">
        <v>19</v>
      </c>
      <c r="I110" s="196">
        <v>20</v>
      </c>
      <c r="J110" s="420"/>
      <c r="K110" s="372">
        <f>I110*J110</f>
        <v>0</v>
      </c>
    </row>
    <row r="111" spans="1:11">
      <c r="A111" s="265"/>
      <c r="B111" s="265"/>
      <c r="C111" s="323"/>
      <c r="D111" s="323" t="s">
        <v>435</v>
      </c>
      <c r="E111" s="199" t="s">
        <v>977</v>
      </c>
      <c r="F111" s="419"/>
      <c r="G111" s="260"/>
      <c r="H111" s="197" t="s">
        <v>19</v>
      </c>
      <c r="I111" s="196">
        <v>20</v>
      </c>
      <c r="J111" s="420"/>
      <c r="K111" s="372">
        <f>I111*J111</f>
        <v>0</v>
      </c>
    </row>
    <row r="112" spans="1:11">
      <c r="A112" s="265"/>
      <c r="B112" s="265"/>
      <c r="C112" s="323"/>
      <c r="D112" s="323"/>
      <c r="E112" s="199"/>
      <c r="F112" s="419"/>
      <c r="G112" s="260"/>
      <c r="H112" s="197"/>
      <c r="I112" s="196"/>
      <c r="J112" s="196"/>
      <c r="K112" s="196"/>
    </row>
    <row r="113" spans="1:11">
      <c r="A113" s="265"/>
      <c r="B113" s="265"/>
      <c r="C113" s="282" t="s">
        <v>978</v>
      </c>
      <c r="D113" s="282"/>
      <c r="E113" s="199"/>
      <c r="F113" s="419"/>
      <c r="G113" s="260"/>
      <c r="H113" s="197"/>
      <c r="I113" s="196"/>
      <c r="J113" s="196"/>
      <c r="K113" s="196"/>
    </row>
    <row r="114" spans="1:11">
      <c r="A114" s="265"/>
      <c r="B114" s="265"/>
      <c r="C114" s="323"/>
      <c r="D114" s="323"/>
      <c r="E114" s="199"/>
      <c r="F114" s="419"/>
      <c r="G114" s="260"/>
      <c r="H114" s="197"/>
      <c r="I114" s="196"/>
      <c r="J114" s="196"/>
      <c r="K114" s="196"/>
    </row>
    <row r="115" spans="1:11">
      <c r="A115" s="265" t="s">
        <v>979</v>
      </c>
      <c r="B115" s="265" t="s">
        <v>906</v>
      </c>
      <c r="C115" s="316" t="s">
        <v>980</v>
      </c>
      <c r="D115" s="259" t="s">
        <v>981</v>
      </c>
      <c r="E115" s="199"/>
      <c r="F115" s="419"/>
      <c r="G115" s="260"/>
      <c r="H115" s="197"/>
      <c r="I115" s="196"/>
      <c r="J115" s="196"/>
      <c r="K115" s="196"/>
    </row>
    <row r="116" spans="1:11">
      <c r="A116" s="265"/>
      <c r="B116" s="265"/>
      <c r="C116" s="323"/>
      <c r="D116" s="323" t="s">
        <v>390</v>
      </c>
      <c r="E116" s="199" t="s">
        <v>982</v>
      </c>
      <c r="F116" s="419"/>
      <c r="G116" s="260"/>
      <c r="H116" s="197" t="s">
        <v>19</v>
      </c>
      <c r="I116" s="196">
        <v>20</v>
      </c>
      <c r="J116" s="420"/>
      <c r="K116" s="372">
        <f>I116*J116</f>
        <v>0</v>
      </c>
    </row>
    <row r="117" spans="1:11">
      <c r="A117" s="265"/>
      <c r="B117" s="265"/>
      <c r="C117" s="323"/>
      <c r="D117" s="323" t="s">
        <v>395</v>
      </c>
      <c r="E117" s="199" t="s">
        <v>983</v>
      </c>
      <c r="F117" s="419"/>
      <c r="G117" s="260"/>
      <c r="H117" s="197" t="s">
        <v>19</v>
      </c>
      <c r="I117" s="196">
        <v>20</v>
      </c>
      <c r="J117" s="420"/>
      <c r="K117" s="372">
        <f>I117*J117</f>
        <v>0</v>
      </c>
    </row>
    <row r="118" spans="1:11">
      <c r="A118" s="265"/>
      <c r="B118" s="265"/>
      <c r="C118" s="323"/>
      <c r="D118" s="323" t="s">
        <v>435</v>
      </c>
      <c r="E118" s="199" t="s">
        <v>984</v>
      </c>
      <c r="F118" s="419"/>
      <c r="G118" s="260"/>
      <c r="H118" s="197" t="s">
        <v>19</v>
      </c>
      <c r="I118" s="196">
        <v>20</v>
      </c>
      <c r="J118" s="420"/>
      <c r="K118" s="372">
        <f>I118*J118</f>
        <v>0</v>
      </c>
    </row>
    <row r="119" spans="1:11">
      <c r="A119" s="265"/>
      <c r="B119" s="265"/>
      <c r="C119" s="323"/>
      <c r="D119" s="323"/>
      <c r="E119" s="419"/>
      <c r="F119" s="199"/>
      <c r="G119" s="260"/>
      <c r="H119" s="197"/>
      <c r="I119" s="196"/>
      <c r="J119" s="196"/>
      <c r="K119" s="196"/>
    </row>
    <row r="120" spans="1:11">
      <c r="A120" s="265"/>
      <c r="B120" s="265"/>
      <c r="C120" s="282" t="s">
        <v>985</v>
      </c>
      <c r="D120" s="282"/>
      <c r="E120" s="419"/>
      <c r="F120" s="199"/>
      <c r="G120" s="260"/>
      <c r="H120" s="197"/>
      <c r="I120" s="196"/>
      <c r="J120" s="196"/>
      <c r="K120" s="196"/>
    </row>
    <row r="121" spans="1:11">
      <c r="A121" s="265"/>
      <c r="B121" s="265"/>
      <c r="C121" s="323"/>
      <c r="D121" s="323"/>
      <c r="E121" s="419"/>
      <c r="F121" s="199"/>
      <c r="G121" s="260"/>
      <c r="H121" s="197"/>
      <c r="I121" s="196"/>
      <c r="J121" s="196"/>
      <c r="K121" s="196"/>
    </row>
    <row r="122" spans="1:11">
      <c r="A122" s="265" t="s">
        <v>986</v>
      </c>
      <c r="B122" s="265" t="s">
        <v>906</v>
      </c>
      <c r="C122" s="316" t="s">
        <v>987</v>
      </c>
      <c r="D122" s="259" t="s">
        <v>988</v>
      </c>
      <c r="E122" s="419"/>
      <c r="F122" s="199"/>
      <c r="G122" s="260"/>
      <c r="H122" s="197"/>
      <c r="I122" s="196"/>
      <c r="J122" s="196"/>
      <c r="K122" s="196"/>
    </row>
    <row r="123" spans="1:11">
      <c r="A123" s="265"/>
      <c r="B123" s="265"/>
      <c r="C123" s="323"/>
      <c r="D123" s="323" t="s">
        <v>390</v>
      </c>
      <c r="E123" s="199" t="s">
        <v>989</v>
      </c>
      <c r="F123" s="419"/>
      <c r="G123" s="260"/>
      <c r="H123" s="197" t="s">
        <v>19</v>
      </c>
      <c r="I123" s="196">
        <v>20</v>
      </c>
      <c r="J123" s="420"/>
      <c r="K123" s="372">
        <f>I123*J123</f>
        <v>0</v>
      </c>
    </row>
    <row r="124" spans="1:11">
      <c r="A124" s="265"/>
      <c r="B124" s="265"/>
      <c r="C124" s="323"/>
      <c r="D124" s="323" t="s">
        <v>395</v>
      </c>
      <c r="E124" s="199" t="s">
        <v>990</v>
      </c>
      <c r="F124" s="419"/>
      <c r="G124" s="260"/>
      <c r="H124" s="197" t="s">
        <v>19</v>
      </c>
      <c r="I124" s="196">
        <v>20</v>
      </c>
      <c r="J124" s="420"/>
      <c r="K124" s="372">
        <f>I124*J124</f>
        <v>0</v>
      </c>
    </row>
    <row r="125" spans="1:11">
      <c r="A125" s="265"/>
      <c r="B125" s="265"/>
      <c r="C125" s="323"/>
      <c r="D125" s="323" t="s">
        <v>435</v>
      </c>
      <c r="E125" s="199" t="s">
        <v>991</v>
      </c>
      <c r="F125" s="419"/>
      <c r="G125" s="260"/>
      <c r="H125" s="197" t="s">
        <v>19</v>
      </c>
      <c r="I125" s="196">
        <v>20</v>
      </c>
      <c r="J125" s="420"/>
      <c r="K125" s="372">
        <f>I125*J125</f>
        <v>0</v>
      </c>
    </row>
    <row r="126" spans="1:11">
      <c r="A126" s="265"/>
      <c r="B126" s="265"/>
      <c r="C126" s="323"/>
      <c r="D126" s="323"/>
      <c r="E126" s="199"/>
      <c r="F126" s="419"/>
      <c r="G126" s="260"/>
      <c r="H126" s="197"/>
      <c r="I126" s="196"/>
      <c r="J126" s="196"/>
      <c r="K126" s="196"/>
    </row>
    <row r="127" spans="1:11">
      <c r="A127" s="265"/>
      <c r="B127" s="265"/>
      <c r="C127" s="323"/>
      <c r="D127" s="323"/>
      <c r="E127" s="199"/>
      <c r="F127" s="419"/>
      <c r="G127" s="260"/>
      <c r="H127" s="197"/>
      <c r="I127" s="196"/>
      <c r="J127" s="196"/>
      <c r="K127" s="196"/>
    </row>
    <row r="128" spans="1:11">
      <c r="A128" s="265"/>
      <c r="B128" s="265"/>
      <c r="C128" s="323"/>
      <c r="D128" s="323"/>
      <c r="E128" s="199"/>
      <c r="F128" s="419"/>
      <c r="G128" s="260"/>
      <c r="H128" s="197"/>
      <c r="I128" s="196"/>
      <c r="J128" s="196"/>
      <c r="K128" s="196"/>
    </row>
    <row r="129" spans="1:11">
      <c r="A129" s="265"/>
      <c r="B129" s="265"/>
      <c r="C129" s="323"/>
      <c r="D129" s="323"/>
      <c r="E129" s="199"/>
      <c r="F129" s="419"/>
      <c r="G129" s="260"/>
      <c r="H129" s="197"/>
      <c r="I129" s="196"/>
      <c r="J129" s="196"/>
      <c r="K129" s="196"/>
    </row>
    <row r="130" spans="1:11">
      <c r="A130" s="265"/>
      <c r="B130" s="265"/>
      <c r="C130" s="323"/>
      <c r="D130" s="323"/>
      <c r="E130" s="199"/>
      <c r="F130" s="419"/>
      <c r="G130" s="260"/>
      <c r="H130" s="197"/>
      <c r="I130" s="196"/>
      <c r="J130" s="196"/>
      <c r="K130" s="196"/>
    </row>
    <row r="131" spans="1:11">
      <c r="A131" s="265"/>
      <c r="B131" s="265"/>
      <c r="C131" s="323"/>
      <c r="D131" s="323"/>
      <c r="E131" s="199"/>
      <c r="F131" s="419"/>
      <c r="G131" s="260"/>
      <c r="H131" s="197"/>
      <c r="I131" s="196"/>
      <c r="J131" s="196"/>
      <c r="K131" s="196"/>
    </row>
    <row r="132" spans="1:11" ht="18" customHeight="1">
      <c r="A132" s="481" t="s">
        <v>205</v>
      </c>
      <c r="B132" s="482"/>
      <c r="C132" s="482"/>
      <c r="D132" s="482"/>
      <c r="E132" s="482"/>
      <c r="F132" s="482"/>
      <c r="G132" s="482"/>
      <c r="H132" s="482"/>
      <c r="I132" s="482"/>
      <c r="J132" s="483"/>
      <c r="K132" s="239">
        <f>SUM(K72:K131)+K67</f>
        <v>0</v>
      </c>
    </row>
    <row r="133" spans="1:11" ht="18" customHeight="1">
      <c r="A133" s="481" t="s">
        <v>307</v>
      </c>
      <c r="B133" s="482"/>
      <c r="C133" s="482"/>
      <c r="D133" s="482"/>
      <c r="E133" s="482"/>
      <c r="F133" s="482"/>
      <c r="G133" s="482"/>
      <c r="H133" s="482"/>
      <c r="I133" s="482"/>
      <c r="J133" s="483"/>
      <c r="K133" s="239">
        <f>K132</f>
        <v>0</v>
      </c>
    </row>
    <row r="134" spans="1:11">
      <c r="A134" s="265"/>
      <c r="B134" s="265"/>
      <c r="C134" s="323"/>
      <c r="D134" s="323"/>
      <c r="E134" s="199"/>
      <c r="F134" s="419"/>
      <c r="G134" s="260"/>
      <c r="H134" s="197"/>
      <c r="I134" s="196"/>
      <c r="J134" s="196"/>
      <c r="K134" s="196"/>
    </row>
    <row r="135" spans="1:11">
      <c r="A135" s="265"/>
      <c r="B135" s="265"/>
      <c r="C135" s="282" t="s">
        <v>992</v>
      </c>
      <c r="D135" s="282"/>
      <c r="E135" s="199"/>
      <c r="F135" s="419"/>
      <c r="G135" s="260"/>
      <c r="H135" s="197"/>
      <c r="I135" s="196"/>
      <c r="J135" s="196"/>
      <c r="K135" s="196"/>
    </row>
    <row r="136" spans="1:11">
      <c r="A136" s="265"/>
      <c r="B136" s="265"/>
      <c r="C136" s="323"/>
      <c r="D136" s="323"/>
      <c r="E136" s="199"/>
      <c r="F136" s="419"/>
      <c r="G136" s="260"/>
      <c r="H136" s="197"/>
      <c r="I136" s="196"/>
      <c r="J136" s="196"/>
      <c r="K136" s="196"/>
    </row>
    <row r="137" spans="1:11">
      <c r="A137" s="265" t="s">
        <v>993</v>
      </c>
      <c r="B137" s="265" t="s">
        <v>906</v>
      </c>
      <c r="C137" s="316" t="s">
        <v>994</v>
      </c>
      <c r="D137" s="259" t="s">
        <v>995</v>
      </c>
      <c r="E137" s="199"/>
      <c r="F137" s="419"/>
      <c r="G137" s="260"/>
      <c r="H137" s="197"/>
      <c r="I137" s="196"/>
      <c r="J137" s="196"/>
      <c r="K137" s="196"/>
    </row>
    <row r="138" spans="1:11">
      <c r="A138" s="265"/>
      <c r="B138" s="265"/>
      <c r="C138" s="323"/>
      <c r="D138" s="323" t="s">
        <v>390</v>
      </c>
      <c r="E138" s="199" t="s">
        <v>996</v>
      </c>
      <c r="F138" s="419"/>
      <c r="G138" s="260"/>
      <c r="H138" s="197" t="s">
        <v>19</v>
      </c>
      <c r="I138" s="196">
        <v>20</v>
      </c>
      <c r="J138" s="420"/>
      <c r="K138" s="372">
        <f>I138*J138</f>
        <v>0</v>
      </c>
    </row>
    <row r="139" spans="1:11">
      <c r="A139" s="265"/>
      <c r="B139" s="265"/>
      <c r="C139" s="323"/>
      <c r="D139" s="323" t="s">
        <v>395</v>
      </c>
      <c r="E139" s="199" t="s">
        <v>997</v>
      </c>
      <c r="F139" s="419"/>
      <c r="G139" s="260"/>
      <c r="H139" s="197" t="s">
        <v>19</v>
      </c>
      <c r="I139" s="196">
        <v>20</v>
      </c>
      <c r="J139" s="420"/>
      <c r="K139" s="372">
        <f>I139*J139</f>
        <v>0</v>
      </c>
    </row>
    <row r="140" spans="1:11">
      <c r="A140" s="265"/>
      <c r="B140" s="265"/>
      <c r="C140" s="323"/>
      <c r="D140" s="323" t="s">
        <v>435</v>
      </c>
      <c r="E140" s="199" t="s">
        <v>998</v>
      </c>
      <c r="F140" s="419"/>
      <c r="G140" s="260"/>
      <c r="H140" s="197" t="s">
        <v>19</v>
      </c>
      <c r="I140" s="196">
        <v>20</v>
      </c>
      <c r="J140" s="420"/>
      <c r="K140" s="372">
        <f>I140*J140</f>
        <v>0</v>
      </c>
    </row>
    <row r="141" spans="1:11">
      <c r="A141" s="265"/>
      <c r="B141" s="265"/>
      <c r="C141" s="323"/>
      <c r="D141" s="323"/>
      <c r="E141" s="323"/>
      <c r="F141" s="421"/>
      <c r="G141" s="260"/>
      <c r="H141" s="197"/>
      <c r="I141" s="196"/>
      <c r="J141" s="196"/>
      <c r="K141" s="196"/>
    </row>
    <row r="142" spans="1:11">
      <c r="A142" s="265" t="s">
        <v>999</v>
      </c>
      <c r="B142" s="265"/>
      <c r="C142" s="307" t="s">
        <v>1000</v>
      </c>
      <c r="D142" s="419"/>
      <c r="E142" s="307"/>
      <c r="F142" s="307"/>
      <c r="G142" s="260"/>
      <c r="H142" s="197"/>
      <c r="I142" s="196"/>
      <c r="J142" s="196"/>
      <c r="K142" s="196"/>
    </row>
    <row r="143" spans="1:11">
      <c r="A143" s="265"/>
      <c r="B143" s="265"/>
      <c r="C143" s="307" t="s">
        <v>1001</v>
      </c>
      <c r="D143" s="419"/>
      <c r="E143" s="199"/>
      <c r="F143" s="199"/>
      <c r="G143" s="260"/>
      <c r="H143" s="197"/>
      <c r="I143" s="196"/>
      <c r="J143" s="196"/>
      <c r="K143" s="196"/>
    </row>
    <row r="144" spans="1:11">
      <c r="A144" s="265"/>
      <c r="B144" s="265"/>
      <c r="C144" s="199"/>
      <c r="D144" s="199"/>
      <c r="E144" s="199"/>
      <c r="F144" s="199"/>
      <c r="G144" s="260"/>
      <c r="H144" s="197"/>
      <c r="I144" s="196"/>
      <c r="J144" s="196"/>
      <c r="K144" s="196"/>
    </row>
    <row r="145" spans="1:11">
      <c r="A145" s="265"/>
      <c r="B145" s="265"/>
      <c r="C145" s="307" t="s">
        <v>693</v>
      </c>
      <c r="D145" s="419"/>
      <c r="E145" s="307"/>
      <c r="F145" s="199"/>
      <c r="G145" s="260"/>
      <c r="H145" s="197"/>
      <c r="I145" s="196"/>
      <c r="J145" s="196"/>
      <c r="K145" s="196"/>
    </row>
    <row r="146" spans="1:11">
      <c r="A146" s="265"/>
      <c r="B146" s="265"/>
      <c r="C146" s="427" t="s">
        <v>1002</v>
      </c>
      <c r="D146" s="419"/>
      <c r="E146" s="427"/>
      <c r="F146" s="427"/>
      <c r="G146" s="260"/>
      <c r="H146" s="197"/>
      <c r="I146" s="196"/>
      <c r="J146" s="196"/>
      <c r="K146" s="196"/>
    </row>
    <row r="147" spans="1:11">
      <c r="A147" s="265"/>
      <c r="B147" s="265"/>
      <c r="C147" s="427" t="s">
        <v>1003</v>
      </c>
      <c r="D147" s="419"/>
      <c r="E147" s="199"/>
      <c r="F147" s="199"/>
      <c r="G147" s="260"/>
      <c r="H147" s="197"/>
      <c r="I147" s="196"/>
      <c r="J147" s="196"/>
      <c r="K147" s="196"/>
    </row>
    <row r="148" spans="1:11">
      <c r="A148" s="265"/>
      <c r="B148" s="265"/>
      <c r="C148" s="427" t="s">
        <v>1004</v>
      </c>
      <c r="D148" s="419"/>
      <c r="E148" s="199"/>
      <c r="F148" s="199"/>
      <c r="G148" s="260"/>
      <c r="H148" s="197"/>
      <c r="I148" s="196"/>
      <c r="J148" s="196"/>
      <c r="K148" s="196"/>
    </row>
    <row r="149" spans="1:11">
      <c r="A149" s="265"/>
      <c r="B149" s="265"/>
      <c r="C149" s="199"/>
      <c r="D149" s="199"/>
      <c r="E149" s="199"/>
      <c r="F149" s="199"/>
      <c r="G149" s="260"/>
      <c r="H149" s="197"/>
      <c r="I149" s="196"/>
      <c r="J149" s="196"/>
      <c r="K149" s="196"/>
    </row>
    <row r="150" spans="1:11">
      <c r="A150" s="265"/>
      <c r="B150" s="265" t="s">
        <v>1005</v>
      </c>
      <c r="C150" s="316" t="s">
        <v>330</v>
      </c>
      <c r="D150" s="198" t="s">
        <v>1006</v>
      </c>
      <c r="E150" s="199"/>
      <c r="F150" s="419"/>
      <c r="G150" s="260"/>
      <c r="H150" s="197"/>
      <c r="I150" s="196"/>
      <c r="J150" s="196"/>
      <c r="K150" s="196"/>
    </row>
    <row r="151" spans="1:11">
      <c r="A151" s="265"/>
      <c r="B151" s="265"/>
      <c r="C151" s="323"/>
      <c r="D151" s="323" t="s">
        <v>390</v>
      </c>
      <c r="E151" s="199" t="s">
        <v>1007</v>
      </c>
      <c r="F151" s="419"/>
      <c r="G151" s="260"/>
      <c r="H151" s="197"/>
      <c r="I151" s="196"/>
      <c r="J151" s="196"/>
      <c r="K151" s="196"/>
    </row>
    <row r="152" spans="1:11">
      <c r="A152" s="265"/>
      <c r="B152" s="265"/>
      <c r="C152" s="199"/>
      <c r="D152" s="199"/>
      <c r="E152" s="199" t="s">
        <v>1008</v>
      </c>
      <c r="F152" s="419"/>
      <c r="G152" s="260"/>
      <c r="H152" s="197" t="s">
        <v>916</v>
      </c>
      <c r="I152" s="196">
        <v>100</v>
      </c>
      <c r="J152" s="420"/>
      <c r="K152" s="372">
        <f>I152*J152</f>
        <v>0</v>
      </c>
    </row>
    <row r="153" spans="1:11">
      <c r="A153" s="265"/>
      <c r="B153" s="265"/>
      <c r="C153" s="199"/>
      <c r="D153" s="199"/>
      <c r="E153" s="199"/>
      <c r="F153" s="419"/>
      <c r="G153" s="260"/>
      <c r="H153" s="197"/>
      <c r="I153" s="196"/>
      <c r="J153" s="420"/>
      <c r="K153" s="372"/>
    </row>
    <row r="154" spans="1:11">
      <c r="A154" s="265"/>
      <c r="B154" s="265" t="s">
        <v>1005</v>
      </c>
      <c r="C154" s="316" t="s">
        <v>393</v>
      </c>
      <c r="D154" s="198" t="s">
        <v>1009</v>
      </c>
      <c r="E154" s="198"/>
      <c r="F154" s="419"/>
      <c r="G154" s="260"/>
      <c r="H154" s="197"/>
      <c r="I154" s="196"/>
      <c r="J154" s="420"/>
      <c r="K154" s="372"/>
    </row>
    <row r="155" spans="1:11">
      <c r="A155" s="265"/>
      <c r="B155" s="265"/>
      <c r="C155" s="323"/>
      <c r="D155" s="323" t="s">
        <v>390</v>
      </c>
      <c r="E155" s="199" t="s">
        <v>1010</v>
      </c>
      <c r="F155" s="419"/>
      <c r="G155" s="260"/>
      <c r="H155" s="197" t="s">
        <v>916</v>
      </c>
      <c r="I155" s="196">
        <v>50</v>
      </c>
      <c r="J155" s="420"/>
      <c r="K155" s="372">
        <f>I155*J155</f>
        <v>0</v>
      </c>
    </row>
    <row r="156" spans="1:11">
      <c r="A156" s="265"/>
      <c r="B156" s="265"/>
      <c r="C156" s="323"/>
      <c r="D156" s="323" t="s">
        <v>395</v>
      </c>
      <c r="E156" s="199" t="s">
        <v>1011</v>
      </c>
      <c r="F156" s="419"/>
      <c r="G156" s="260"/>
      <c r="H156" s="197" t="s">
        <v>916</v>
      </c>
      <c r="I156" s="196">
        <v>50</v>
      </c>
      <c r="J156" s="420"/>
      <c r="K156" s="372">
        <f>I156*J156</f>
        <v>0</v>
      </c>
    </row>
    <row r="157" spans="1:11">
      <c r="A157" s="265"/>
      <c r="B157" s="265"/>
      <c r="C157" s="323"/>
      <c r="D157" s="323" t="s">
        <v>435</v>
      </c>
      <c r="E157" s="199" t="s">
        <v>1012</v>
      </c>
      <c r="F157" s="419"/>
      <c r="G157" s="260"/>
      <c r="H157" s="197" t="s">
        <v>916</v>
      </c>
      <c r="I157" s="196">
        <v>50</v>
      </c>
      <c r="J157" s="420"/>
      <c r="K157" s="372">
        <f>I157*J157</f>
        <v>0</v>
      </c>
    </row>
    <row r="158" spans="1:11">
      <c r="A158" s="265"/>
      <c r="B158" s="265"/>
      <c r="C158" s="199"/>
      <c r="D158" s="199"/>
      <c r="E158" s="199"/>
      <c r="F158" s="419"/>
      <c r="G158" s="260"/>
      <c r="H158" s="197"/>
      <c r="I158" s="196"/>
      <c r="J158" s="420"/>
      <c r="K158" s="372"/>
    </row>
    <row r="159" spans="1:11">
      <c r="A159" s="265"/>
      <c r="B159" s="265" t="s">
        <v>1005</v>
      </c>
      <c r="C159" s="316" t="s">
        <v>399</v>
      </c>
      <c r="D159" s="198" t="s">
        <v>1013</v>
      </c>
      <c r="E159" s="198"/>
      <c r="F159" s="419"/>
      <c r="G159" s="260"/>
      <c r="H159" s="197"/>
      <c r="I159" s="196"/>
      <c r="J159" s="420"/>
      <c r="K159" s="372"/>
    </row>
    <row r="160" spans="1:11">
      <c r="A160" s="265"/>
      <c r="B160" s="265"/>
      <c r="C160" s="323"/>
      <c r="D160" s="323" t="s">
        <v>390</v>
      </c>
      <c r="E160" s="199" t="s">
        <v>1010</v>
      </c>
      <c r="F160" s="419"/>
      <c r="G160" s="260"/>
      <c r="H160" s="197" t="s">
        <v>916</v>
      </c>
      <c r="I160" s="196">
        <v>50</v>
      </c>
      <c r="J160" s="420"/>
      <c r="K160" s="372">
        <f>I160*J160</f>
        <v>0</v>
      </c>
    </row>
    <row r="161" spans="1:11">
      <c r="A161" s="265"/>
      <c r="B161" s="265"/>
      <c r="C161" s="323"/>
      <c r="D161" s="323" t="s">
        <v>395</v>
      </c>
      <c r="E161" s="199" t="s">
        <v>1011</v>
      </c>
      <c r="F161" s="419"/>
      <c r="G161" s="260"/>
      <c r="H161" s="197" t="s">
        <v>916</v>
      </c>
      <c r="I161" s="196">
        <v>50</v>
      </c>
      <c r="J161" s="420"/>
      <c r="K161" s="372">
        <f>I161*J161</f>
        <v>0</v>
      </c>
    </row>
    <row r="162" spans="1:11">
      <c r="A162" s="265"/>
      <c r="B162" s="265"/>
      <c r="C162" s="323"/>
      <c r="D162" s="323" t="s">
        <v>435</v>
      </c>
      <c r="E162" s="199" t="s">
        <v>1012</v>
      </c>
      <c r="F162" s="419"/>
      <c r="G162" s="260"/>
      <c r="H162" s="197" t="s">
        <v>916</v>
      </c>
      <c r="I162" s="196">
        <v>50</v>
      </c>
      <c r="J162" s="420"/>
      <c r="K162" s="372">
        <f>I162*J162</f>
        <v>0</v>
      </c>
    </row>
    <row r="163" spans="1:11">
      <c r="A163" s="265"/>
      <c r="B163" s="265"/>
      <c r="C163" s="323"/>
      <c r="D163" s="323"/>
      <c r="E163" s="199"/>
      <c r="F163" s="419"/>
      <c r="G163" s="260"/>
      <c r="H163" s="197"/>
      <c r="I163" s="196"/>
      <c r="J163" s="420"/>
      <c r="K163" s="372"/>
    </row>
    <row r="164" spans="1:11">
      <c r="A164" s="265"/>
      <c r="B164" s="265" t="s">
        <v>1005</v>
      </c>
      <c r="C164" s="316" t="s">
        <v>401</v>
      </c>
      <c r="D164" s="428" t="s">
        <v>1014</v>
      </c>
      <c r="E164" s="198"/>
      <c r="F164" s="419"/>
      <c r="G164" s="260"/>
      <c r="H164" s="197"/>
      <c r="I164" s="196"/>
      <c r="J164" s="420"/>
      <c r="K164" s="372"/>
    </row>
    <row r="165" spans="1:11">
      <c r="A165" s="265"/>
      <c r="B165" s="265"/>
      <c r="C165" s="323"/>
      <c r="D165" s="323" t="s">
        <v>390</v>
      </c>
      <c r="E165" s="199" t="s">
        <v>1010</v>
      </c>
      <c r="F165" s="419"/>
      <c r="G165" s="260"/>
      <c r="H165" s="197" t="s">
        <v>916</v>
      </c>
      <c r="I165" s="196">
        <v>50</v>
      </c>
      <c r="J165" s="420"/>
      <c r="K165" s="372">
        <f>I165*J165</f>
        <v>0</v>
      </c>
    </row>
    <row r="166" spans="1:11">
      <c r="A166" s="265"/>
      <c r="B166" s="265"/>
      <c r="C166" s="323"/>
      <c r="D166" s="323" t="s">
        <v>395</v>
      </c>
      <c r="E166" s="199" t="s">
        <v>1011</v>
      </c>
      <c r="F166" s="419"/>
      <c r="G166" s="260"/>
      <c r="H166" s="197" t="s">
        <v>916</v>
      </c>
      <c r="I166" s="196">
        <v>50</v>
      </c>
      <c r="J166" s="420"/>
      <c r="K166" s="372">
        <f>I166*J166</f>
        <v>0</v>
      </c>
    </row>
    <row r="167" spans="1:11">
      <c r="A167" s="265"/>
      <c r="B167" s="265"/>
      <c r="C167" s="323"/>
      <c r="D167" s="323" t="s">
        <v>435</v>
      </c>
      <c r="E167" s="199" t="s">
        <v>1012</v>
      </c>
      <c r="F167" s="419"/>
      <c r="G167" s="260"/>
      <c r="H167" s="197" t="s">
        <v>916</v>
      </c>
      <c r="I167" s="196">
        <v>50</v>
      </c>
      <c r="J167" s="420"/>
      <c r="K167" s="372">
        <f>I167*J167</f>
        <v>0</v>
      </c>
    </row>
    <row r="168" spans="1:11">
      <c r="A168" s="265"/>
      <c r="B168" s="265"/>
      <c r="C168" s="323"/>
      <c r="D168" s="323"/>
      <c r="E168" s="199"/>
      <c r="F168" s="419"/>
      <c r="G168" s="260"/>
      <c r="H168" s="197"/>
      <c r="I168" s="196"/>
      <c r="J168" s="196"/>
      <c r="K168" s="196"/>
    </row>
    <row r="169" spans="1:11">
      <c r="A169" s="265"/>
      <c r="B169" s="265"/>
      <c r="C169" s="323"/>
      <c r="D169" s="323"/>
      <c r="E169" s="199"/>
      <c r="F169" s="419"/>
      <c r="G169" s="260"/>
      <c r="H169" s="197"/>
      <c r="I169" s="196"/>
      <c r="J169" s="196"/>
      <c r="K169" s="196"/>
    </row>
    <row r="170" spans="1:11">
      <c r="A170" s="265"/>
      <c r="B170" s="265"/>
      <c r="C170" s="323"/>
      <c r="D170" s="323"/>
      <c r="E170" s="199"/>
      <c r="F170" s="419"/>
      <c r="G170" s="260"/>
      <c r="H170" s="197"/>
      <c r="I170" s="196"/>
      <c r="J170" s="196"/>
      <c r="K170" s="196"/>
    </row>
    <row r="171" spans="1:11">
      <c r="A171" s="265"/>
      <c r="B171" s="265"/>
      <c r="C171" s="323"/>
      <c r="D171" s="323"/>
      <c r="E171" s="199"/>
      <c r="F171" s="419"/>
      <c r="G171" s="260"/>
      <c r="H171" s="197"/>
      <c r="I171" s="196"/>
      <c r="J171" s="196"/>
      <c r="K171" s="196"/>
    </row>
    <row r="172" spans="1:11">
      <c r="A172" s="265"/>
      <c r="B172" s="265"/>
      <c r="C172" s="323"/>
      <c r="D172" s="323"/>
      <c r="E172" s="199"/>
      <c r="F172" s="419"/>
      <c r="G172" s="260"/>
      <c r="H172" s="197"/>
      <c r="I172" s="196"/>
      <c r="J172" s="196"/>
      <c r="K172" s="196"/>
    </row>
    <row r="173" spans="1:11">
      <c r="A173" s="265"/>
      <c r="B173" s="265"/>
      <c r="C173" s="323"/>
      <c r="D173" s="323"/>
      <c r="E173" s="199"/>
      <c r="F173" s="419"/>
      <c r="G173" s="260"/>
      <c r="H173" s="197"/>
      <c r="I173" s="196"/>
      <c r="J173" s="196"/>
      <c r="K173" s="196"/>
    </row>
    <row r="174" spans="1:11">
      <c r="A174" s="265"/>
      <c r="B174" s="265"/>
      <c r="C174" s="323"/>
      <c r="D174" s="323"/>
      <c r="E174" s="199"/>
      <c r="F174" s="419"/>
      <c r="G174" s="260"/>
      <c r="H174" s="197"/>
      <c r="I174" s="196"/>
      <c r="J174" s="196"/>
      <c r="K174" s="196"/>
    </row>
    <row r="175" spans="1:11">
      <c r="A175" s="265"/>
      <c r="B175" s="265"/>
      <c r="C175" s="323"/>
      <c r="D175" s="323"/>
      <c r="E175" s="199"/>
      <c r="F175" s="419"/>
      <c r="G175" s="260"/>
      <c r="H175" s="197"/>
      <c r="I175" s="196"/>
      <c r="J175" s="196"/>
      <c r="K175" s="196"/>
    </row>
    <row r="176" spans="1:11">
      <c r="A176" s="265"/>
      <c r="B176" s="265"/>
      <c r="C176" s="323"/>
      <c r="D176" s="323"/>
      <c r="E176" s="199"/>
      <c r="F176" s="419"/>
      <c r="G176" s="260"/>
      <c r="H176" s="197"/>
      <c r="I176" s="196"/>
      <c r="J176" s="196"/>
      <c r="K176" s="196"/>
    </row>
    <row r="177" spans="1:11">
      <c r="A177" s="265"/>
      <c r="B177" s="265"/>
      <c r="C177" s="323"/>
      <c r="D177" s="323"/>
      <c r="E177" s="199"/>
      <c r="F177" s="419"/>
      <c r="G177" s="260"/>
      <c r="H177" s="197"/>
      <c r="I177" s="196"/>
      <c r="J177" s="196"/>
      <c r="K177" s="196"/>
    </row>
    <row r="178" spans="1:11">
      <c r="A178" s="265"/>
      <c r="B178" s="265"/>
      <c r="C178" s="323"/>
      <c r="D178" s="323"/>
      <c r="E178" s="199"/>
      <c r="F178" s="419"/>
      <c r="G178" s="260"/>
      <c r="H178" s="197"/>
      <c r="I178" s="196"/>
      <c r="J178" s="196"/>
      <c r="K178" s="196"/>
    </row>
    <row r="179" spans="1:11">
      <c r="A179" s="265"/>
      <c r="B179" s="265"/>
      <c r="C179" s="323"/>
      <c r="D179" s="323"/>
      <c r="E179" s="199"/>
      <c r="F179" s="419"/>
      <c r="G179" s="260"/>
      <c r="H179" s="197"/>
      <c r="I179" s="196"/>
      <c r="J179" s="196"/>
      <c r="K179" s="196"/>
    </row>
    <row r="180" spans="1:11">
      <c r="A180" s="265"/>
      <c r="B180" s="265"/>
      <c r="C180" s="323"/>
      <c r="D180" s="323"/>
      <c r="E180" s="199"/>
      <c r="F180" s="419"/>
      <c r="G180" s="260"/>
      <c r="H180" s="197"/>
      <c r="I180" s="196"/>
      <c r="J180" s="196"/>
      <c r="K180" s="196"/>
    </row>
    <row r="181" spans="1:11">
      <c r="A181" s="265"/>
      <c r="B181" s="265"/>
      <c r="C181" s="323"/>
      <c r="D181" s="323"/>
      <c r="E181" s="199"/>
      <c r="F181" s="419"/>
      <c r="G181" s="260"/>
      <c r="H181" s="197"/>
      <c r="I181" s="196"/>
      <c r="J181" s="196"/>
      <c r="K181" s="196"/>
    </row>
    <row r="182" spans="1:11">
      <c r="A182" s="265"/>
      <c r="B182" s="265"/>
      <c r="C182" s="323"/>
      <c r="D182" s="323"/>
      <c r="E182" s="199"/>
      <c r="F182" s="419"/>
      <c r="G182" s="260"/>
      <c r="H182" s="197"/>
      <c r="I182" s="196"/>
      <c r="J182" s="196"/>
      <c r="K182" s="196"/>
    </row>
    <row r="183" spans="1:11">
      <c r="A183" s="265"/>
      <c r="B183" s="265"/>
      <c r="C183" s="323"/>
      <c r="D183" s="323"/>
      <c r="E183" s="199"/>
      <c r="F183" s="419"/>
      <c r="G183" s="260"/>
      <c r="H183" s="197"/>
      <c r="I183" s="196"/>
      <c r="J183" s="196"/>
      <c r="K183" s="196"/>
    </row>
    <row r="184" spans="1:11">
      <c r="A184" s="265"/>
      <c r="B184" s="265"/>
      <c r="C184" s="323"/>
      <c r="D184" s="323"/>
      <c r="E184" s="199"/>
      <c r="F184" s="419"/>
      <c r="G184" s="260"/>
      <c r="H184" s="197"/>
      <c r="I184" s="196"/>
      <c r="J184" s="196"/>
      <c r="K184" s="196"/>
    </row>
    <row r="185" spans="1:11">
      <c r="A185" s="265"/>
      <c r="B185" s="265"/>
      <c r="C185" s="323"/>
      <c r="D185" s="323"/>
      <c r="E185" s="199"/>
      <c r="F185" s="419"/>
      <c r="G185" s="260"/>
      <c r="H185" s="197"/>
      <c r="I185" s="196"/>
      <c r="J185" s="196"/>
      <c r="K185" s="196"/>
    </row>
    <row r="186" spans="1:11">
      <c r="A186" s="265"/>
      <c r="B186" s="265"/>
      <c r="C186" s="323"/>
      <c r="D186" s="323"/>
      <c r="E186" s="199"/>
      <c r="F186" s="419"/>
      <c r="G186" s="260"/>
      <c r="H186" s="197"/>
      <c r="I186" s="196"/>
      <c r="J186" s="196"/>
      <c r="K186" s="196"/>
    </row>
    <row r="187" spans="1:11">
      <c r="A187" s="265"/>
      <c r="B187" s="265"/>
      <c r="C187" s="323"/>
      <c r="D187" s="323"/>
      <c r="E187" s="199"/>
      <c r="F187" s="419"/>
      <c r="G187" s="260"/>
      <c r="H187" s="197"/>
      <c r="I187" s="196"/>
      <c r="J187" s="196"/>
      <c r="K187" s="196"/>
    </row>
    <row r="188" spans="1:11">
      <c r="A188" s="265"/>
      <c r="B188" s="265"/>
      <c r="C188" s="323"/>
      <c r="D188" s="323"/>
      <c r="E188" s="199"/>
      <c r="F188" s="419"/>
      <c r="G188" s="260"/>
      <c r="H188" s="197"/>
      <c r="I188" s="196"/>
      <c r="J188" s="196"/>
      <c r="K188" s="196"/>
    </row>
    <row r="189" spans="1:11">
      <c r="A189" s="265"/>
      <c r="B189" s="265"/>
      <c r="C189" s="323"/>
      <c r="D189" s="323"/>
      <c r="E189" s="199"/>
      <c r="F189" s="419"/>
      <c r="G189" s="260"/>
      <c r="H189" s="197"/>
      <c r="I189" s="196"/>
      <c r="J189" s="196"/>
      <c r="K189" s="196"/>
    </row>
    <row r="190" spans="1:11">
      <c r="A190" s="265"/>
      <c r="B190" s="265"/>
      <c r="C190" s="323"/>
      <c r="D190" s="323"/>
      <c r="E190" s="199"/>
      <c r="F190" s="419"/>
      <c r="G190" s="260"/>
      <c r="H190" s="197"/>
      <c r="I190" s="196"/>
      <c r="J190" s="196"/>
      <c r="K190" s="196"/>
    </row>
    <row r="191" spans="1:11">
      <c r="A191" s="265"/>
      <c r="B191" s="265"/>
      <c r="C191" s="323"/>
      <c r="D191" s="323"/>
      <c r="E191" s="199"/>
      <c r="F191" s="419"/>
      <c r="G191" s="260"/>
      <c r="H191" s="197"/>
      <c r="I191" s="196"/>
      <c r="J191" s="196"/>
      <c r="K191" s="196"/>
    </row>
    <row r="192" spans="1:11">
      <c r="A192" s="265"/>
      <c r="B192" s="265"/>
      <c r="C192" s="323"/>
      <c r="D192" s="323"/>
      <c r="E192" s="199"/>
      <c r="F192" s="419"/>
      <c r="G192" s="260"/>
      <c r="H192" s="197"/>
      <c r="I192" s="196"/>
      <c r="J192" s="196"/>
      <c r="K192" s="196"/>
    </row>
    <row r="193" spans="1:11">
      <c r="A193" s="265"/>
      <c r="B193" s="265"/>
      <c r="C193" s="323"/>
      <c r="D193" s="323"/>
      <c r="E193" s="199"/>
      <c r="F193" s="419"/>
      <c r="G193" s="260"/>
      <c r="H193" s="197"/>
      <c r="I193" s="196"/>
      <c r="J193" s="196"/>
      <c r="K193" s="196"/>
    </row>
    <row r="194" spans="1:11">
      <c r="A194" s="265"/>
      <c r="B194" s="265"/>
      <c r="C194" s="323"/>
      <c r="D194" s="323"/>
      <c r="E194" s="199"/>
      <c r="F194" s="419"/>
      <c r="G194" s="260"/>
      <c r="H194" s="197"/>
      <c r="I194" s="196"/>
      <c r="J194" s="196"/>
      <c r="K194" s="196"/>
    </row>
    <row r="195" spans="1:11">
      <c r="A195" s="265"/>
      <c r="B195" s="265"/>
      <c r="C195" s="323"/>
      <c r="D195" s="323"/>
      <c r="E195" s="199"/>
      <c r="F195" s="419"/>
      <c r="G195" s="260"/>
      <c r="H195" s="197"/>
      <c r="I195" s="196"/>
      <c r="J195" s="196"/>
      <c r="K195" s="196"/>
    </row>
    <row r="196" spans="1:11">
      <c r="A196" s="265"/>
      <c r="B196" s="265"/>
      <c r="C196" s="323"/>
      <c r="D196" s="323"/>
      <c r="E196" s="199"/>
      <c r="F196" s="419"/>
      <c r="G196" s="260"/>
      <c r="H196" s="197"/>
      <c r="I196" s="196"/>
      <c r="J196" s="196"/>
      <c r="K196" s="196"/>
    </row>
    <row r="197" spans="1:11">
      <c r="A197" s="265"/>
      <c r="B197" s="265"/>
      <c r="C197" s="323"/>
      <c r="D197" s="323"/>
      <c r="E197" s="199"/>
      <c r="F197" s="419"/>
      <c r="G197" s="260"/>
      <c r="H197" s="197"/>
      <c r="I197" s="196"/>
      <c r="J197" s="196"/>
      <c r="K197" s="196"/>
    </row>
    <row r="198" spans="1:11">
      <c r="A198" s="265"/>
      <c r="B198" s="265"/>
      <c r="C198" s="323"/>
      <c r="D198" s="323"/>
      <c r="E198" s="199"/>
      <c r="F198" s="419"/>
      <c r="G198" s="260"/>
      <c r="H198" s="197"/>
      <c r="I198" s="196"/>
      <c r="J198" s="196"/>
      <c r="K198" s="196"/>
    </row>
    <row r="199" spans="1:11">
      <c r="A199" s="265"/>
      <c r="B199" s="265"/>
      <c r="C199" s="323"/>
      <c r="D199" s="323"/>
      <c r="E199" s="199"/>
      <c r="F199" s="419"/>
      <c r="G199" s="260"/>
      <c r="H199" s="197"/>
      <c r="I199" s="196"/>
      <c r="J199" s="196"/>
      <c r="K199" s="196"/>
    </row>
    <row r="200" spans="1:11" ht="18" customHeight="1">
      <c r="A200" s="481" t="s">
        <v>205</v>
      </c>
      <c r="B200" s="482"/>
      <c r="C200" s="482"/>
      <c r="D200" s="482"/>
      <c r="E200" s="482"/>
      <c r="F200" s="482"/>
      <c r="G200" s="482"/>
      <c r="H200" s="482"/>
      <c r="I200" s="482"/>
      <c r="J200" s="483"/>
      <c r="K200" s="239">
        <f>SUM(K135:K199)+K133</f>
        <v>0</v>
      </c>
    </row>
    <row r="201" spans="1:11" ht="18" customHeight="1">
      <c r="A201" s="481" t="s">
        <v>307</v>
      </c>
      <c r="B201" s="482"/>
      <c r="C201" s="482"/>
      <c r="D201" s="482"/>
      <c r="E201" s="482"/>
      <c r="F201" s="482"/>
      <c r="G201" s="482"/>
      <c r="H201" s="482"/>
      <c r="I201" s="482"/>
      <c r="J201" s="483"/>
      <c r="K201" s="239">
        <f>K200</f>
        <v>0</v>
      </c>
    </row>
    <row r="202" spans="1:11">
      <c r="A202" s="429">
        <v>2.2000000000000002</v>
      </c>
      <c r="B202" s="208"/>
      <c r="C202" s="430" t="s">
        <v>1015</v>
      </c>
      <c r="D202" s="199"/>
      <c r="E202" s="199"/>
      <c r="F202" s="419"/>
      <c r="G202" s="260"/>
      <c r="H202" s="208"/>
      <c r="I202" s="431"/>
      <c r="J202" s="431"/>
      <c r="K202" s="431"/>
    </row>
    <row r="203" spans="1:11">
      <c r="A203" s="208"/>
      <c r="B203" s="208"/>
      <c r="C203" s="432"/>
      <c r="D203" s="199"/>
      <c r="E203" s="199"/>
      <c r="F203" s="419"/>
      <c r="G203" s="260"/>
      <c r="H203" s="208"/>
      <c r="I203" s="431"/>
      <c r="J203" s="431"/>
      <c r="K203" s="196"/>
    </row>
    <row r="204" spans="1:11">
      <c r="A204" s="265"/>
      <c r="B204" s="265"/>
      <c r="C204" s="198" t="s">
        <v>1016</v>
      </c>
      <c r="D204" s="200"/>
      <c r="E204" s="198"/>
      <c r="F204" s="198"/>
      <c r="G204" s="207"/>
      <c r="H204" s="208"/>
      <c r="I204" s="208"/>
      <c r="J204" s="208"/>
      <c r="K204" s="196"/>
    </row>
    <row r="205" spans="1:11">
      <c r="A205" s="265"/>
      <c r="B205" s="265"/>
      <c r="C205" s="259" t="s">
        <v>1017</v>
      </c>
      <c r="D205" s="200"/>
      <c r="E205" s="323"/>
      <c r="F205" s="199"/>
      <c r="G205" s="207"/>
      <c r="H205" s="208"/>
      <c r="I205" s="208"/>
      <c r="J205" s="208"/>
      <c r="K205" s="196"/>
    </row>
    <row r="206" spans="1:11">
      <c r="A206" s="265"/>
      <c r="B206" s="265"/>
      <c r="C206" s="259" t="s">
        <v>1018</v>
      </c>
      <c r="D206" s="200"/>
      <c r="E206" s="323"/>
      <c r="F206" s="199"/>
      <c r="G206" s="207"/>
      <c r="H206" s="208"/>
      <c r="I206" s="208"/>
      <c r="J206" s="208"/>
      <c r="K206" s="196"/>
    </row>
    <row r="207" spans="1:11">
      <c r="A207" s="265"/>
      <c r="B207" s="265"/>
      <c r="C207" s="259"/>
      <c r="D207" s="200"/>
      <c r="E207" s="323"/>
      <c r="F207" s="199"/>
      <c r="G207" s="207"/>
      <c r="H207" s="208"/>
      <c r="I207" s="208"/>
      <c r="J207" s="208"/>
      <c r="K207" s="196"/>
    </row>
    <row r="208" spans="1:11">
      <c r="A208" s="265"/>
      <c r="B208" s="265"/>
      <c r="C208" s="259" t="s">
        <v>1019</v>
      </c>
      <c r="D208" s="200"/>
      <c r="E208" s="199"/>
      <c r="F208" s="199"/>
      <c r="G208" s="207"/>
      <c r="H208" s="197"/>
      <c r="I208" s="197"/>
      <c r="J208" s="197"/>
      <c r="K208" s="196"/>
    </row>
    <row r="209" spans="1:11">
      <c r="A209" s="265"/>
      <c r="B209" s="265"/>
      <c r="C209" s="323"/>
      <c r="D209" s="323"/>
      <c r="E209" s="199"/>
      <c r="F209" s="199"/>
      <c r="G209" s="207"/>
      <c r="H209" s="197"/>
      <c r="I209" s="197"/>
      <c r="J209" s="197"/>
      <c r="K209" s="196"/>
    </row>
    <row r="210" spans="1:11">
      <c r="A210" s="265" t="s">
        <v>1020</v>
      </c>
      <c r="B210" s="265">
        <v>8.5</v>
      </c>
      <c r="C210" s="323" t="s">
        <v>390</v>
      </c>
      <c r="D210" s="316" t="s">
        <v>330</v>
      </c>
      <c r="E210" s="198" t="s">
        <v>1021</v>
      </c>
      <c r="F210" s="199"/>
      <c r="G210" s="207"/>
      <c r="H210" s="197"/>
      <c r="I210" s="197"/>
      <c r="J210" s="197"/>
      <c r="K210" s="196"/>
    </row>
    <row r="211" spans="1:11">
      <c r="A211" s="265"/>
      <c r="B211" s="265"/>
      <c r="C211" s="323"/>
      <c r="D211" s="323"/>
      <c r="E211" s="199"/>
      <c r="F211" s="199"/>
      <c r="G211" s="207"/>
      <c r="H211" s="197"/>
      <c r="I211" s="197"/>
      <c r="J211" s="197"/>
      <c r="K211" s="196"/>
    </row>
    <row r="212" spans="1:11">
      <c r="A212" s="265"/>
      <c r="B212" s="433" t="s">
        <v>1022</v>
      </c>
      <c r="C212" s="323"/>
      <c r="D212" s="323"/>
      <c r="E212" s="316" t="s">
        <v>330</v>
      </c>
      <c r="F212" s="199" t="s">
        <v>1023</v>
      </c>
      <c r="G212" s="207"/>
      <c r="H212" s="434" t="s">
        <v>1050</v>
      </c>
      <c r="I212" s="197">
        <v>8</v>
      </c>
      <c r="J212" s="435">
        <v>7500</v>
      </c>
      <c r="K212" s="372">
        <f>I212*J212</f>
        <v>60000</v>
      </c>
    </row>
    <row r="213" spans="1:11">
      <c r="A213" s="265"/>
      <c r="B213" s="265"/>
      <c r="C213" s="323"/>
      <c r="D213" s="323"/>
      <c r="E213" s="199"/>
      <c r="F213" s="199"/>
      <c r="G213" s="207"/>
      <c r="H213" s="197"/>
      <c r="I213" s="197"/>
      <c r="J213" s="283"/>
      <c r="K213" s="372"/>
    </row>
    <row r="214" spans="1:11">
      <c r="A214" s="265"/>
      <c r="B214" s="433" t="s">
        <v>1025</v>
      </c>
      <c r="C214" s="323"/>
      <c r="D214" s="323"/>
      <c r="E214" s="316" t="s">
        <v>393</v>
      </c>
      <c r="F214" s="267" t="s">
        <v>1026</v>
      </c>
      <c r="G214" s="207"/>
      <c r="H214" s="197"/>
      <c r="I214" s="197"/>
      <c r="J214" s="283"/>
      <c r="K214" s="372"/>
    </row>
    <row r="215" spans="1:11">
      <c r="A215" s="265"/>
      <c r="B215" s="265"/>
      <c r="C215" s="323"/>
      <c r="D215" s="323"/>
      <c r="E215" s="323"/>
      <c r="F215" s="199" t="s">
        <v>1027</v>
      </c>
      <c r="G215" s="207"/>
      <c r="H215" s="197"/>
      <c r="I215" s="197"/>
      <c r="J215" s="283"/>
      <c r="K215" s="372"/>
    </row>
    <row r="216" spans="1:11">
      <c r="A216" s="265"/>
      <c r="B216" s="265"/>
      <c r="C216" s="323"/>
      <c r="D216" s="323"/>
      <c r="E216" s="323"/>
      <c r="F216" s="199" t="s">
        <v>1028</v>
      </c>
      <c r="G216" s="207"/>
      <c r="H216" s="434" t="s">
        <v>1024</v>
      </c>
      <c r="I216" s="197">
        <v>1</v>
      </c>
      <c r="J216" s="372">
        <v>50000</v>
      </c>
      <c r="K216" s="372">
        <f>I216*J216</f>
        <v>50000</v>
      </c>
    </row>
    <row r="217" spans="1:11">
      <c r="A217" s="265"/>
      <c r="B217" s="265"/>
      <c r="C217" s="323"/>
      <c r="D217" s="323"/>
      <c r="E217" s="323"/>
      <c r="F217" s="199" t="s">
        <v>1029</v>
      </c>
      <c r="G217" s="207"/>
      <c r="H217" s="197"/>
      <c r="I217" s="197"/>
      <c r="J217" s="283"/>
      <c r="K217" s="372"/>
    </row>
    <row r="218" spans="1:11">
      <c r="A218" s="265"/>
      <c r="B218" s="265"/>
      <c r="C218" s="323"/>
      <c r="D218" s="323"/>
      <c r="E218" s="199"/>
      <c r="F218" s="199"/>
      <c r="G218" s="207"/>
      <c r="H218" s="197"/>
      <c r="I218" s="197"/>
      <c r="J218" s="283"/>
      <c r="K218" s="372"/>
    </row>
    <row r="219" spans="1:11">
      <c r="A219" s="265" t="s">
        <v>1030</v>
      </c>
      <c r="B219" s="265">
        <v>8.5</v>
      </c>
      <c r="C219" s="323" t="s">
        <v>390</v>
      </c>
      <c r="D219" s="316" t="s">
        <v>393</v>
      </c>
      <c r="E219" s="198" t="s">
        <v>1031</v>
      </c>
      <c r="F219" s="199"/>
      <c r="G219" s="207"/>
      <c r="H219" s="197"/>
      <c r="I219" s="197"/>
      <c r="J219" s="283"/>
      <c r="K219" s="372"/>
    </row>
    <row r="220" spans="1:11">
      <c r="A220" s="265"/>
      <c r="B220" s="265"/>
      <c r="C220" s="323"/>
      <c r="D220" s="323"/>
      <c r="E220" s="199"/>
      <c r="F220" s="199"/>
      <c r="G220" s="207"/>
      <c r="H220" s="197"/>
      <c r="I220" s="197"/>
      <c r="J220" s="283"/>
      <c r="K220" s="372"/>
    </row>
    <row r="221" spans="1:11">
      <c r="A221" s="265"/>
      <c r="B221" s="433" t="s">
        <v>1032</v>
      </c>
      <c r="C221" s="323"/>
      <c r="D221" s="323"/>
      <c r="E221" s="316" t="s">
        <v>330</v>
      </c>
      <c r="F221" s="267" t="s">
        <v>1033</v>
      </c>
      <c r="G221" s="207"/>
      <c r="H221" s="434" t="s">
        <v>1024</v>
      </c>
      <c r="I221" s="197">
        <v>1</v>
      </c>
      <c r="J221" s="372">
        <v>4000</v>
      </c>
      <c r="K221" s="372">
        <f>I221*J221</f>
        <v>4000</v>
      </c>
    </row>
    <row r="222" spans="1:11">
      <c r="A222" s="265"/>
      <c r="B222" s="433" t="s">
        <v>1034</v>
      </c>
      <c r="C222" s="323"/>
      <c r="D222" s="323"/>
      <c r="E222" s="316" t="s">
        <v>393</v>
      </c>
      <c r="F222" s="199" t="s">
        <v>1035</v>
      </c>
      <c r="G222" s="207"/>
      <c r="H222" s="434" t="s">
        <v>1024</v>
      </c>
      <c r="I222" s="197">
        <v>1</v>
      </c>
      <c r="J222" s="372">
        <v>10000</v>
      </c>
      <c r="K222" s="372">
        <f t="shared" ref="K222:K225" si="1">I222*J222</f>
        <v>10000</v>
      </c>
    </row>
    <row r="223" spans="1:11">
      <c r="A223" s="265"/>
      <c r="B223" s="433" t="s">
        <v>1036</v>
      </c>
      <c r="C223" s="323"/>
      <c r="D223" s="323"/>
      <c r="E223" s="316" t="s">
        <v>399</v>
      </c>
      <c r="F223" s="199" t="s">
        <v>1037</v>
      </c>
      <c r="G223" s="419"/>
      <c r="H223" s="434" t="s">
        <v>1024</v>
      </c>
      <c r="I223" s="197">
        <v>1</v>
      </c>
      <c r="J223" s="372">
        <v>5000</v>
      </c>
      <c r="K223" s="372">
        <f t="shared" si="1"/>
        <v>5000</v>
      </c>
    </row>
    <row r="224" spans="1:11">
      <c r="A224" s="265"/>
      <c r="B224" s="265"/>
      <c r="C224" s="323"/>
      <c r="D224" s="323"/>
      <c r="E224" s="323"/>
      <c r="F224" s="199"/>
      <c r="G224" s="207"/>
      <c r="H224" s="197"/>
      <c r="I224" s="263"/>
      <c r="J224" s="436"/>
      <c r="K224" s="372">
        <f t="shared" si="1"/>
        <v>0</v>
      </c>
    </row>
    <row r="225" spans="1:11">
      <c r="A225" s="265"/>
      <c r="B225" s="433" t="s">
        <v>1038</v>
      </c>
      <c r="C225" s="323"/>
      <c r="D225" s="323"/>
      <c r="E225" s="316" t="s">
        <v>401</v>
      </c>
      <c r="F225" s="267" t="s">
        <v>1039</v>
      </c>
      <c r="G225" s="207"/>
      <c r="H225" s="434" t="s">
        <v>1024</v>
      </c>
      <c r="I225" s="197">
        <v>1</v>
      </c>
      <c r="J225" s="372">
        <v>50000</v>
      </c>
      <c r="K225" s="372">
        <f t="shared" si="1"/>
        <v>50000</v>
      </c>
    </row>
    <row r="226" spans="1:11">
      <c r="A226" s="265"/>
      <c r="B226" s="433"/>
      <c r="C226" s="323"/>
      <c r="D226" s="323"/>
      <c r="E226" s="316"/>
      <c r="F226" s="199"/>
      <c r="G226" s="207"/>
      <c r="H226" s="434"/>
      <c r="I226" s="263"/>
      <c r="J226" s="436"/>
      <c r="K226" s="372"/>
    </row>
    <row r="227" spans="1:11">
      <c r="A227" s="265"/>
      <c r="B227" s="265"/>
      <c r="C227" s="323"/>
      <c r="D227" s="323"/>
      <c r="E227" s="323"/>
      <c r="F227" s="199"/>
      <c r="G227" s="207"/>
      <c r="H227" s="197"/>
      <c r="I227" s="263"/>
      <c r="J227" s="436"/>
      <c r="K227" s="372"/>
    </row>
    <row r="228" spans="1:11">
      <c r="A228" s="265"/>
      <c r="B228" s="265"/>
      <c r="C228" s="323"/>
      <c r="D228" s="323"/>
      <c r="E228" s="323"/>
      <c r="F228" s="199"/>
      <c r="G228" s="207"/>
      <c r="H228" s="197"/>
      <c r="I228" s="263"/>
      <c r="J228" s="436"/>
      <c r="K228" s="372"/>
    </row>
    <row r="229" spans="1:11">
      <c r="A229" s="265"/>
      <c r="B229" s="265">
        <v>8.6</v>
      </c>
      <c r="C229" s="307" t="s">
        <v>1040</v>
      </c>
      <c r="D229" s="307"/>
      <c r="E229" s="307"/>
      <c r="F229" s="199"/>
      <c r="G229" s="207"/>
      <c r="H229" s="197"/>
      <c r="I229" s="263"/>
      <c r="J229" s="436"/>
      <c r="K229" s="372"/>
    </row>
    <row r="230" spans="1:11">
      <c r="A230" s="437"/>
      <c r="B230" s="196"/>
      <c r="C230" s="419"/>
      <c r="D230" s="419"/>
      <c r="E230" s="419"/>
      <c r="F230" s="419"/>
      <c r="G230" s="419"/>
      <c r="H230" s="196"/>
      <c r="I230" s="373"/>
      <c r="J230" s="372"/>
      <c r="K230" s="372"/>
    </row>
    <row r="231" spans="1:11">
      <c r="A231" s="265" t="s">
        <v>1041</v>
      </c>
      <c r="B231" s="433" t="s">
        <v>1042</v>
      </c>
      <c r="C231" s="323" t="s">
        <v>390</v>
      </c>
      <c r="D231" s="199" t="s">
        <v>1043</v>
      </c>
      <c r="E231" s="199"/>
      <c r="F231" s="199"/>
      <c r="G231" s="207"/>
      <c r="H231" s="197" t="s">
        <v>1044</v>
      </c>
      <c r="I231" s="197">
        <v>1</v>
      </c>
      <c r="J231" s="372">
        <v>30000</v>
      </c>
      <c r="K231" s="372">
        <f>I231*J231</f>
        <v>30000</v>
      </c>
    </row>
    <row r="232" spans="1:11">
      <c r="A232" s="265"/>
      <c r="B232" s="433"/>
      <c r="C232" s="323"/>
      <c r="D232" s="199"/>
      <c r="E232" s="199"/>
      <c r="F232" s="199"/>
      <c r="G232" s="207"/>
      <c r="H232" s="197"/>
      <c r="I232" s="197"/>
      <c r="J232" s="372"/>
      <c r="K232" s="372"/>
    </row>
    <row r="233" spans="1:11">
      <c r="A233" s="265"/>
      <c r="B233" s="433"/>
      <c r="C233" s="323"/>
      <c r="D233" s="199"/>
      <c r="E233" s="199"/>
      <c r="F233" s="199"/>
      <c r="G233" s="207"/>
      <c r="H233" s="197"/>
      <c r="I233" s="197"/>
      <c r="J233" s="372"/>
      <c r="K233" s="372"/>
    </row>
    <row r="234" spans="1:11">
      <c r="A234" s="265"/>
      <c r="B234" s="433"/>
      <c r="C234" s="323"/>
      <c r="D234" s="199"/>
      <c r="E234" s="199"/>
      <c r="F234" s="199"/>
      <c r="G234" s="207"/>
      <c r="H234" s="197"/>
      <c r="I234" s="197"/>
      <c r="J234" s="372"/>
      <c r="K234" s="372"/>
    </row>
    <row r="235" spans="1:11">
      <c r="A235" s="265"/>
      <c r="B235" s="433"/>
      <c r="C235" s="323"/>
      <c r="D235" s="199"/>
      <c r="E235" s="199"/>
      <c r="F235" s="199"/>
      <c r="G235" s="207"/>
      <c r="H235" s="197"/>
      <c r="I235" s="197"/>
      <c r="J235" s="372"/>
      <c r="K235" s="372"/>
    </row>
    <row r="236" spans="1:11">
      <c r="A236" s="265"/>
      <c r="B236" s="433"/>
      <c r="C236" s="323"/>
      <c r="D236" s="199"/>
      <c r="E236" s="199"/>
      <c r="F236" s="199"/>
      <c r="G236" s="207"/>
      <c r="H236" s="197"/>
      <c r="I236" s="197"/>
      <c r="J236" s="372"/>
      <c r="K236" s="372"/>
    </row>
    <row r="237" spans="1:11">
      <c r="A237" s="265"/>
      <c r="B237" s="433"/>
      <c r="C237" s="323"/>
      <c r="D237" s="199"/>
      <c r="E237" s="199"/>
      <c r="F237" s="199"/>
      <c r="G237" s="207"/>
      <c r="H237" s="197"/>
      <c r="I237" s="197"/>
      <c r="J237" s="372"/>
      <c r="K237" s="372"/>
    </row>
    <row r="238" spans="1:11">
      <c r="A238" s="265"/>
      <c r="B238" s="433"/>
      <c r="C238" s="323"/>
      <c r="D238" s="199"/>
      <c r="E238" s="199"/>
      <c r="F238" s="199"/>
      <c r="G238" s="207"/>
      <c r="H238" s="197"/>
      <c r="I238" s="197"/>
      <c r="J238" s="372"/>
      <c r="K238" s="372"/>
    </row>
    <row r="239" spans="1:11">
      <c r="A239" s="265"/>
      <c r="B239" s="433"/>
      <c r="C239" s="323"/>
      <c r="D239" s="199"/>
      <c r="E239" s="199"/>
      <c r="F239" s="199"/>
      <c r="G239" s="207"/>
      <c r="H239" s="197"/>
      <c r="I239" s="197"/>
      <c r="J239" s="372"/>
      <c r="K239" s="372"/>
    </row>
    <row r="240" spans="1:11">
      <c r="A240" s="265"/>
      <c r="B240" s="433"/>
      <c r="C240" s="323"/>
      <c r="D240" s="199"/>
      <c r="E240" s="199"/>
      <c r="F240" s="199"/>
      <c r="G240" s="207"/>
      <c r="H240" s="197"/>
      <c r="I240" s="197"/>
      <c r="J240" s="372"/>
      <c r="K240" s="372"/>
    </row>
    <row r="241" spans="1:11">
      <c r="A241" s="265"/>
      <c r="B241" s="433"/>
      <c r="C241" s="323"/>
      <c r="D241" s="199"/>
      <c r="E241" s="199"/>
      <c r="F241" s="199"/>
      <c r="G241" s="207"/>
      <c r="H241" s="197"/>
      <c r="I241" s="197"/>
      <c r="J241" s="372"/>
      <c r="K241" s="372"/>
    </row>
    <row r="242" spans="1:11">
      <c r="A242" s="265"/>
      <c r="B242" s="433"/>
      <c r="C242" s="323"/>
      <c r="D242" s="199"/>
      <c r="E242" s="199"/>
      <c r="F242" s="199"/>
      <c r="G242" s="207"/>
      <c r="H242" s="197"/>
      <c r="I242" s="197"/>
      <c r="J242" s="372"/>
      <c r="K242" s="372"/>
    </row>
    <row r="243" spans="1:11">
      <c r="A243" s="265"/>
      <c r="B243" s="433"/>
      <c r="C243" s="323"/>
      <c r="D243" s="199"/>
      <c r="E243" s="199"/>
      <c r="F243" s="199"/>
      <c r="G243" s="207"/>
      <c r="H243" s="197"/>
      <c r="I243" s="197"/>
      <c r="J243" s="372"/>
      <c r="K243" s="372"/>
    </row>
    <row r="244" spans="1:11">
      <c r="A244" s="265"/>
      <c r="B244" s="433"/>
      <c r="C244" s="323"/>
      <c r="D244" s="199"/>
      <c r="E244" s="199"/>
      <c r="F244" s="199"/>
      <c r="G244" s="207"/>
      <c r="H244" s="197"/>
      <c r="I244" s="197"/>
      <c r="J244" s="372"/>
      <c r="K244" s="372"/>
    </row>
    <row r="245" spans="1:11">
      <c r="A245" s="265"/>
      <c r="B245" s="433"/>
      <c r="C245" s="323"/>
      <c r="D245" s="199"/>
      <c r="E245" s="199"/>
      <c r="F245" s="199"/>
      <c r="G245" s="207"/>
      <c r="H245" s="197"/>
      <c r="I245" s="197"/>
      <c r="J245" s="372"/>
      <c r="K245" s="372"/>
    </row>
    <row r="246" spans="1:11">
      <c r="A246" s="265"/>
      <c r="B246" s="433"/>
      <c r="C246" s="323"/>
      <c r="D246" s="199"/>
      <c r="E246" s="199"/>
      <c r="F246" s="199"/>
      <c r="G246" s="207"/>
      <c r="H246" s="197"/>
      <c r="I246" s="197"/>
      <c r="J246" s="372"/>
      <c r="K246" s="372"/>
    </row>
    <row r="247" spans="1:11">
      <c r="A247" s="265"/>
      <c r="B247" s="433"/>
      <c r="C247" s="323"/>
      <c r="D247" s="199"/>
      <c r="E247" s="199"/>
      <c r="F247" s="199"/>
      <c r="G247" s="207"/>
      <c r="H247" s="197"/>
      <c r="I247" s="197"/>
      <c r="J247" s="372"/>
      <c r="K247" s="372"/>
    </row>
    <row r="248" spans="1:11">
      <c r="A248" s="265"/>
      <c r="B248" s="433"/>
      <c r="C248" s="323"/>
      <c r="D248" s="199"/>
      <c r="E248" s="199"/>
      <c r="F248" s="199"/>
      <c r="G248" s="207"/>
      <c r="H248" s="197"/>
      <c r="I248" s="197"/>
      <c r="J248" s="372"/>
      <c r="K248" s="372"/>
    </row>
    <row r="249" spans="1:11">
      <c r="A249" s="265"/>
      <c r="B249" s="433"/>
      <c r="C249" s="323"/>
      <c r="D249" s="199"/>
      <c r="E249" s="199"/>
      <c r="F249" s="199"/>
      <c r="G249" s="207"/>
      <c r="H249" s="197"/>
      <c r="I249" s="197"/>
      <c r="J249" s="372"/>
      <c r="K249" s="372"/>
    </row>
    <row r="250" spans="1:11">
      <c r="A250" s="265"/>
      <c r="B250" s="433"/>
      <c r="C250" s="323"/>
      <c r="D250" s="199"/>
      <c r="E250" s="199"/>
      <c r="F250" s="199"/>
      <c r="G250" s="207"/>
      <c r="H250" s="197"/>
      <c r="I250" s="197"/>
      <c r="J250" s="372"/>
      <c r="K250" s="372"/>
    </row>
    <row r="251" spans="1:11">
      <c r="A251" s="265"/>
      <c r="B251" s="433"/>
      <c r="C251" s="323"/>
      <c r="D251" s="199"/>
      <c r="E251" s="199"/>
      <c r="F251" s="199"/>
      <c r="G251" s="207"/>
      <c r="H251" s="197"/>
      <c r="I251" s="197"/>
      <c r="J251" s="372"/>
      <c r="K251" s="372"/>
    </row>
    <row r="252" spans="1:11">
      <c r="A252" s="265"/>
      <c r="B252" s="433"/>
      <c r="C252" s="323"/>
      <c r="D252" s="199"/>
      <c r="E252" s="199"/>
      <c r="F252" s="199"/>
      <c r="G252" s="207"/>
      <c r="H252" s="197"/>
      <c r="I252" s="197"/>
      <c r="J252" s="372"/>
      <c r="K252" s="372"/>
    </row>
    <row r="253" spans="1:11">
      <c r="A253" s="265"/>
      <c r="B253" s="433"/>
      <c r="C253" s="323"/>
      <c r="D253" s="199"/>
      <c r="E253" s="199"/>
      <c r="F253" s="199"/>
      <c r="G253" s="207"/>
      <c r="H253" s="197"/>
      <c r="I253" s="197"/>
      <c r="J253" s="372"/>
      <c r="K253" s="372"/>
    </row>
    <row r="254" spans="1:11">
      <c r="A254" s="265"/>
      <c r="B254" s="433"/>
      <c r="C254" s="323"/>
      <c r="D254" s="199"/>
      <c r="E254" s="199"/>
      <c r="F254" s="199"/>
      <c r="G254" s="207"/>
      <c r="H254" s="197"/>
      <c r="I254" s="197"/>
      <c r="J254" s="372"/>
      <c r="K254" s="372"/>
    </row>
    <row r="255" spans="1:11">
      <c r="A255" s="265"/>
      <c r="B255" s="265"/>
      <c r="C255" s="427"/>
      <c r="D255" s="323"/>
      <c r="E255" s="199"/>
      <c r="F255" s="199"/>
      <c r="G255" s="260"/>
      <c r="H255" s="197"/>
      <c r="I255" s="197"/>
      <c r="J255" s="283"/>
      <c r="K255" s="372"/>
    </row>
    <row r="256" spans="1:11">
      <c r="A256" s="265"/>
      <c r="B256" s="265"/>
      <c r="C256" s="427"/>
      <c r="D256" s="323"/>
      <c r="E256" s="199"/>
      <c r="F256" s="199"/>
      <c r="G256" s="260"/>
      <c r="H256" s="197"/>
      <c r="I256" s="197"/>
      <c r="J256" s="283"/>
      <c r="K256" s="372"/>
    </row>
    <row r="257" spans="1:11">
      <c r="A257" s="438"/>
      <c r="B257" s="196"/>
      <c r="C257" s="427"/>
      <c r="D257" s="419"/>
      <c r="E257" s="419"/>
      <c r="F257" s="419"/>
      <c r="G257" s="260"/>
      <c r="H257" s="196"/>
      <c r="I257" s="196"/>
      <c r="J257" s="372"/>
      <c r="K257" s="372"/>
    </row>
    <row r="258" spans="1:11" ht="18" customHeight="1">
      <c r="A258" s="438"/>
      <c r="B258" s="196"/>
      <c r="C258" s="362"/>
      <c r="D258" s="439"/>
      <c r="E258" s="439"/>
      <c r="F258" s="439"/>
      <c r="G258" s="440"/>
      <c r="H258" s="196"/>
      <c r="I258" s="196"/>
      <c r="J258" s="372"/>
      <c r="K258" s="372"/>
    </row>
    <row r="259" spans="1:11" ht="18" customHeight="1">
      <c r="A259" s="481" t="s">
        <v>1045</v>
      </c>
      <c r="B259" s="482"/>
      <c r="C259" s="482"/>
      <c r="D259" s="482"/>
      <c r="E259" s="482"/>
      <c r="F259" s="482"/>
      <c r="G259" s="482"/>
      <c r="H259" s="482"/>
      <c r="I259" s="482"/>
      <c r="J259" s="483"/>
      <c r="K259" s="239">
        <f>SUM(K203:K257)+K201</f>
        <v>209000</v>
      </c>
    </row>
  </sheetData>
  <mergeCells count="11">
    <mergeCell ref="A132:J132"/>
    <mergeCell ref="A133:J133"/>
    <mergeCell ref="A200:J200"/>
    <mergeCell ref="A201:J201"/>
    <mergeCell ref="A259:J259"/>
    <mergeCell ref="A67:J67"/>
    <mergeCell ref="A1:A2"/>
    <mergeCell ref="C1:G2"/>
    <mergeCell ref="H1:H2"/>
    <mergeCell ref="I1:I2"/>
    <mergeCell ref="A66:J66"/>
  </mergeCells>
  <pageMargins left="0.7" right="0.7" top="0.75" bottom="0.75" header="0.3" footer="0.3"/>
  <pageSetup paperSize="9" scale="72" orientation="portrait" r:id="rId1"/>
  <rowBreaks count="3" manualBreakCount="3">
    <brk id="66" max="16383" man="1"/>
    <brk id="132" max="16383" man="1"/>
    <brk id="2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dimension ref="A1:K1827"/>
  <sheetViews>
    <sheetView view="pageLayout" topLeftCell="A13" zoomScaleNormal="100" zoomScaleSheetLayoutView="100" workbookViewId="0">
      <selection activeCell="F11" sqref="F11:F30"/>
    </sheetView>
  </sheetViews>
  <sheetFormatPr defaultRowHeight="12.5"/>
  <cols>
    <col min="1" max="1" width="5.81640625" customWidth="1"/>
    <col min="2" max="2" width="8.54296875" customWidth="1"/>
    <col min="3" max="3" width="40" customWidth="1"/>
    <col min="4" max="4" width="7.26953125" customWidth="1"/>
    <col min="5" max="5" width="7.54296875" style="3" customWidth="1"/>
    <col min="6" max="6" width="13.7265625" style="49" customWidth="1"/>
    <col min="7" max="7" width="22.1796875" customWidth="1"/>
    <col min="8" max="8" width="10.26953125" customWidth="1"/>
    <col min="9" max="9" width="12.1796875" customWidth="1"/>
    <col min="11" max="11" width="11.7265625" customWidth="1"/>
  </cols>
  <sheetData>
    <row r="1" spans="1:11">
      <c r="E1" s="82"/>
      <c r="F1" s="82"/>
      <c r="G1" s="82"/>
      <c r="H1" s="5"/>
      <c r="I1" s="56"/>
      <c r="J1" s="5"/>
      <c r="K1" s="56"/>
    </row>
    <row r="2" spans="1:11">
      <c r="E2" s="82"/>
      <c r="F2" s="117"/>
      <c r="G2" s="82"/>
      <c r="H2" s="5"/>
      <c r="I2" s="56"/>
      <c r="J2" s="5"/>
      <c r="K2" s="56"/>
    </row>
    <row r="3" spans="1:11">
      <c r="A3" s="494" t="s">
        <v>2</v>
      </c>
      <c r="B3" s="494" t="s">
        <v>10</v>
      </c>
      <c r="C3" s="500" t="s">
        <v>3</v>
      </c>
      <c r="D3" s="494" t="s">
        <v>4</v>
      </c>
      <c r="E3" s="502" t="s">
        <v>15</v>
      </c>
      <c r="F3" s="496" t="s">
        <v>5</v>
      </c>
      <c r="G3" s="494" t="s">
        <v>6</v>
      </c>
      <c r="H3" s="5"/>
      <c r="I3" s="56"/>
      <c r="J3" s="5"/>
      <c r="K3" s="56"/>
    </row>
    <row r="4" spans="1:11">
      <c r="A4" s="495"/>
      <c r="B4" s="495"/>
      <c r="C4" s="501"/>
      <c r="D4" s="495"/>
      <c r="E4" s="503"/>
      <c r="F4" s="497"/>
      <c r="G4" s="495"/>
      <c r="H4" s="5"/>
      <c r="I4" s="56"/>
      <c r="J4" s="5"/>
      <c r="K4" s="56"/>
    </row>
    <row r="5" spans="1:11">
      <c r="A5" s="30"/>
      <c r="B5" s="1"/>
      <c r="C5" s="31"/>
      <c r="D5" s="2"/>
      <c r="E5" s="38"/>
      <c r="F5" s="46"/>
      <c r="G5" s="54"/>
      <c r="H5" s="5"/>
      <c r="I5" s="56"/>
      <c r="J5" s="5"/>
      <c r="K5" s="56"/>
    </row>
    <row r="6" spans="1:11" ht="13">
      <c r="A6" s="33"/>
      <c r="B6" s="33"/>
      <c r="C6" s="35" t="s">
        <v>20</v>
      </c>
      <c r="D6" s="2"/>
      <c r="E6" s="38"/>
      <c r="F6" s="46"/>
      <c r="G6" s="54"/>
      <c r="H6" s="5"/>
      <c r="I6" s="56"/>
      <c r="J6" s="5"/>
      <c r="K6" s="56"/>
    </row>
    <row r="7" spans="1:11" ht="13">
      <c r="A7" s="33"/>
      <c r="B7" s="33"/>
      <c r="C7" s="35" t="s">
        <v>21</v>
      </c>
      <c r="D7" s="2"/>
      <c r="E7" s="38"/>
      <c r="F7" s="46"/>
      <c r="G7" s="54"/>
    </row>
    <row r="8" spans="1:11" ht="13">
      <c r="A8" s="33"/>
      <c r="B8" s="33"/>
      <c r="C8" s="35"/>
      <c r="D8" s="2"/>
      <c r="E8" s="38"/>
      <c r="F8" s="46"/>
      <c r="G8" s="54"/>
    </row>
    <row r="9" spans="1:11" ht="13">
      <c r="A9" s="33" t="s">
        <v>22</v>
      </c>
      <c r="B9" s="33">
        <v>8.1999999999999993</v>
      </c>
      <c r="C9" s="33" t="s">
        <v>23</v>
      </c>
      <c r="D9" s="3"/>
      <c r="E9" s="34"/>
      <c r="F9" s="47"/>
      <c r="G9" s="54"/>
    </row>
    <row r="10" spans="1:11">
      <c r="A10" s="25"/>
      <c r="B10" s="25"/>
      <c r="C10" s="25"/>
      <c r="D10" s="3"/>
      <c r="E10" s="25"/>
      <c r="F10" s="47"/>
      <c r="G10" s="54"/>
    </row>
    <row r="11" spans="1:11" ht="23">
      <c r="A11" s="24" t="s">
        <v>24</v>
      </c>
      <c r="B11" s="24" t="s">
        <v>175</v>
      </c>
      <c r="C11" s="100" t="s">
        <v>176</v>
      </c>
      <c r="D11" s="27" t="s">
        <v>9</v>
      </c>
      <c r="E11" s="24">
        <v>1.5</v>
      </c>
      <c r="F11" s="51"/>
      <c r="G11" s="51">
        <f>F11*E11</f>
        <v>0</v>
      </c>
      <c r="H11" s="5"/>
      <c r="I11" s="56"/>
      <c r="J11" s="5"/>
      <c r="K11" s="56"/>
    </row>
    <row r="12" spans="1:11">
      <c r="A12" s="25"/>
      <c r="B12" s="25"/>
      <c r="C12" s="25"/>
      <c r="D12" s="22"/>
      <c r="E12" s="24"/>
      <c r="F12" s="51"/>
      <c r="G12" s="59"/>
      <c r="H12" s="5"/>
      <c r="I12" s="56"/>
      <c r="J12" s="5"/>
      <c r="K12" s="56"/>
    </row>
    <row r="13" spans="1:11">
      <c r="A13" s="25" t="s">
        <v>26</v>
      </c>
      <c r="B13" s="25" t="s">
        <v>158</v>
      </c>
      <c r="C13" s="25" t="s">
        <v>28</v>
      </c>
      <c r="D13" s="22"/>
      <c r="E13" s="24"/>
      <c r="F13" s="51"/>
      <c r="G13" s="58"/>
      <c r="H13" s="5"/>
      <c r="I13" s="56"/>
      <c r="J13" s="5"/>
      <c r="K13" s="56"/>
    </row>
    <row r="14" spans="1:11">
      <c r="A14" s="1"/>
      <c r="B14" s="1"/>
      <c r="C14" s="25" t="s">
        <v>29</v>
      </c>
      <c r="D14" s="21"/>
      <c r="E14" s="24"/>
      <c r="F14" s="51"/>
      <c r="G14" s="58"/>
      <c r="H14" s="5"/>
      <c r="I14" s="56"/>
      <c r="J14" s="5"/>
      <c r="K14" s="56"/>
    </row>
    <row r="15" spans="1:11">
      <c r="A15" s="1"/>
      <c r="B15" s="1"/>
      <c r="C15" s="12"/>
      <c r="D15" s="20"/>
      <c r="E15" s="24"/>
      <c r="F15" s="51"/>
      <c r="G15" s="58"/>
      <c r="H15" s="5"/>
      <c r="I15" s="56"/>
      <c r="J15" s="5"/>
      <c r="K15" s="56"/>
    </row>
    <row r="16" spans="1:11">
      <c r="A16" s="1"/>
      <c r="B16" s="25"/>
      <c r="C16" s="36" t="s">
        <v>31</v>
      </c>
      <c r="D16" s="27" t="s">
        <v>33</v>
      </c>
      <c r="E16" s="24">
        <v>1</v>
      </c>
      <c r="F16" s="51"/>
      <c r="G16" s="51">
        <f>F16*E16</f>
        <v>0</v>
      </c>
      <c r="H16" s="5"/>
      <c r="I16" s="56"/>
      <c r="J16" s="5"/>
      <c r="K16" s="56"/>
    </row>
    <row r="17" spans="1:11">
      <c r="A17" s="1"/>
      <c r="B17" s="1"/>
      <c r="C17" s="36"/>
      <c r="D17" s="27"/>
      <c r="E17" s="24"/>
      <c r="F17" s="51"/>
      <c r="G17" s="58"/>
      <c r="H17" s="5"/>
      <c r="I17" s="56"/>
      <c r="J17" s="5"/>
      <c r="K17" s="56"/>
    </row>
    <row r="18" spans="1:11">
      <c r="A18" s="1"/>
      <c r="B18" s="25"/>
      <c r="C18" s="36" t="s">
        <v>30</v>
      </c>
      <c r="D18" s="27" t="s">
        <v>33</v>
      </c>
      <c r="E18" s="24">
        <v>1</v>
      </c>
      <c r="F18" s="51"/>
      <c r="G18" s="51">
        <f>F18*E18</f>
        <v>0</v>
      </c>
      <c r="H18" s="5"/>
      <c r="I18" s="56"/>
      <c r="J18" s="5"/>
      <c r="K18" s="56"/>
    </row>
    <row r="19" spans="1:11">
      <c r="A19" s="1"/>
      <c r="B19" s="25"/>
      <c r="C19" s="25"/>
      <c r="D19" s="27"/>
      <c r="E19" s="24"/>
      <c r="F19" s="51"/>
      <c r="G19" s="58"/>
      <c r="H19" s="5"/>
      <c r="I19" s="56"/>
      <c r="J19" s="5"/>
      <c r="K19" s="56"/>
    </row>
    <row r="20" spans="1:11">
      <c r="A20" s="1"/>
      <c r="B20" s="25"/>
      <c r="C20" s="36" t="s">
        <v>32</v>
      </c>
      <c r="D20" s="27" t="s">
        <v>33</v>
      </c>
      <c r="E20" s="24">
        <v>1</v>
      </c>
      <c r="F20" s="51"/>
      <c r="G20" s="51">
        <f>F20*E20</f>
        <v>0</v>
      </c>
      <c r="H20" s="5"/>
      <c r="I20" s="56"/>
      <c r="J20" s="5"/>
      <c r="K20" s="56"/>
    </row>
    <row r="21" spans="1:11">
      <c r="A21" s="1"/>
      <c r="B21" s="25"/>
      <c r="C21" s="36"/>
      <c r="D21" s="3"/>
      <c r="E21" s="24"/>
      <c r="F21" s="51"/>
      <c r="G21" s="59"/>
      <c r="H21" s="5"/>
      <c r="I21" s="56"/>
      <c r="J21" s="5"/>
      <c r="K21" s="56"/>
    </row>
    <row r="22" spans="1:11">
      <c r="A22" s="25" t="s">
        <v>34</v>
      </c>
      <c r="B22" s="25" t="s">
        <v>35</v>
      </c>
      <c r="C22" s="25" t="s">
        <v>36</v>
      </c>
      <c r="D22" s="27" t="s">
        <v>9</v>
      </c>
      <c r="E22" s="24">
        <v>0.5</v>
      </c>
      <c r="F22" s="51"/>
      <c r="G22" s="51">
        <f>F22*E22</f>
        <v>0</v>
      </c>
      <c r="H22" s="5"/>
      <c r="I22" s="56"/>
      <c r="J22" s="5"/>
      <c r="K22" s="56"/>
    </row>
    <row r="23" spans="1:11">
      <c r="A23" s="1"/>
      <c r="B23" s="1"/>
      <c r="C23" s="9"/>
      <c r="D23" s="5"/>
      <c r="E23" s="24"/>
      <c r="F23" s="51"/>
      <c r="G23" s="59"/>
      <c r="H23" s="5"/>
      <c r="I23" s="56"/>
      <c r="J23" s="5"/>
      <c r="K23" s="56"/>
    </row>
    <row r="24" spans="1:11">
      <c r="A24" s="25" t="s">
        <v>37</v>
      </c>
      <c r="B24" s="25" t="s">
        <v>159</v>
      </c>
      <c r="C24" s="25" t="s">
        <v>38</v>
      </c>
      <c r="D24" s="27" t="s">
        <v>8</v>
      </c>
      <c r="E24" s="24">
        <v>0</v>
      </c>
      <c r="F24" s="51"/>
      <c r="G24" s="51">
        <f>F24*E24</f>
        <v>0</v>
      </c>
      <c r="H24" s="5"/>
      <c r="I24" s="56"/>
      <c r="J24" s="5"/>
      <c r="K24" s="56"/>
    </row>
    <row r="25" spans="1:11">
      <c r="A25" s="1"/>
      <c r="B25" s="1"/>
      <c r="C25" s="7"/>
      <c r="D25" s="4"/>
      <c r="E25" s="24"/>
      <c r="F25" s="51"/>
      <c r="G25" s="59"/>
      <c r="H25" s="5"/>
      <c r="I25" s="56"/>
      <c r="J25" s="5"/>
      <c r="K25" s="56"/>
    </row>
    <row r="26" spans="1:11">
      <c r="A26" s="25" t="s">
        <v>39</v>
      </c>
      <c r="B26" s="25" t="s">
        <v>40</v>
      </c>
      <c r="C26" s="25" t="s">
        <v>41</v>
      </c>
      <c r="D26" s="5"/>
      <c r="E26" s="24"/>
      <c r="F26" s="51"/>
      <c r="G26" s="59"/>
      <c r="H26" s="5"/>
      <c r="I26" s="56"/>
      <c r="J26" s="5"/>
      <c r="K26" s="56"/>
    </row>
    <row r="27" spans="1:11" ht="13.5">
      <c r="A27" s="1"/>
      <c r="B27" s="1"/>
      <c r="C27" s="25" t="s">
        <v>156</v>
      </c>
      <c r="D27" s="27" t="s">
        <v>151</v>
      </c>
      <c r="E27" s="24">
        <v>2000</v>
      </c>
      <c r="F27" s="51"/>
      <c r="G27" s="51">
        <f>F27*E27</f>
        <v>0</v>
      </c>
      <c r="H27" s="5"/>
      <c r="I27" s="56"/>
      <c r="J27" s="5"/>
      <c r="K27" s="56"/>
    </row>
    <row r="28" spans="1:11">
      <c r="A28" s="1"/>
      <c r="B28" s="1"/>
      <c r="C28" s="25"/>
      <c r="D28" s="5"/>
      <c r="E28" s="24"/>
      <c r="F28" s="51"/>
      <c r="G28" s="59"/>
      <c r="H28" s="5"/>
      <c r="I28" s="56"/>
      <c r="J28" s="5"/>
      <c r="K28" s="56"/>
    </row>
    <row r="29" spans="1:11">
      <c r="A29" s="25" t="s">
        <v>42</v>
      </c>
      <c r="B29" s="25" t="s">
        <v>43</v>
      </c>
      <c r="C29" s="25" t="s">
        <v>44</v>
      </c>
      <c r="D29" s="5"/>
      <c r="E29" s="24"/>
      <c r="F29" s="51"/>
      <c r="G29" s="59"/>
      <c r="H29" s="5"/>
      <c r="I29" s="56"/>
      <c r="J29" s="5"/>
      <c r="K29" s="56"/>
    </row>
    <row r="30" spans="1:11" ht="13.5">
      <c r="A30" s="1"/>
      <c r="B30" s="1"/>
      <c r="C30" s="25" t="s">
        <v>45</v>
      </c>
      <c r="D30" s="27" t="s">
        <v>154</v>
      </c>
      <c r="E30" s="24">
        <f>15000*0.15</f>
        <v>2250</v>
      </c>
      <c r="F30" s="51"/>
      <c r="G30" s="51">
        <f>F30*E30</f>
        <v>0</v>
      </c>
      <c r="H30" s="5"/>
      <c r="I30" s="56"/>
      <c r="J30" s="5"/>
      <c r="K30" s="56"/>
    </row>
    <row r="31" spans="1:11">
      <c r="A31" s="1"/>
      <c r="B31" s="1"/>
      <c r="C31" s="36"/>
      <c r="D31" s="4"/>
      <c r="E31" s="25"/>
      <c r="F31" s="51"/>
      <c r="G31" s="59"/>
      <c r="H31" s="5"/>
      <c r="I31" s="56"/>
      <c r="J31" s="5"/>
      <c r="K31" s="56"/>
    </row>
    <row r="32" spans="1:11" ht="17.25" customHeight="1">
      <c r="A32" s="1"/>
      <c r="B32" s="1"/>
      <c r="C32" s="36"/>
      <c r="D32" s="5"/>
      <c r="E32" s="25"/>
      <c r="F32" s="51"/>
      <c r="G32" s="59"/>
      <c r="H32" s="5"/>
      <c r="I32" s="56"/>
      <c r="J32" s="5"/>
      <c r="K32" s="56"/>
    </row>
    <row r="33" spans="1:11" ht="17.25" customHeight="1">
      <c r="A33" s="1"/>
      <c r="B33" s="1"/>
      <c r="C33" s="36"/>
      <c r="D33" s="5"/>
      <c r="E33" s="25"/>
      <c r="F33" s="51"/>
      <c r="G33" s="59"/>
      <c r="H33" s="5"/>
      <c r="I33" s="56"/>
      <c r="J33" s="5"/>
      <c r="K33" s="56"/>
    </row>
    <row r="34" spans="1:11" ht="17.25" customHeight="1">
      <c r="A34" s="1"/>
      <c r="B34" s="1"/>
      <c r="C34" s="36"/>
      <c r="D34" s="5"/>
      <c r="E34" s="25"/>
      <c r="F34" s="51"/>
      <c r="G34" s="59"/>
      <c r="H34" s="5"/>
      <c r="I34" s="56"/>
      <c r="J34" s="5"/>
      <c r="K34" s="56"/>
    </row>
    <row r="35" spans="1:11" ht="17.25" customHeight="1">
      <c r="A35" s="1"/>
      <c r="B35" s="1"/>
      <c r="C35" s="36"/>
      <c r="D35" s="5"/>
      <c r="E35" s="25"/>
      <c r="F35" s="51"/>
      <c r="G35" s="59"/>
      <c r="H35" s="5"/>
      <c r="I35" s="56"/>
      <c r="J35" s="5"/>
      <c r="K35" s="56"/>
    </row>
    <row r="36" spans="1:11" ht="17.25" customHeight="1">
      <c r="A36" s="1"/>
      <c r="B36" s="1"/>
      <c r="C36" s="10"/>
      <c r="D36" s="5"/>
      <c r="E36" s="25"/>
      <c r="F36" s="51"/>
      <c r="G36" s="59"/>
      <c r="H36" s="5"/>
      <c r="I36" s="56"/>
      <c r="J36" s="5"/>
      <c r="K36" s="56"/>
    </row>
    <row r="37" spans="1:11" ht="17.25" customHeight="1">
      <c r="A37" s="1"/>
      <c r="B37" s="1"/>
      <c r="C37" s="1"/>
      <c r="E37" s="25"/>
      <c r="F37" s="51"/>
      <c r="G37" s="59"/>
      <c r="H37" s="5"/>
      <c r="I37" s="56"/>
      <c r="J37" s="5"/>
      <c r="K37" s="56"/>
    </row>
    <row r="38" spans="1:11" ht="17.25" customHeight="1">
      <c r="A38" s="1"/>
      <c r="B38" s="1"/>
      <c r="C38" s="1"/>
      <c r="E38" s="25"/>
      <c r="F38" s="51"/>
      <c r="G38" s="59"/>
      <c r="H38" s="5"/>
      <c r="I38" s="56"/>
      <c r="J38" s="5"/>
      <c r="K38" s="56"/>
    </row>
    <row r="39" spans="1:11" ht="17.25" customHeight="1">
      <c r="A39" s="1"/>
      <c r="B39" s="1"/>
      <c r="C39" s="1"/>
      <c r="E39" s="25"/>
      <c r="F39" s="51"/>
      <c r="G39" s="59"/>
      <c r="H39" s="5"/>
      <c r="I39" s="56"/>
      <c r="J39" s="5"/>
      <c r="K39" s="56"/>
    </row>
    <row r="40" spans="1:11" ht="17.25" customHeight="1">
      <c r="A40" s="1"/>
      <c r="B40" s="1"/>
      <c r="C40" s="1"/>
      <c r="E40" s="25"/>
      <c r="F40" s="45"/>
      <c r="G40" s="54"/>
      <c r="H40" s="5"/>
      <c r="I40" s="5"/>
      <c r="J40" s="5"/>
      <c r="K40" s="56"/>
    </row>
    <row r="41" spans="1:11" ht="17.25" customHeight="1">
      <c r="A41" s="1"/>
      <c r="B41" s="1"/>
      <c r="C41" s="1"/>
      <c r="E41" s="25"/>
      <c r="F41" s="45"/>
      <c r="G41" s="54"/>
      <c r="H41" s="5"/>
      <c r="I41" s="5"/>
      <c r="J41" s="5"/>
      <c r="K41" s="56"/>
    </row>
    <row r="42" spans="1:11" ht="17.25" customHeight="1">
      <c r="A42" s="1"/>
      <c r="B42" s="1"/>
      <c r="C42" s="1"/>
      <c r="E42" s="25"/>
      <c r="F42" s="45"/>
      <c r="G42" s="54"/>
      <c r="H42" s="5"/>
      <c r="I42" s="5"/>
      <c r="J42" s="5"/>
      <c r="K42" s="56"/>
    </row>
    <row r="43" spans="1:11" ht="17.25" customHeight="1">
      <c r="A43" s="1"/>
      <c r="B43" s="1"/>
      <c r="C43" s="1"/>
      <c r="E43" s="25"/>
      <c r="F43" s="45"/>
      <c r="G43" s="54"/>
      <c r="H43" s="5"/>
      <c r="I43" s="5"/>
      <c r="J43" s="5"/>
      <c r="K43" s="56"/>
    </row>
    <row r="44" spans="1:11" ht="17.25" customHeight="1">
      <c r="A44" s="1"/>
      <c r="B44" s="1"/>
      <c r="C44" s="1"/>
      <c r="E44" s="25"/>
      <c r="F44" s="45"/>
      <c r="G44" s="54"/>
      <c r="H44" s="5"/>
      <c r="I44" s="5"/>
      <c r="J44" s="5"/>
      <c r="K44" s="56"/>
    </row>
    <row r="45" spans="1:11" ht="17.25" customHeight="1">
      <c r="A45" s="1"/>
      <c r="B45" s="32"/>
      <c r="C45" s="13"/>
      <c r="D45" s="6"/>
      <c r="E45" s="37"/>
      <c r="F45" s="46"/>
      <c r="G45" s="60"/>
      <c r="H45" s="5"/>
      <c r="I45" s="5"/>
      <c r="J45" s="5"/>
      <c r="K45" s="56"/>
    </row>
    <row r="46" spans="1:11" ht="17.25" customHeight="1">
      <c r="A46" s="1"/>
      <c r="B46" s="32"/>
      <c r="C46" s="14"/>
      <c r="D46" s="15"/>
      <c r="E46" s="39"/>
      <c r="F46" s="45"/>
      <c r="G46" s="61"/>
      <c r="H46" s="5"/>
      <c r="I46" s="5"/>
      <c r="J46" s="5"/>
      <c r="K46" s="56"/>
    </row>
    <row r="47" spans="1:11" ht="17.25" customHeight="1">
      <c r="A47" s="1"/>
      <c r="B47" s="32"/>
      <c r="C47" s="14"/>
      <c r="D47" s="16"/>
      <c r="E47" s="39"/>
      <c r="F47" s="48"/>
      <c r="G47" s="62"/>
      <c r="H47" s="5"/>
      <c r="I47" s="5"/>
      <c r="J47" s="5"/>
      <c r="K47" s="56"/>
    </row>
    <row r="48" spans="1:11" ht="13">
      <c r="A48" s="498"/>
      <c r="B48" s="89"/>
      <c r="C48" s="89"/>
      <c r="D48" s="89"/>
      <c r="E48" s="89"/>
      <c r="F48" s="89"/>
      <c r="G48" s="108"/>
      <c r="H48" s="5"/>
      <c r="I48" s="5"/>
      <c r="J48" s="5"/>
      <c r="K48" s="56"/>
    </row>
    <row r="49" spans="1:11" s="4" customFormat="1" ht="11.5">
      <c r="A49" s="499"/>
      <c r="B49" s="110"/>
      <c r="C49" s="110" t="s">
        <v>46</v>
      </c>
      <c r="D49" s="110"/>
      <c r="E49" s="110"/>
      <c r="F49" s="110"/>
      <c r="G49" s="96">
        <f>SUM(G11:G30)</f>
        <v>0</v>
      </c>
      <c r="K49" s="66"/>
    </row>
    <row r="50" spans="1:11">
      <c r="G50" s="23"/>
      <c r="H50" s="5"/>
      <c r="I50" s="5"/>
      <c r="J50" s="5"/>
      <c r="K50" s="56"/>
    </row>
    <row r="51" spans="1:11">
      <c r="H51" s="5"/>
      <c r="I51" s="5"/>
      <c r="J51" s="5"/>
    </row>
    <row r="52" spans="1:11">
      <c r="H52" s="5"/>
      <c r="I52" s="5"/>
      <c r="J52" s="5"/>
    </row>
    <row r="53" spans="1:11">
      <c r="H53" s="5"/>
      <c r="I53" s="5"/>
      <c r="J53" s="5"/>
    </row>
    <row r="54" spans="1:11">
      <c r="H54" s="5"/>
      <c r="I54" s="5"/>
      <c r="J54" s="5"/>
    </row>
    <row r="55" spans="1:11">
      <c r="H55" s="5"/>
      <c r="I55" s="5"/>
      <c r="J55" s="5"/>
    </row>
    <row r="56" spans="1:11">
      <c r="H56" s="5"/>
      <c r="I56" s="5"/>
      <c r="J56" s="5"/>
    </row>
    <row r="57" spans="1:11">
      <c r="H57" s="5"/>
      <c r="I57" s="5"/>
      <c r="J57" s="5"/>
    </row>
    <row r="58" spans="1:11">
      <c r="H58" s="5"/>
      <c r="I58" s="5"/>
      <c r="J58" s="5"/>
    </row>
    <row r="59" spans="1:11">
      <c r="H59" s="5"/>
      <c r="I59" s="5"/>
      <c r="J59" s="5"/>
    </row>
    <row r="60" spans="1:11">
      <c r="H60" s="5"/>
      <c r="I60" s="5"/>
      <c r="J60" s="5"/>
    </row>
    <row r="61" spans="1:11">
      <c r="H61" s="5"/>
      <c r="I61" s="5"/>
      <c r="J61" s="5"/>
    </row>
    <row r="62" spans="1:11">
      <c r="H62" s="5"/>
      <c r="I62" s="5"/>
      <c r="J62" s="5"/>
    </row>
    <row r="63" spans="1:11">
      <c r="H63" s="5"/>
      <c r="I63" s="5"/>
      <c r="J63" s="5"/>
    </row>
    <row r="64" spans="1:11">
      <c r="H64" s="5"/>
      <c r="I64" s="5"/>
      <c r="J64" s="5"/>
    </row>
    <row r="65" spans="8:10">
      <c r="H65" s="5"/>
      <c r="I65" s="5"/>
      <c r="J65" s="5"/>
    </row>
    <row r="66" spans="8:10">
      <c r="H66" s="5"/>
      <c r="I66" s="5"/>
      <c r="J66" s="5"/>
    </row>
    <row r="67" spans="8:10">
      <c r="H67" s="5"/>
      <c r="I67" s="5"/>
      <c r="J67" s="5"/>
    </row>
    <row r="68" spans="8:10">
      <c r="H68" s="5"/>
      <c r="I68" s="5"/>
      <c r="J68" s="5"/>
    </row>
    <row r="69" spans="8:10">
      <c r="H69" s="5"/>
      <c r="I69" s="5"/>
      <c r="J69" s="5"/>
    </row>
    <row r="70" spans="8:10">
      <c r="H70" s="5"/>
      <c r="I70" s="5"/>
      <c r="J70" s="5"/>
    </row>
    <row r="71" spans="8:10">
      <c r="H71" s="5"/>
      <c r="I71" s="5"/>
      <c r="J71" s="5"/>
    </row>
    <row r="72" spans="8:10">
      <c r="H72" s="5"/>
      <c r="I72" s="5"/>
      <c r="J72" s="5"/>
    </row>
    <row r="73" spans="8:10">
      <c r="H73" s="5"/>
      <c r="I73" s="5"/>
      <c r="J73" s="5"/>
    </row>
    <row r="74" spans="8:10">
      <c r="H74" s="5"/>
      <c r="I74" s="5"/>
      <c r="J74" s="5"/>
    </row>
    <row r="75" spans="8:10">
      <c r="H75" s="5"/>
      <c r="I75" s="5"/>
      <c r="J75" s="5"/>
    </row>
    <row r="76" spans="8:10">
      <c r="H76" s="5"/>
      <c r="I76" s="5"/>
      <c r="J76" s="5"/>
    </row>
    <row r="77" spans="8:10">
      <c r="H77" s="5"/>
      <c r="I77" s="5"/>
      <c r="J77" s="5"/>
    </row>
    <row r="78" spans="8:10">
      <c r="H78" s="5"/>
      <c r="I78" s="5"/>
      <c r="J78" s="5"/>
    </row>
    <row r="79" spans="8:10">
      <c r="H79" s="5"/>
      <c r="I79" s="5"/>
      <c r="J79" s="5"/>
    </row>
    <row r="80" spans="8:10">
      <c r="H80" s="5"/>
      <c r="I80" s="5"/>
      <c r="J80" s="5"/>
    </row>
    <row r="81" spans="8:10">
      <c r="H81" s="5"/>
      <c r="I81" s="5"/>
      <c r="J81" s="5"/>
    </row>
    <row r="82" spans="8:10">
      <c r="H82" s="5"/>
      <c r="I82" s="5"/>
      <c r="J82" s="5"/>
    </row>
    <row r="83" spans="8:10">
      <c r="H83" s="5"/>
      <c r="I83" s="5"/>
      <c r="J83" s="5"/>
    </row>
    <row r="84" spans="8:10">
      <c r="H84" s="5"/>
      <c r="I84" s="5"/>
      <c r="J84" s="5"/>
    </row>
    <row r="85" spans="8:10">
      <c r="H85" s="5"/>
      <c r="I85" s="5"/>
      <c r="J85" s="5"/>
    </row>
    <row r="86" spans="8:10">
      <c r="H86" s="5"/>
      <c r="I86" s="5"/>
      <c r="J86" s="5"/>
    </row>
    <row r="87" spans="8:10">
      <c r="H87" s="5"/>
      <c r="I87" s="5"/>
      <c r="J87" s="5"/>
    </row>
    <row r="88" spans="8:10">
      <c r="H88" s="5"/>
      <c r="I88" s="5"/>
      <c r="J88" s="5"/>
    </row>
    <row r="89" spans="8:10">
      <c r="H89" s="5"/>
      <c r="I89" s="5"/>
      <c r="J89" s="5"/>
    </row>
    <row r="90" spans="8:10">
      <c r="H90" s="5"/>
      <c r="I90" s="5"/>
      <c r="J90" s="5"/>
    </row>
    <row r="91" spans="8:10">
      <c r="H91" s="5"/>
      <c r="I91" s="5"/>
      <c r="J91" s="5"/>
    </row>
    <row r="92" spans="8:10">
      <c r="H92" s="5"/>
      <c r="I92" s="5"/>
      <c r="J92" s="5"/>
    </row>
    <row r="93" spans="8:10">
      <c r="H93" s="5"/>
      <c r="I93" s="5"/>
      <c r="J93" s="5"/>
    </row>
    <row r="94" spans="8:10">
      <c r="H94" s="5"/>
      <c r="I94" s="5"/>
      <c r="J94" s="5"/>
    </row>
    <row r="95" spans="8:10">
      <c r="H95" s="5"/>
      <c r="I95" s="5"/>
      <c r="J95" s="5"/>
    </row>
    <row r="96" spans="8:10">
      <c r="H96" s="5"/>
      <c r="I96" s="5"/>
      <c r="J96" s="5"/>
    </row>
    <row r="97" spans="8:10">
      <c r="H97" s="5"/>
      <c r="I97" s="5"/>
      <c r="J97" s="5"/>
    </row>
    <row r="98" spans="8:10">
      <c r="H98" s="5"/>
      <c r="I98" s="5"/>
      <c r="J98" s="5"/>
    </row>
    <row r="99" spans="8:10">
      <c r="H99" s="5"/>
      <c r="I99" s="5"/>
      <c r="J99" s="5"/>
    </row>
    <row r="100" spans="8:10">
      <c r="H100" s="5"/>
      <c r="I100" s="5"/>
      <c r="J100" s="5"/>
    </row>
    <row r="101" spans="8:10">
      <c r="H101" s="5"/>
      <c r="I101" s="5"/>
      <c r="J101" s="5"/>
    </row>
    <row r="102" spans="8:10">
      <c r="H102" s="5"/>
      <c r="I102" s="5"/>
      <c r="J102" s="5"/>
    </row>
    <row r="103" spans="8:10">
      <c r="H103" s="5"/>
      <c r="I103" s="5"/>
      <c r="J103" s="5"/>
    </row>
    <row r="104" spans="8:10">
      <c r="H104" s="5"/>
      <c r="I104" s="5"/>
      <c r="J104" s="5"/>
    </row>
    <row r="105" spans="8:10">
      <c r="H105" s="5"/>
      <c r="I105" s="5"/>
      <c r="J105" s="5"/>
    </row>
    <row r="106" spans="8:10">
      <c r="H106" s="5"/>
      <c r="I106" s="5"/>
      <c r="J106" s="5"/>
    </row>
    <row r="107" spans="8:10">
      <c r="H107" s="5"/>
      <c r="I107" s="5"/>
      <c r="J107" s="5"/>
    </row>
    <row r="108" spans="8:10">
      <c r="H108" s="5"/>
      <c r="I108" s="5"/>
      <c r="J108" s="5"/>
    </row>
    <row r="109" spans="8:10">
      <c r="H109" s="5"/>
      <c r="I109" s="5"/>
      <c r="J109" s="5"/>
    </row>
    <row r="110" spans="8:10">
      <c r="H110" s="5"/>
      <c r="I110" s="5"/>
      <c r="J110" s="5"/>
    </row>
    <row r="111" spans="8:10">
      <c r="H111" s="5"/>
      <c r="I111" s="5"/>
      <c r="J111" s="5"/>
    </row>
    <row r="112" spans="8:10">
      <c r="H112" s="5"/>
      <c r="I112" s="5"/>
      <c r="J112" s="5"/>
    </row>
    <row r="113" spans="8:10">
      <c r="H113" s="5"/>
      <c r="I113" s="5"/>
      <c r="J113" s="5"/>
    </row>
    <row r="114" spans="8:10">
      <c r="H114" s="5"/>
      <c r="I114" s="5"/>
      <c r="J114" s="5"/>
    </row>
    <row r="115" spans="8:10">
      <c r="H115" s="5"/>
      <c r="I115" s="5"/>
      <c r="J115" s="5"/>
    </row>
    <row r="116" spans="8:10">
      <c r="H116" s="5"/>
      <c r="I116" s="5"/>
      <c r="J116" s="5"/>
    </row>
    <row r="117" spans="8:10">
      <c r="H117" s="5"/>
      <c r="I117" s="5"/>
      <c r="J117" s="5"/>
    </row>
    <row r="118" spans="8:10">
      <c r="H118" s="5"/>
      <c r="I118" s="5"/>
      <c r="J118" s="5"/>
    </row>
    <row r="119" spans="8:10">
      <c r="H119" s="5"/>
      <c r="I119" s="5"/>
      <c r="J119" s="5"/>
    </row>
    <row r="120" spans="8:10">
      <c r="H120" s="5"/>
      <c r="I120" s="5"/>
      <c r="J120" s="5"/>
    </row>
    <row r="121" spans="8:10">
      <c r="H121" s="5"/>
      <c r="I121" s="5"/>
      <c r="J121" s="5"/>
    </row>
    <row r="122" spans="8:10">
      <c r="H122" s="5"/>
      <c r="I122" s="5"/>
      <c r="J122" s="5"/>
    </row>
    <row r="123" spans="8:10">
      <c r="H123" s="5"/>
      <c r="I123" s="5"/>
      <c r="J123" s="5"/>
    </row>
    <row r="124" spans="8:10">
      <c r="H124" s="5"/>
      <c r="I124" s="5"/>
      <c r="J124" s="5"/>
    </row>
    <row r="125" spans="8:10">
      <c r="H125" s="5"/>
      <c r="I125" s="5"/>
      <c r="J125" s="5"/>
    </row>
    <row r="126" spans="8:10">
      <c r="H126" s="5"/>
      <c r="I126" s="5"/>
      <c r="J126" s="5"/>
    </row>
    <row r="127" spans="8:10">
      <c r="H127" s="5"/>
      <c r="I127" s="5"/>
      <c r="J127" s="5"/>
    </row>
    <row r="128" spans="8:10">
      <c r="H128" s="5"/>
      <c r="I128" s="5"/>
      <c r="J128" s="5"/>
    </row>
    <row r="129" spans="8:10">
      <c r="H129" s="5"/>
      <c r="I129" s="5"/>
      <c r="J129" s="5"/>
    </row>
    <row r="130" spans="8:10">
      <c r="H130" s="5"/>
      <c r="I130" s="5"/>
      <c r="J130" s="5"/>
    </row>
    <row r="131" spans="8:10">
      <c r="H131" s="5"/>
      <c r="I131" s="5"/>
      <c r="J131" s="5"/>
    </row>
    <row r="132" spans="8:10">
      <c r="H132" s="5"/>
      <c r="I132" s="5"/>
      <c r="J132" s="5"/>
    </row>
    <row r="133" spans="8:10">
      <c r="H133" s="5"/>
      <c r="I133" s="5"/>
      <c r="J133" s="5"/>
    </row>
    <row r="134" spans="8:10">
      <c r="H134" s="5"/>
      <c r="I134" s="5"/>
      <c r="J134" s="5"/>
    </row>
    <row r="135" spans="8:10">
      <c r="H135" s="5"/>
      <c r="I135" s="5"/>
      <c r="J135" s="5"/>
    </row>
    <row r="136" spans="8:10">
      <c r="H136" s="5"/>
      <c r="I136" s="5"/>
      <c r="J136" s="5"/>
    </row>
    <row r="137" spans="8:10">
      <c r="H137" s="5"/>
      <c r="I137" s="5"/>
      <c r="J137" s="5"/>
    </row>
    <row r="138" spans="8:10">
      <c r="H138" s="5"/>
      <c r="I138" s="5"/>
      <c r="J138" s="5"/>
    </row>
    <row r="139" spans="8:10">
      <c r="H139" s="5"/>
      <c r="I139" s="5"/>
      <c r="J139" s="5"/>
    </row>
    <row r="140" spans="8:10">
      <c r="H140" s="5"/>
      <c r="I140" s="5"/>
      <c r="J140" s="5"/>
    </row>
    <row r="141" spans="8:10">
      <c r="H141" s="5"/>
      <c r="I141" s="5"/>
      <c r="J141" s="5"/>
    </row>
    <row r="142" spans="8:10">
      <c r="H142" s="5"/>
      <c r="I142" s="5"/>
      <c r="J142" s="5"/>
    </row>
    <row r="143" spans="8:10">
      <c r="H143" s="5"/>
      <c r="I143" s="5"/>
      <c r="J143" s="5"/>
    </row>
    <row r="144" spans="8:10">
      <c r="H144" s="5"/>
      <c r="I144" s="5"/>
      <c r="J144" s="5"/>
    </row>
    <row r="145" spans="8:10">
      <c r="H145" s="5"/>
      <c r="I145" s="5"/>
      <c r="J145" s="5"/>
    </row>
    <row r="146" spans="8:10">
      <c r="H146" s="5"/>
      <c r="I146" s="5"/>
      <c r="J146" s="5"/>
    </row>
    <row r="147" spans="8:10">
      <c r="H147" s="5"/>
      <c r="I147" s="5"/>
      <c r="J147" s="5"/>
    </row>
    <row r="148" spans="8:10">
      <c r="H148" s="5"/>
      <c r="I148" s="5"/>
      <c r="J148" s="5"/>
    </row>
    <row r="149" spans="8:10">
      <c r="H149" s="5"/>
      <c r="I149" s="5"/>
      <c r="J149" s="5"/>
    </row>
    <row r="150" spans="8:10">
      <c r="H150" s="5"/>
      <c r="I150" s="5"/>
      <c r="J150" s="5"/>
    </row>
    <row r="151" spans="8:10">
      <c r="H151" s="5"/>
      <c r="I151" s="5"/>
      <c r="J151" s="5"/>
    </row>
    <row r="152" spans="8:10">
      <c r="H152" s="5"/>
      <c r="I152" s="5"/>
      <c r="J152" s="5"/>
    </row>
    <row r="153" spans="8:10">
      <c r="H153" s="5"/>
      <c r="I153" s="5"/>
      <c r="J153" s="5"/>
    </row>
    <row r="154" spans="8:10">
      <c r="H154" s="5"/>
      <c r="I154" s="5"/>
      <c r="J154" s="5"/>
    </row>
    <row r="155" spans="8:10">
      <c r="H155" s="5"/>
      <c r="I155" s="5"/>
      <c r="J155" s="5"/>
    </row>
    <row r="156" spans="8:10">
      <c r="H156" s="5"/>
      <c r="I156" s="5"/>
      <c r="J156" s="5"/>
    </row>
    <row r="157" spans="8:10">
      <c r="H157" s="5"/>
      <c r="I157" s="5"/>
      <c r="J157" s="5"/>
    </row>
    <row r="158" spans="8:10">
      <c r="H158" s="5"/>
      <c r="I158" s="5"/>
      <c r="J158" s="5"/>
    </row>
    <row r="159" spans="8:10">
      <c r="H159" s="5"/>
      <c r="I159" s="5"/>
      <c r="J159" s="5"/>
    </row>
    <row r="160" spans="8:10">
      <c r="H160" s="5"/>
      <c r="I160" s="5"/>
      <c r="J160" s="5"/>
    </row>
    <row r="161" spans="8:10">
      <c r="H161" s="5"/>
      <c r="I161" s="5"/>
      <c r="J161" s="5"/>
    </row>
    <row r="162" spans="8:10">
      <c r="H162" s="5"/>
      <c r="I162" s="5"/>
      <c r="J162" s="5"/>
    </row>
    <row r="163" spans="8:10">
      <c r="H163" s="5"/>
      <c r="I163" s="5"/>
      <c r="J163" s="5"/>
    </row>
    <row r="164" spans="8:10">
      <c r="H164" s="5"/>
      <c r="I164" s="5"/>
      <c r="J164" s="5"/>
    </row>
    <row r="165" spans="8:10">
      <c r="H165" s="5"/>
      <c r="I165" s="5"/>
      <c r="J165" s="5"/>
    </row>
    <row r="166" spans="8:10">
      <c r="H166" s="5"/>
      <c r="I166" s="5"/>
      <c r="J166" s="5"/>
    </row>
    <row r="167" spans="8:10">
      <c r="H167" s="5"/>
      <c r="I167" s="5"/>
      <c r="J167" s="5"/>
    </row>
    <row r="168" spans="8:10">
      <c r="H168" s="5"/>
      <c r="I168" s="5"/>
      <c r="J168" s="5"/>
    </row>
    <row r="169" spans="8:10">
      <c r="H169" s="5"/>
      <c r="I169" s="5"/>
      <c r="J169" s="5"/>
    </row>
    <row r="170" spans="8:10">
      <c r="H170" s="5"/>
      <c r="I170" s="5"/>
      <c r="J170" s="5"/>
    </row>
    <row r="171" spans="8:10">
      <c r="H171" s="5"/>
      <c r="I171" s="5"/>
      <c r="J171" s="5"/>
    </row>
    <row r="172" spans="8:10">
      <c r="H172" s="5"/>
      <c r="I172" s="5"/>
      <c r="J172" s="5"/>
    </row>
    <row r="173" spans="8:10">
      <c r="H173" s="5"/>
      <c r="I173" s="5"/>
      <c r="J173" s="5"/>
    </row>
    <row r="174" spans="8:10">
      <c r="H174" s="5"/>
      <c r="I174" s="5"/>
      <c r="J174" s="5"/>
    </row>
    <row r="175" spans="8:10">
      <c r="H175" s="5"/>
      <c r="I175" s="5"/>
      <c r="J175" s="5"/>
    </row>
    <row r="176" spans="8:10">
      <c r="H176" s="5"/>
      <c r="I176" s="5"/>
      <c r="J176" s="5"/>
    </row>
    <row r="177" spans="8:10">
      <c r="H177" s="5"/>
      <c r="I177" s="5"/>
      <c r="J177" s="5"/>
    </row>
    <row r="178" spans="8:10">
      <c r="H178" s="5"/>
      <c r="I178" s="5"/>
      <c r="J178" s="5"/>
    </row>
    <row r="179" spans="8:10">
      <c r="H179" s="5"/>
      <c r="I179" s="5"/>
      <c r="J179" s="5"/>
    </row>
    <row r="180" spans="8:10">
      <c r="H180" s="5"/>
      <c r="I180" s="5"/>
      <c r="J180" s="5"/>
    </row>
    <row r="181" spans="8:10">
      <c r="H181" s="5"/>
      <c r="I181" s="5"/>
      <c r="J181" s="5"/>
    </row>
    <row r="182" spans="8:10">
      <c r="H182" s="5"/>
      <c r="I182" s="5"/>
      <c r="J182" s="5"/>
    </row>
    <row r="183" spans="8:10">
      <c r="H183" s="5"/>
      <c r="I183" s="5"/>
      <c r="J183" s="5"/>
    </row>
    <row r="184" spans="8:10">
      <c r="H184" s="5"/>
      <c r="I184" s="5"/>
      <c r="J184" s="5"/>
    </row>
    <row r="185" spans="8:10">
      <c r="H185" s="5"/>
      <c r="I185" s="5"/>
      <c r="J185" s="5"/>
    </row>
    <row r="186" spans="8:10">
      <c r="H186" s="5"/>
      <c r="I186" s="5"/>
      <c r="J186" s="5"/>
    </row>
    <row r="187" spans="8:10">
      <c r="H187" s="5"/>
      <c r="I187" s="5"/>
      <c r="J187" s="5"/>
    </row>
    <row r="188" spans="8:10">
      <c r="H188" s="5"/>
      <c r="I188" s="5"/>
      <c r="J188" s="5"/>
    </row>
    <row r="189" spans="8:10">
      <c r="H189" s="5"/>
      <c r="I189" s="5"/>
      <c r="J189" s="5"/>
    </row>
    <row r="190" spans="8:10">
      <c r="H190" s="5"/>
      <c r="I190" s="5"/>
      <c r="J190" s="5"/>
    </row>
    <row r="191" spans="8:10">
      <c r="H191" s="5"/>
      <c r="I191" s="5"/>
      <c r="J191" s="5"/>
    </row>
    <row r="192" spans="8:10">
      <c r="H192" s="5"/>
      <c r="I192" s="5"/>
      <c r="J192" s="5"/>
    </row>
    <row r="193" spans="8:10">
      <c r="H193" s="5"/>
      <c r="I193" s="5"/>
      <c r="J193" s="5"/>
    </row>
    <row r="194" spans="8:10">
      <c r="H194" s="5"/>
      <c r="I194" s="5"/>
      <c r="J194" s="5"/>
    </row>
    <row r="195" spans="8:10">
      <c r="H195" s="5"/>
      <c r="I195" s="5"/>
      <c r="J195" s="5"/>
    </row>
    <row r="196" spans="8:10">
      <c r="H196" s="5"/>
      <c r="I196" s="5"/>
      <c r="J196" s="5"/>
    </row>
    <row r="197" spans="8:10">
      <c r="H197" s="5"/>
      <c r="I197" s="5"/>
      <c r="J197" s="5"/>
    </row>
    <row r="198" spans="8:10">
      <c r="H198" s="5"/>
      <c r="I198" s="5"/>
      <c r="J198" s="5"/>
    </row>
    <row r="199" spans="8:10">
      <c r="H199" s="5"/>
      <c r="I199" s="5"/>
      <c r="J199" s="5"/>
    </row>
    <row r="200" spans="8:10">
      <c r="H200" s="5"/>
      <c r="I200" s="5"/>
      <c r="J200" s="5"/>
    </row>
    <row r="201" spans="8:10">
      <c r="H201" s="5"/>
      <c r="I201" s="5"/>
      <c r="J201" s="5"/>
    </row>
    <row r="202" spans="8:10">
      <c r="H202" s="5"/>
      <c r="I202" s="5"/>
      <c r="J202" s="5"/>
    </row>
    <row r="203" spans="8:10">
      <c r="H203" s="5"/>
      <c r="I203" s="5"/>
      <c r="J203" s="5"/>
    </row>
    <row r="204" spans="8:10">
      <c r="H204" s="5"/>
      <c r="I204" s="5"/>
      <c r="J204" s="5"/>
    </row>
    <row r="205" spans="8:10">
      <c r="H205" s="5"/>
      <c r="I205" s="5"/>
      <c r="J205" s="5"/>
    </row>
    <row r="206" spans="8:10">
      <c r="H206" s="5"/>
      <c r="I206" s="5"/>
      <c r="J206" s="5"/>
    </row>
    <row r="207" spans="8:10">
      <c r="H207" s="5"/>
      <c r="I207" s="5"/>
      <c r="J207" s="5"/>
    </row>
    <row r="208" spans="8:10">
      <c r="H208" s="5"/>
      <c r="I208" s="5"/>
      <c r="J208" s="5"/>
    </row>
    <row r="209" spans="8:10">
      <c r="H209" s="5"/>
      <c r="I209" s="5"/>
      <c r="J209" s="5"/>
    </row>
    <row r="210" spans="8:10">
      <c r="H210" s="5"/>
      <c r="I210" s="5"/>
      <c r="J210" s="5"/>
    </row>
    <row r="211" spans="8:10">
      <c r="H211" s="5"/>
      <c r="I211" s="5"/>
      <c r="J211" s="5"/>
    </row>
    <row r="212" spans="8:10">
      <c r="H212" s="5"/>
      <c r="I212" s="5"/>
      <c r="J212" s="5"/>
    </row>
    <row r="213" spans="8:10">
      <c r="H213" s="5"/>
      <c r="I213" s="5"/>
      <c r="J213" s="5"/>
    </row>
    <row r="214" spans="8:10">
      <c r="H214" s="5"/>
      <c r="I214" s="5"/>
      <c r="J214" s="5"/>
    </row>
    <row r="215" spans="8:10">
      <c r="H215" s="5"/>
      <c r="I215" s="5"/>
      <c r="J215" s="5"/>
    </row>
    <row r="216" spans="8:10">
      <c r="H216" s="5"/>
      <c r="I216" s="5"/>
      <c r="J216" s="5"/>
    </row>
    <row r="217" spans="8:10">
      <c r="H217" s="5"/>
      <c r="I217" s="5"/>
      <c r="J217" s="5"/>
    </row>
    <row r="218" spans="8:10">
      <c r="H218" s="5"/>
      <c r="I218" s="5"/>
      <c r="J218" s="5"/>
    </row>
    <row r="219" spans="8:10">
      <c r="H219" s="5"/>
      <c r="I219" s="5"/>
      <c r="J219" s="5"/>
    </row>
    <row r="220" spans="8:10">
      <c r="H220" s="5"/>
      <c r="I220" s="5"/>
      <c r="J220" s="5"/>
    </row>
    <row r="221" spans="8:10">
      <c r="H221" s="5"/>
      <c r="I221" s="5"/>
      <c r="J221" s="5"/>
    </row>
    <row r="222" spans="8:10">
      <c r="H222" s="5"/>
      <c r="I222" s="5"/>
      <c r="J222" s="5"/>
    </row>
    <row r="223" spans="8:10">
      <c r="H223" s="5"/>
      <c r="I223" s="5"/>
      <c r="J223" s="5"/>
    </row>
    <row r="224" spans="8:10">
      <c r="H224" s="5"/>
      <c r="I224" s="5"/>
      <c r="J224" s="5"/>
    </row>
    <row r="225" spans="8:10">
      <c r="H225" s="5"/>
      <c r="I225" s="5"/>
      <c r="J225" s="5"/>
    </row>
    <row r="226" spans="8:10">
      <c r="H226" s="5"/>
      <c r="I226" s="5"/>
      <c r="J226" s="5"/>
    </row>
    <row r="227" spans="8:10">
      <c r="H227" s="5"/>
      <c r="I227" s="5"/>
      <c r="J227" s="5"/>
    </row>
    <row r="228" spans="8:10">
      <c r="H228" s="5"/>
      <c r="I228" s="5"/>
      <c r="J228" s="5"/>
    </row>
    <row r="229" spans="8:10">
      <c r="H229" s="5"/>
      <c r="I229" s="5"/>
      <c r="J229" s="5"/>
    </row>
    <row r="230" spans="8:10">
      <c r="H230" s="5"/>
      <c r="I230" s="5"/>
      <c r="J230" s="5"/>
    </row>
    <row r="231" spans="8:10">
      <c r="H231" s="5"/>
      <c r="I231" s="5"/>
      <c r="J231" s="5"/>
    </row>
    <row r="232" spans="8:10">
      <c r="H232" s="5"/>
      <c r="I232" s="5"/>
      <c r="J232" s="5"/>
    </row>
    <row r="233" spans="8:10">
      <c r="H233" s="5"/>
      <c r="I233" s="5"/>
      <c r="J233" s="5"/>
    </row>
    <row r="234" spans="8:10">
      <c r="H234" s="5"/>
      <c r="I234" s="5"/>
      <c r="J234" s="5"/>
    </row>
    <row r="235" spans="8:10">
      <c r="H235" s="5"/>
      <c r="I235" s="5"/>
      <c r="J235" s="5"/>
    </row>
    <row r="236" spans="8:10">
      <c r="H236" s="5"/>
      <c r="I236" s="5"/>
      <c r="J236" s="5"/>
    </row>
    <row r="237" spans="8:10">
      <c r="H237" s="5"/>
      <c r="I237" s="5"/>
      <c r="J237" s="5"/>
    </row>
    <row r="238" spans="8:10">
      <c r="H238" s="5"/>
      <c r="I238" s="5"/>
      <c r="J238" s="5"/>
    </row>
    <row r="239" spans="8:10">
      <c r="H239" s="5"/>
      <c r="I239" s="5"/>
      <c r="J239" s="5"/>
    </row>
    <row r="240" spans="8:10">
      <c r="H240" s="5"/>
      <c r="I240" s="5"/>
      <c r="J240" s="5"/>
    </row>
    <row r="241" spans="8:10">
      <c r="H241" s="5"/>
      <c r="I241" s="5"/>
      <c r="J241" s="5"/>
    </row>
    <row r="242" spans="8:10">
      <c r="H242" s="5"/>
      <c r="I242" s="5"/>
      <c r="J242" s="5"/>
    </row>
    <row r="243" spans="8:10">
      <c r="H243" s="5"/>
      <c r="I243" s="5"/>
      <c r="J243" s="5"/>
    </row>
    <row r="244" spans="8:10">
      <c r="H244" s="5"/>
      <c r="I244" s="5"/>
      <c r="J244" s="5"/>
    </row>
    <row r="245" spans="8:10">
      <c r="H245" s="5"/>
      <c r="I245" s="5"/>
      <c r="J245" s="5"/>
    </row>
    <row r="246" spans="8:10">
      <c r="H246" s="5"/>
      <c r="I246" s="5"/>
      <c r="J246" s="5"/>
    </row>
    <row r="247" spans="8:10">
      <c r="H247" s="5"/>
      <c r="I247" s="5"/>
      <c r="J247" s="5"/>
    </row>
    <row r="248" spans="8:10">
      <c r="H248" s="5"/>
      <c r="I248" s="5"/>
      <c r="J248" s="5"/>
    </row>
    <row r="249" spans="8:10">
      <c r="H249" s="5"/>
      <c r="I249" s="5"/>
      <c r="J249" s="5"/>
    </row>
    <row r="250" spans="8:10">
      <c r="H250" s="5"/>
      <c r="I250" s="5"/>
      <c r="J250" s="5"/>
    </row>
    <row r="251" spans="8:10">
      <c r="H251" s="5"/>
      <c r="I251" s="5"/>
      <c r="J251" s="5"/>
    </row>
    <row r="252" spans="8:10">
      <c r="H252" s="5"/>
      <c r="I252" s="5"/>
      <c r="J252" s="5"/>
    </row>
    <row r="253" spans="8:10">
      <c r="H253" s="5"/>
      <c r="I253" s="5"/>
      <c r="J253" s="5"/>
    </row>
    <row r="254" spans="8:10">
      <c r="H254" s="5"/>
      <c r="I254" s="5"/>
      <c r="J254" s="5"/>
    </row>
    <row r="255" spans="8:10">
      <c r="H255" s="5"/>
      <c r="I255" s="5"/>
      <c r="J255" s="5"/>
    </row>
    <row r="256" spans="8:10">
      <c r="H256" s="5"/>
      <c r="I256" s="5"/>
      <c r="J256" s="5"/>
    </row>
    <row r="257" spans="8:10">
      <c r="H257" s="5"/>
      <c r="I257" s="5"/>
      <c r="J257" s="5"/>
    </row>
    <row r="258" spans="8:10">
      <c r="H258" s="5"/>
      <c r="I258" s="5"/>
      <c r="J258" s="5"/>
    </row>
    <row r="259" spans="8:10">
      <c r="H259" s="5"/>
      <c r="I259" s="5"/>
      <c r="J259" s="5"/>
    </row>
    <row r="260" spans="8:10">
      <c r="H260" s="5"/>
      <c r="I260" s="5"/>
      <c r="J260" s="5"/>
    </row>
    <row r="261" spans="8:10">
      <c r="H261" s="5"/>
      <c r="I261" s="5"/>
      <c r="J261" s="5"/>
    </row>
    <row r="262" spans="8:10">
      <c r="H262" s="5"/>
      <c r="I262" s="5"/>
      <c r="J262" s="5"/>
    </row>
    <row r="263" spans="8:10">
      <c r="H263" s="5"/>
      <c r="I263" s="5"/>
      <c r="J263" s="5"/>
    </row>
    <row r="264" spans="8:10">
      <c r="H264" s="5"/>
      <c r="I264" s="5"/>
      <c r="J264" s="5"/>
    </row>
    <row r="265" spans="8:10">
      <c r="H265" s="5"/>
      <c r="I265" s="5"/>
      <c r="J265" s="5"/>
    </row>
    <row r="266" spans="8:10">
      <c r="H266" s="5"/>
      <c r="I266" s="5"/>
      <c r="J266" s="5"/>
    </row>
    <row r="267" spans="8:10">
      <c r="H267" s="5"/>
      <c r="I267" s="5"/>
      <c r="J267" s="5"/>
    </row>
    <row r="268" spans="8:10">
      <c r="H268" s="5"/>
      <c r="I268" s="5"/>
      <c r="J268" s="5"/>
    </row>
    <row r="269" spans="8:10">
      <c r="H269" s="5"/>
      <c r="I269" s="5"/>
      <c r="J269" s="5"/>
    </row>
    <row r="270" spans="8:10">
      <c r="H270" s="5"/>
      <c r="I270" s="5"/>
      <c r="J270" s="5"/>
    </row>
    <row r="271" spans="8:10">
      <c r="H271" s="5"/>
      <c r="I271" s="5"/>
      <c r="J271" s="5"/>
    </row>
    <row r="272" spans="8:10">
      <c r="H272" s="5"/>
      <c r="I272" s="5"/>
      <c r="J272" s="5"/>
    </row>
    <row r="273" spans="8:10">
      <c r="H273" s="5"/>
      <c r="I273" s="5"/>
      <c r="J273" s="5"/>
    </row>
    <row r="274" spans="8:10">
      <c r="H274" s="5"/>
      <c r="I274" s="5"/>
      <c r="J274" s="5"/>
    </row>
    <row r="275" spans="8:10">
      <c r="H275" s="5"/>
      <c r="I275" s="5"/>
      <c r="J275" s="5"/>
    </row>
    <row r="276" spans="8:10">
      <c r="H276" s="5"/>
      <c r="I276" s="5"/>
      <c r="J276" s="5"/>
    </row>
    <row r="277" spans="8:10">
      <c r="H277" s="5"/>
      <c r="I277" s="5"/>
      <c r="J277" s="5"/>
    </row>
    <row r="278" spans="8:10">
      <c r="H278" s="5"/>
      <c r="I278" s="5"/>
      <c r="J278" s="5"/>
    </row>
    <row r="279" spans="8:10">
      <c r="H279" s="5"/>
      <c r="I279" s="5"/>
      <c r="J279" s="5"/>
    </row>
    <row r="280" spans="8:10">
      <c r="H280" s="5"/>
      <c r="I280" s="5"/>
      <c r="J280" s="5"/>
    </row>
    <row r="281" spans="8:10">
      <c r="H281" s="5"/>
      <c r="I281" s="5"/>
      <c r="J281" s="5"/>
    </row>
    <row r="282" spans="8:10">
      <c r="H282" s="5"/>
      <c r="I282" s="5"/>
      <c r="J282" s="5"/>
    </row>
    <row r="283" spans="8:10">
      <c r="H283" s="5"/>
      <c r="I283" s="5"/>
      <c r="J283" s="5"/>
    </row>
    <row r="284" spans="8:10">
      <c r="H284" s="5"/>
      <c r="I284" s="5"/>
      <c r="J284" s="5"/>
    </row>
    <row r="285" spans="8:10">
      <c r="H285" s="5"/>
      <c r="I285" s="5"/>
      <c r="J285" s="5"/>
    </row>
    <row r="286" spans="8:10">
      <c r="H286" s="5"/>
      <c r="I286" s="5"/>
      <c r="J286" s="5"/>
    </row>
    <row r="287" spans="8:10">
      <c r="H287" s="5"/>
      <c r="I287" s="5"/>
      <c r="J287" s="5"/>
    </row>
    <row r="288" spans="8:10">
      <c r="H288" s="5"/>
      <c r="I288" s="5"/>
      <c r="J288" s="5"/>
    </row>
    <row r="289" spans="8:10">
      <c r="H289" s="5"/>
      <c r="I289" s="5"/>
      <c r="J289" s="5"/>
    </row>
    <row r="290" spans="8:10">
      <c r="H290" s="5"/>
      <c r="I290" s="5"/>
      <c r="J290" s="5"/>
    </row>
    <row r="291" spans="8:10">
      <c r="H291" s="5"/>
      <c r="I291" s="5"/>
      <c r="J291" s="5"/>
    </row>
    <row r="292" spans="8:10">
      <c r="H292" s="5"/>
      <c r="I292" s="5"/>
      <c r="J292" s="5"/>
    </row>
    <row r="293" spans="8:10">
      <c r="H293" s="5"/>
      <c r="I293" s="5"/>
      <c r="J293" s="5"/>
    </row>
    <row r="294" spans="8:10">
      <c r="H294" s="5"/>
      <c r="I294" s="5"/>
      <c r="J294" s="5"/>
    </row>
    <row r="295" spans="8:10">
      <c r="H295" s="5"/>
      <c r="I295" s="5"/>
      <c r="J295" s="5"/>
    </row>
    <row r="296" spans="8:10">
      <c r="H296" s="5"/>
      <c r="I296" s="5"/>
      <c r="J296" s="5"/>
    </row>
    <row r="297" spans="8:10">
      <c r="H297" s="5"/>
      <c r="I297" s="5"/>
      <c r="J297" s="5"/>
    </row>
    <row r="298" spans="8:10">
      <c r="H298" s="5"/>
      <c r="I298" s="5"/>
      <c r="J298" s="5"/>
    </row>
    <row r="299" spans="8:10">
      <c r="H299" s="5"/>
      <c r="I299" s="5"/>
      <c r="J299" s="5"/>
    </row>
    <row r="300" spans="8:10">
      <c r="H300" s="5"/>
      <c r="I300" s="5"/>
      <c r="J300" s="5"/>
    </row>
    <row r="301" spans="8:10">
      <c r="H301" s="5"/>
      <c r="I301" s="5"/>
      <c r="J301" s="5"/>
    </row>
    <row r="302" spans="8:10">
      <c r="H302" s="5"/>
      <c r="I302" s="5"/>
      <c r="J302" s="5"/>
    </row>
    <row r="303" spans="8:10">
      <c r="H303" s="5"/>
      <c r="I303" s="5"/>
      <c r="J303" s="5"/>
    </row>
    <row r="304" spans="8:10">
      <c r="H304" s="5"/>
      <c r="I304" s="5"/>
      <c r="J304" s="5"/>
    </row>
    <row r="305" spans="8:10">
      <c r="H305" s="5"/>
      <c r="I305" s="5"/>
      <c r="J305" s="5"/>
    </row>
    <row r="306" spans="8:10">
      <c r="H306" s="5"/>
      <c r="I306" s="5"/>
      <c r="J306" s="5"/>
    </row>
    <row r="307" spans="8:10">
      <c r="H307" s="5"/>
      <c r="I307" s="5"/>
      <c r="J307" s="5"/>
    </row>
    <row r="308" spans="8:10">
      <c r="H308" s="5"/>
      <c r="I308" s="5"/>
      <c r="J308" s="5"/>
    </row>
    <row r="309" spans="8:10">
      <c r="H309" s="5"/>
      <c r="I309" s="5"/>
      <c r="J309" s="5"/>
    </row>
    <row r="310" spans="8:10">
      <c r="H310" s="5"/>
      <c r="I310" s="5"/>
      <c r="J310" s="5"/>
    </row>
    <row r="311" spans="8:10">
      <c r="H311" s="5"/>
      <c r="I311" s="5"/>
      <c r="J311" s="5"/>
    </row>
    <row r="312" spans="8:10">
      <c r="H312" s="5"/>
      <c r="I312" s="5"/>
      <c r="J312" s="5"/>
    </row>
    <row r="313" spans="8:10">
      <c r="H313" s="5"/>
      <c r="I313" s="5"/>
      <c r="J313" s="5"/>
    </row>
    <row r="314" spans="8:10">
      <c r="H314" s="5"/>
      <c r="I314" s="5"/>
      <c r="J314" s="5"/>
    </row>
    <row r="315" spans="8:10">
      <c r="H315" s="5"/>
      <c r="I315" s="5"/>
      <c r="J315" s="5"/>
    </row>
    <row r="316" spans="8:10">
      <c r="H316" s="5"/>
      <c r="I316" s="5"/>
      <c r="J316" s="5"/>
    </row>
    <row r="317" spans="8:10">
      <c r="H317" s="5"/>
      <c r="I317" s="5"/>
      <c r="J317" s="5"/>
    </row>
    <row r="318" spans="8:10">
      <c r="H318" s="5"/>
      <c r="I318" s="5"/>
      <c r="J318" s="5"/>
    </row>
    <row r="319" spans="8:10">
      <c r="H319" s="5"/>
      <c r="I319" s="5"/>
      <c r="J319" s="5"/>
    </row>
    <row r="320" spans="8:10">
      <c r="H320" s="5"/>
      <c r="I320" s="5"/>
      <c r="J320" s="5"/>
    </row>
    <row r="321" spans="8:10">
      <c r="H321" s="5"/>
      <c r="I321" s="5"/>
      <c r="J321" s="5"/>
    </row>
    <row r="322" spans="8:10">
      <c r="H322" s="5"/>
      <c r="I322" s="5"/>
      <c r="J322" s="5"/>
    </row>
    <row r="323" spans="8:10">
      <c r="H323" s="5"/>
      <c r="I323" s="5"/>
      <c r="J323" s="5"/>
    </row>
    <row r="324" spans="8:10">
      <c r="H324" s="5"/>
      <c r="I324" s="5"/>
      <c r="J324" s="5"/>
    </row>
    <row r="325" spans="8:10">
      <c r="H325" s="5"/>
      <c r="I325" s="5"/>
      <c r="J325" s="5"/>
    </row>
    <row r="326" spans="8:10">
      <c r="H326" s="5"/>
      <c r="I326" s="5"/>
      <c r="J326" s="5"/>
    </row>
    <row r="327" spans="8:10">
      <c r="H327" s="5"/>
      <c r="I327" s="5"/>
      <c r="J327" s="5"/>
    </row>
    <row r="328" spans="8:10">
      <c r="H328" s="5"/>
      <c r="I328" s="5"/>
      <c r="J328" s="5"/>
    </row>
    <row r="329" spans="8:10">
      <c r="H329" s="5"/>
      <c r="I329" s="5"/>
      <c r="J329" s="5"/>
    </row>
    <row r="330" spans="8:10">
      <c r="H330" s="5"/>
      <c r="I330" s="5"/>
      <c r="J330" s="5"/>
    </row>
    <row r="331" spans="8:10">
      <c r="H331" s="5"/>
      <c r="I331" s="5"/>
      <c r="J331" s="5"/>
    </row>
    <row r="332" spans="8:10">
      <c r="H332" s="5"/>
      <c r="I332" s="5"/>
      <c r="J332" s="5"/>
    </row>
    <row r="333" spans="8:10">
      <c r="H333" s="5"/>
      <c r="I333" s="5"/>
      <c r="J333" s="5"/>
    </row>
    <row r="334" spans="8:10">
      <c r="H334" s="5"/>
      <c r="I334" s="5"/>
      <c r="J334" s="5"/>
    </row>
    <row r="335" spans="8:10">
      <c r="H335" s="5"/>
      <c r="I335" s="5"/>
      <c r="J335" s="5"/>
    </row>
    <row r="336" spans="8:10">
      <c r="H336" s="5"/>
      <c r="I336" s="5"/>
      <c r="J336" s="5"/>
    </row>
    <row r="337" spans="8:10">
      <c r="H337" s="5"/>
      <c r="I337" s="5"/>
      <c r="J337" s="5"/>
    </row>
    <row r="338" spans="8:10">
      <c r="H338" s="5"/>
      <c r="I338" s="5"/>
      <c r="J338" s="5"/>
    </row>
    <row r="339" spans="8:10">
      <c r="H339" s="5"/>
      <c r="I339" s="5"/>
      <c r="J339" s="5"/>
    </row>
    <row r="340" spans="8:10">
      <c r="H340" s="5"/>
      <c r="I340" s="5"/>
      <c r="J340" s="5"/>
    </row>
    <row r="341" spans="8:10">
      <c r="H341" s="5"/>
      <c r="I341" s="5"/>
      <c r="J341" s="5"/>
    </row>
    <row r="342" spans="8:10">
      <c r="H342" s="5"/>
      <c r="I342" s="5"/>
      <c r="J342" s="5"/>
    </row>
    <row r="343" spans="8:10">
      <c r="H343" s="5"/>
      <c r="I343" s="5"/>
      <c r="J343" s="5"/>
    </row>
    <row r="344" spans="8:10">
      <c r="H344" s="5"/>
      <c r="I344" s="5"/>
      <c r="J344" s="5"/>
    </row>
    <row r="345" spans="8:10">
      <c r="H345" s="5"/>
      <c r="I345" s="5"/>
      <c r="J345" s="5"/>
    </row>
    <row r="346" spans="8:10">
      <c r="H346" s="5"/>
      <c r="I346" s="5"/>
      <c r="J346" s="5"/>
    </row>
    <row r="347" spans="8:10">
      <c r="H347" s="5"/>
      <c r="I347" s="5"/>
      <c r="J347" s="5"/>
    </row>
    <row r="348" spans="8:10">
      <c r="H348" s="5"/>
      <c r="I348" s="5"/>
      <c r="J348" s="5"/>
    </row>
    <row r="349" spans="8:10">
      <c r="H349" s="5"/>
      <c r="I349" s="5"/>
      <c r="J349" s="5"/>
    </row>
    <row r="350" spans="8:10">
      <c r="H350" s="5"/>
      <c r="I350" s="5"/>
      <c r="J350" s="5"/>
    </row>
    <row r="351" spans="8:10">
      <c r="H351" s="5"/>
      <c r="I351" s="5"/>
      <c r="J351" s="5"/>
    </row>
    <row r="352" spans="8:10">
      <c r="H352" s="5"/>
      <c r="I352" s="5"/>
      <c r="J352" s="5"/>
    </row>
    <row r="353" spans="8:10">
      <c r="H353" s="5"/>
      <c r="I353" s="5"/>
      <c r="J353" s="5"/>
    </row>
    <row r="354" spans="8:10">
      <c r="H354" s="5"/>
      <c r="I354" s="5"/>
      <c r="J354" s="5"/>
    </row>
    <row r="355" spans="8:10">
      <c r="H355" s="5"/>
      <c r="I355" s="5"/>
      <c r="J355" s="5"/>
    </row>
    <row r="356" spans="8:10">
      <c r="H356" s="5"/>
      <c r="I356" s="5"/>
      <c r="J356" s="5"/>
    </row>
    <row r="357" spans="8:10">
      <c r="H357" s="5"/>
      <c r="I357" s="5"/>
      <c r="J357" s="5"/>
    </row>
    <row r="358" spans="8:10">
      <c r="H358" s="5"/>
      <c r="I358" s="5"/>
      <c r="J358" s="5"/>
    </row>
    <row r="359" spans="8:10">
      <c r="H359" s="5"/>
      <c r="I359" s="5"/>
      <c r="J359" s="5"/>
    </row>
    <row r="360" spans="8:10">
      <c r="H360" s="5"/>
      <c r="I360" s="5"/>
      <c r="J360" s="5"/>
    </row>
    <row r="361" spans="8:10">
      <c r="H361" s="5"/>
      <c r="I361" s="5"/>
      <c r="J361" s="5"/>
    </row>
    <row r="362" spans="8:10">
      <c r="H362" s="5"/>
      <c r="I362" s="5"/>
      <c r="J362" s="5"/>
    </row>
    <row r="363" spans="8:10">
      <c r="H363" s="5"/>
      <c r="I363" s="5"/>
      <c r="J363" s="5"/>
    </row>
    <row r="364" spans="8:10">
      <c r="H364" s="5"/>
      <c r="I364" s="5"/>
      <c r="J364" s="5"/>
    </row>
    <row r="365" spans="8:10">
      <c r="H365" s="5"/>
      <c r="I365" s="5"/>
      <c r="J365" s="5"/>
    </row>
    <row r="366" spans="8:10">
      <c r="H366" s="5"/>
      <c r="I366" s="5"/>
      <c r="J366" s="5"/>
    </row>
    <row r="367" spans="8:10">
      <c r="H367" s="5"/>
      <c r="I367" s="5"/>
      <c r="J367" s="5"/>
    </row>
    <row r="368" spans="8:10">
      <c r="H368" s="5"/>
      <c r="I368" s="5"/>
      <c r="J368" s="5"/>
    </row>
    <row r="369" spans="8:10">
      <c r="H369" s="5"/>
      <c r="I369" s="5"/>
      <c r="J369" s="5"/>
    </row>
    <row r="370" spans="8:10">
      <c r="H370" s="5"/>
      <c r="I370" s="5"/>
      <c r="J370" s="5"/>
    </row>
    <row r="371" spans="8:10">
      <c r="H371" s="5"/>
      <c r="I371" s="5"/>
      <c r="J371" s="5"/>
    </row>
    <row r="372" spans="8:10">
      <c r="H372" s="5"/>
      <c r="I372" s="5"/>
      <c r="J372" s="5"/>
    </row>
    <row r="373" spans="8:10">
      <c r="H373" s="5"/>
      <c r="I373" s="5"/>
      <c r="J373" s="5"/>
    </row>
    <row r="374" spans="8:10">
      <c r="H374" s="5"/>
      <c r="I374" s="5"/>
      <c r="J374" s="5"/>
    </row>
    <row r="375" spans="8:10">
      <c r="H375" s="5"/>
      <c r="I375" s="5"/>
      <c r="J375" s="5"/>
    </row>
    <row r="376" spans="8:10">
      <c r="H376" s="5"/>
      <c r="I376" s="5"/>
      <c r="J376" s="5"/>
    </row>
    <row r="377" spans="8:10">
      <c r="H377" s="5"/>
      <c r="I377" s="5"/>
      <c r="J377" s="5"/>
    </row>
    <row r="378" spans="8:10">
      <c r="H378" s="5"/>
      <c r="I378" s="5"/>
      <c r="J378" s="5"/>
    </row>
    <row r="379" spans="8:10">
      <c r="H379" s="5"/>
      <c r="I379" s="5"/>
      <c r="J379" s="5"/>
    </row>
    <row r="380" spans="8:10">
      <c r="H380" s="5"/>
      <c r="I380" s="5"/>
      <c r="J380" s="5"/>
    </row>
    <row r="381" spans="8:10">
      <c r="H381" s="5"/>
      <c r="I381" s="5"/>
      <c r="J381" s="5"/>
    </row>
    <row r="382" spans="8:10">
      <c r="H382" s="5"/>
      <c r="I382" s="5"/>
      <c r="J382" s="5"/>
    </row>
    <row r="383" spans="8:10">
      <c r="H383" s="5"/>
      <c r="I383" s="5"/>
      <c r="J383" s="5"/>
    </row>
    <row r="384" spans="8:10">
      <c r="H384" s="5"/>
      <c r="I384" s="5"/>
      <c r="J384" s="5"/>
    </row>
    <row r="385" spans="8:10">
      <c r="H385" s="5"/>
      <c r="I385" s="5"/>
      <c r="J385" s="5"/>
    </row>
    <row r="386" spans="8:10">
      <c r="H386" s="5"/>
      <c r="I386" s="5"/>
      <c r="J386" s="5"/>
    </row>
    <row r="387" spans="8:10">
      <c r="H387" s="5"/>
      <c r="I387" s="5"/>
      <c r="J387" s="5"/>
    </row>
    <row r="388" spans="8:10">
      <c r="H388" s="5"/>
      <c r="I388" s="5"/>
      <c r="J388" s="5"/>
    </row>
    <row r="389" spans="8:10">
      <c r="H389" s="5"/>
      <c r="I389" s="5"/>
      <c r="J389" s="5"/>
    </row>
    <row r="390" spans="8:10">
      <c r="H390" s="5"/>
      <c r="I390" s="5"/>
      <c r="J390" s="5"/>
    </row>
    <row r="391" spans="8:10">
      <c r="H391" s="5"/>
      <c r="I391" s="5"/>
      <c r="J391" s="5"/>
    </row>
    <row r="392" spans="8:10">
      <c r="H392" s="5"/>
      <c r="I392" s="5"/>
      <c r="J392" s="5"/>
    </row>
    <row r="393" spans="8:10">
      <c r="H393" s="5"/>
      <c r="I393" s="5"/>
      <c r="J393" s="5"/>
    </row>
    <row r="394" spans="8:10">
      <c r="H394" s="5"/>
      <c r="I394" s="5"/>
      <c r="J394" s="5"/>
    </row>
    <row r="395" spans="8:10">
      <c r="H395" s="5"/>
      <c r="I395" s="5"/>
      <c r="J395" s="5"/>
    </row>
    <row r="396" spans="8:10">
      <c r="H396" s="5"/>
      <c r="I396" s="5"/>
      <c r="J396" s="5"/>
    </row>
    <row r="397" spans="8:10">
      <c r="H397" s="5"/>
      <c r="I397" s="5"/>
      <c r="J397" s="5"/>
    </row>
    <row r="398" spans="8:10">
      <c r="H398" s="5"/>
      <c r="I398" s="5"/>
      <c r="J398" s="5"/>
    </row>
    <row r="399" spans="8:10">
      <c r="H399" s="5"/>
      <c r="I399" s="5"/>
      <c r="J399" s="5"/>
    </row>
    <row r="400" spans="8:10">
      <c r="H400" s="5"/>
      <c r="I400" s="5"/>
      <c r="J400" s="5"/>
    </row>
    <row r="401" spans="8:10">
      <c r="H401" s="5"/>
      <c r="I401" s="5"/>
      <c r="J401" s="5"/>
    </row>
    <row r="402" spans="8:10">
      <c r="H402" s="5"/>
      <c r="I402" s="5"/>
      <c r="J402" s="5"/>
    </row>
    <row r="403" spans="8:10">
      <c r="H403" s="5"/>
      <c r="I403" s="5"/>
      <c r="J403" s="5"/>
    </row>
    <row r="404" spans="8:10">
      <c r="H404" s="5"/>
      <c r="I404" s="5"/>
      <c r="J404" s="5"/>
    </row>
    <row r="405" spans="8:10">
      <c r="H405" s="5"/>
      <c r="I405" s="5"/>
      <c r="J405" s="5"/>
    </row>
    <row r="406" spans="8:10">
      <c r="H406" s="5"/>
      <c r="I406" s="5"/>
      <c r="J406" s="5"/>
    </row>
    <row r="407" spans="8:10">
      <c r="H407" s="5"/>
      <c r="I407" s="5"/>
      <c r="J407" s="5"/>
    </row>
    <row r="408" spans="8:10">
      <c r="H408" s="5"/>
      <c r="I408" s="5"/>
      <c r="J408" s="5"/>
    </row>
    <row r="409" spans="8:10">
      <c r="H409" s="5"/>
      <c r="I409" s="5"/>
      <c r="J409" s="5"/>
    </row>
    <row r="410" spans="8:10">
      <c r="H410" s="5"/>
      <c r="I410" s="5"/>
      <c r="J410" s="5"/>
    </row>
    <row r="411" spans="8:10">
      <c r="H411" s="5"/>
      <c r="I411" s="5"/>
      <c r="J411" s="5"/>
    </row>
    <row r="412" spans="8:10">
      <c r="H412" s="5"/>
      <c r="I412" s="5"/>
      <c r="J412" s="5"/>
    </row>
    <row r="413" spans="8:10">
      <c r="H413" s="5"/>
      <c r="I413" s="5"/>
      <c r="J413" s="5"/>
    </row>
    <row r="414" spans="8:10">
      <c r="H414" s="5"/>
      <c r="I414" s="5"/>
      <c r="J414" s="5"/>
    </row>
    <row r="415" spans="8:10">
      <c r="H415" s="5"/>
      <c r="I415" s="5"/>
      <c r="J415" s="5"/>
    </row>
    <row r="416" spans="8:10">
      <c r="H416" s="5"/>
      <c r="I416" s="5"/>
      <c r="J416" s="5"/>
    </row>
    <row r="417" spans="8:10">
      <c r="H417" s="5"/>
      <c r="I417" s="5"/>
      <c r="J417" s="5"/>
    </row>
    <row r="418" spans="8:10">
      <c r="H418" s="5"/>
      <c r="I418" s="5"/>
      <c r="J418" s="5"/>
    </row>
    <row r="419" spans="8:10">
      <c r="H419" s="5"/>
      <c r="I419" s="5"/>
      <c r="J419" s="5"/>
    </row>
    <row r="420" spans="8:10">
      <c r="H420" s="5"/>
      <c r="I420" s="5"/>
      <c r="J420" s="5"/>
    </row>
    <row r="421" spans="8:10">
      <c r="H421" s="5"/>
      <c r="I421" s="5"/>
      <c r="J421" s="5"/>
    </row>
    <row r="422" spans="8:10">
      <c r="H422" s="5"/>
      <c r="I422" s="5"/>
      <c r="J422" s="5"/>
    </row>
    <row r="423" spans="8:10">
      <c r="H423" s="5"/>
      <c r="I423" s="5"/>
      <c r="J423" s="5"/>
    </row>
    <row r="424" spans="8:10">
      <c r="H424" s="5"/>
      <c r="I424" s="5"/>
      <c r="J424" s="5"/>
    </row>
    <row r="425" spans="8:10">
      <c r="H425" s="5"/>
      <c r="I425" s="5"/>
      <c r="J425" s="5"/>
    </row>
    <row r="426" spans="8:10">
      <c r="H426" s="5"/>
      <c r="I426" s="5"/>
      <c r="J426" s="5"/>
    </row>
    <row r="427" spans="8:10">
      <c r="H427" s="5"/>
      <c r="I427" s="5"/>
      <c r="J427" s="5"/>
    </row>
    <row r="428" spans="8:10">
      <c r="H428" s="5"/>
      <c r="I428" s="5"/>
      <c r="J428" s="5"/>
    </row>
    <row r="429" spans="8:10">
      <c r="H429" s="5"/>
      <c r="I429" s="5"/>
      <c r="J429" s="5"/>
    </row>
    <row r="430" spans="8:10">
      <c r="H430" s="5"/>
      <c r="I430" s="5"/>
      <c r="J430" s="5"/>
    </row>
    <row r="431" spans="8:10">
      <c r="H431" s="5"/>
      <c r="I431" s="5"/>
      <c r="J431" s="5"/>
    </row>
    <row r="432" spans="8:10">
      <c r="H432" s="5"/>
      <c r="I432" s="5"/>
      <c r="J432" s="5"/>
    </row>
    <row r="433" spans="8:10">
      <c r="H433" s="5"/>
      <c r="I433" s="5"/>
      <c r="J433" s="5"/>
    </row>
    <row r="434" spans="8:10">
      <c r="H434" s="5"/>
      <c r="I434" s="5"/>
      <c r="J434" s="5"/>
    </row>
    <row r="435" spans="8:10">
      <c r="H435" s="5"/>
      <c r="I435" s="5"/>
      <c r="J435" s="5"/>
    </row>
    <row r="436" spans="8:10">
      <c r="H436" s="5"/>
      <c r="I436" s="5"/>
      <c r="J436" s="5"/>
    </row>
    <row r="437" spans="8:10">
      <c r="H437" s="5"/>
      <c r="I437" s="5"/>
      <c r="J437" s="5"/>
    </row>
    <row r="438" spans="8:10">
      <c r="H438" s="5"/>
      <c r="I438" s="5"/>
      <c r="J438" s="5"/>
    </row>
    <row r="439" spans="8:10">
      <c r="H439" s="5"/>
      <c r="I439" s="5"/>
      <c r="J439" s="5"/>
    </row>
    <row r="440" spans="8:10">
      <c r="H440" s="5"/>
      <c r="I440" s="5"/>
      <c r="J440" s="5"/>
    </row>
    <row r="441" spans="8:10">
      <c r="H441" s="5"/>
      <c r="I441" s="5"/>
      <c r="J441" s="5"/>
    </row>
    <row r="442" spans="8:10">
      <c r="H442" s="5"/>
      <c r="I442" s="5"/>
      <c r="J442" s="5"/>
    </row>
    <row r="443" spans="8:10">
      <c r="H443" s="5"/>
      <c r="I443" s="5"/>
      <c r="J443" s="5"/>
    </row>
    <row r="444" spans="8:10">
      <c r="H444" s="5"/>
      <c r="I444" s="5"/>
      <c r="J444" s="5"/>
    </row>
    <row r="445" spans="8:10">
      <c r="H445" s="5"/>
      <c r="I445" s="5"/>
      <c r="J445" s="5"/>
    </row>
    <row r="446" spans="8:10">
      <c r="H446" s="5"/>
      <c r="I446" s="5"/>
      <c r="J446" s="5"/>
    </row>
    <row r="447" spans="8:10">
      <c r="H447" s="5"/>
      <c r="I447" s="5"/>
      <c r="J447" s="5"/>
    </row>
    <row r="448" spans="8:10">
      <c r="H448" s="5"/>
      <c r="I448" s="5"/>
      <c r="J448" s="5"/>
    </row>
    <row r="449" spans="8:10">
      <c r="H449" s="5"/>
      <c r="I449" s="5"/>
      <c r="J449" s="5"/>
    </row>
    <row r="450" spans="8:10">
      <c r="H450" s="5"/>
      <c r="I450" s="5"/>
      <c r="J450" s="5"/>
    </row>
    <row r="451" spans="8:10">
      <c r="H451" s="5"/>
      <c r="I451" s="5"/>
      <c r="J451" s="5"/>
    </row>
    <row r="452" spans="8:10">
      <c r="H452" s="5"/>
      <c r="I452" s="5"/>
      <c r="J452" s="5"/>
    </row>
    <row r="453" spans="8:10">
      <c r="H453" s="5"/>
      <c r="I453" s="5"/>
      <c r="J453" s="5"/>
    </row>
    <row r="454" spans="8:10">
      <c r="H454" s="5"/>
      <c r="I454" s="5"/>
      <c r="J454" s="5"/>
    </row>
    <row r="455" spans="8:10">
      <c r="H455" s="5"/>
      <c r="I455" s="5"/>
      <c r="J455" s="5"/>
    </row>
    <row r="456" spans="8:10">
      <c r="H456" s="5"/>
      <c r="I456" s="5"/>
      <c r="J456" s="5"/>
    </row>
    <row r="457" spans="8:10">
      <c r="H457" s="5"/>
      <c r="I457" s="5"/>
      <c r="J457" s="5"/>
    </row>
    <row r="458" spans="8:10">
      <c r="H458" s="5"/>
      <c r="I458" s="5"/>
      <c r="J458" s="5"/>
    </row>
    <row r="459" spans="8:10">
      <c r="H459" s="5"/>
      <c r="I459" s="5"/>
      <c r="J459" s="5"/>
    </row>
    <row r="460" spans="8:10">
      <c r="H460" s="5"/>
      <c r="I460" s="5"/>
      <c r="J460" s="5"/>
    </row>
    <row r="461" spans="8:10">
      <c r="H461" s="5"/>
      <c r="I461" s="5"/>
      <c r="J461" s="5"/>
    </row>
    <row r="462" spans="8:10">
      <c r="H462" s="5"/>
      <c r="I462" s="5"/>
      <c r="J462" s="5"/>
    </row>
    <row r="463" spans="8:10">
      <c r="H463" s="5"/>
      <c r="I463" s="5"/>
      <c r="J463" s="5"/>
    </row>
    <row r="464" spans="8:10">
      <c r="H464" s="5"/>
      <c r="I464" s="5"/>
      <c r="J464" s="5"/>
    </row>
    <row r="465" spans="8:10">
      <c r="H465" s="5"/>
      <c r="I465" s="5"/>
      <c r="J465" s="5"/>
    </row>
    <row r="466" spans="8:10">
      <c r="H466" s="5"/>
      <c r="I466" s="5"/>
      <c r="J466" s="5"/>
    </row>
    <row r="467" spans="8:10">
      <c r="H467" s="5"/>
      <c r="I467" s="5"/>
      <c r="J467" s="5"/>
    </row>
    <row r="468" spans="8:10">
      <c r="H468" s="5"/>
      <c r="I468" s="5"/>
      <c r="J468" s="5"/>
    </row>
    <row r="469" spans="8:10">
      <c r="H469" s="5"/>
      <c r="I469" s="5"/>
      <c r="J469" s="5"/>
    </row>
    <row r="470" spans="8:10">
      <c r="H470" s="5"/>
      <c r="I470" s="5"/>
      <c r="J470" s="5"/>
    </row>
    <row r="471" spans="8:10">
      <c r="H471" s="5"/>
      <c r="I471" s="5"/>
      <c r="J471" s="5"/>
    </row>
    <row r="472" spans="8:10">
      <c r="H472" s="5"/>
      <c r="I472" s="5"/>
      <c r="J472" s="5"/>
    </row>
    <row r="473" spans="8:10">
      <c r="H473" s="5"/>
      <c r="I473" s="5"/>
      <c r="J473" s="5"/>
    </row>
    <row r="474" spans="8:10">
      <c r="H474" s="5"/>
      <c r="I474" s="5"/>
      <c r="J474" s="5"/>
    </row>
    <row r="475" spans="8:10">
      <c r="H475" s="5"/>
      <c r="I475" s="5"/>
      <c r="J475" s="5"/>
    </row>
    <row r="476" spans="8:10">
      <c r="H476" s="5"/>
      <c r="I476" s="5"/>
      <c r="J476" s="5"/>
    </row>
    <row r="477" spans="8:10">
      <c r="H477" s="5"/>
      <c r="I477" s="5"/>
      <c r="J477" s="5"/>
    </row>
    <row r="478" spans="8:10">
      <c r="H478" s="5"/>
      <c r="I478" s="5"/>
      <c r="J478" s="5"/>
    </row>
    <row r="479" spans="8:10">
      <c r="H479" s="5"/>
      <c r="I479" s="5"/>
      <c r="J479" s="5"/>
    </row>
    <row r="480" spans="8:10">
      <c r="H480" s="5"/>
      <c r="I480" s="5"/>
      <c r="J480" s="5"/>
    </row>
    <row r="481" spans="8:10">
      <c r="H481" s="5"/>
      <c r="I481" s="5"/>
      <c r="J481" s="5"/>
    </row>
    <row r="482" spans="8:10">
      <c r="H482" s="5"/>
      <c r="I482" s="5"/>
      <c r="J482" s="5"/>
    </row>
    <row r="483" spans="8:10">
      <c r="H483" s="5"/>
      <c r="I483" s="5"/>
      <c r="J483" s="5"/>
    </row>
    <row r="484" spans="8:10">
      <c r="H484" s="5"/>
      <c r="I484" s="5"/>
      <c r="J484" s="5"/>
    </row>
    <row r="485" spans="8:10">
      <c r="H485" s="5"/>
      <c r="I485" s="5"/>
      <c r="J485" s="5"/>
    </row>
    <row r="486" spans="8:10">
      <c r="H486" s="5"/>
      <c r="I486" s="5"/>
      <c r="J486" s="5"/>
    </row>
    <row r="487" spans="8:10">
      <c r="H487" s="5"/>
      <c r="I487" s="5"/>
      <c r="J487" s="5"/>
    </row>
    <row r="488" spans="8:10">
      <c r="H488" s="5"/>
      <c r="I488" s="5"/>
      <c r="J488" s="5"/>
    </row>
    <row r="489" spans="8:10">
      <c r="H489" s="5"/>
      <c r="I489" s="5"/>
      <c r="J489" s="5"/>
    </row>
    <row r="490" spans="8:10">
      <c r="H490" s="5"/>
      <c r="I490" s="5"/>
      <c r="J490" s="5"/>
    </row>
    <row r="491" spans="8:10">
      <c r="H491" s="5"/>
      <c r="I491" s="5"/>
      <c r="J491" s="5"/>
    </row>
    <row r="492" spans="8:10">
      <c r="H492" s="5"/>
      <c r="I492" s="5"/>
      <c r="J492" s="5"/>
    </row>
    <row r="493" spans="8:10">
      <c r="H493" s="5"/>
      <c r="I493" s="5"/>
      <c r="J493" s="5"/>
    </row>
    <row r="494" spans="8:10">
      <c r="H494" s="5"/>
      <c r="I494" s="5"/>
      <c r="J494" s="5"/>
    </row>
    <row r="495" spans="8:10">
      <c r="H495" s="5"/>
      <c r="I495" s="5"/>
      <c r="J495" s="5"/>
    </row>
    <row r="496" spans="8:10">
      <c r="H496" s="5"/>
      <c r="I496" s="5"/>
      <c r="J496" s="5"/>
    </row>
    <row r="497" spans="8:10">
      <c r="H497" s="5"/>
      <c r="I497" s="5"/>
      <c r="J497" s="5"/>
    </row>
    <row r="498" spans="8:10">
      <c r="H498" s="5"/>
      <c r="I498" s="5"/>
      <c r="J498" s="5"/>
    </row>
    <row r="499" spans="8:10">
      <c r="H499" s="5"/>
      <c r="I499" s="5"/>
      <c r="J499" s="5"/>
    </row>
    <row r="500" spans="8:10">
      <c r="H500" s="5"/>
      <c r="I500" s="5"/>
      <c r="J500" s="5"/>
    </row>
    <row r="501" spans="8:10">
      <c r="H501" s="5"/>
      <c r="I501" s="5"/>
      <c r="J501" s="5"/>
    </row>
    <row r="502" spans="8:10">
      <c r="H502" s="5"/>
      <c r="I502" s="5"/>
      <c r="J502" s="5"/>
    </row>
    <row r="503" spans="8:10">
      <c r="H503" s="5"/>
      <c r="I503" s="5"/>
      <c r="J503" s="5"/>
    </row>
    <row r="504" spans="8:10">
      <c r="H504" s="5"/>
      <c r="I504" s="5"/>
      <c r="J504" s="5"/>
    </row>
    <row r="505" spans="8:10">
      <c r="H505" s="5"/>
      <c r="I505" s="5"/>
      <c r="J505" s="5"/>
    </row>
    <row r="506" spans="8:10">
      <c r="H506" s="5"/>
      <c r="I506" s="5"/>
      <c r="J506" s="5"/>
    </row>
    <row r="507" spans="8:10">
      <c r="H507" s="5"/>
      <c r="I507" s="5"/>
      <c r="J507" s="5"/>
    </row>
    <row r="508" spans="8:10">
      <c r="H508" s="5"/>
      <c r="I508" s="5"/>
      <c r="J508" s="5"/>
    </row>
    <row r="509" spans="8:10">
      <c r="H509" s="5"/>
      <c r="I509" s="5"/>
      <c r="J509" s="5"/>
    </row>
    <row r="510" spans="8:10">
      <c r="H510" s="5"/>
      <c r="I510" s="5"/>
      <c r="J510" s="5"/>
    </row>
    <row r="511" spans="8:10">
      <c r="H511" s="5"/>
      <c r="I511" s="5"/>
      <c r="J511" s="5"/>
    </row>
    <row r="512" spans="8:10">
      <c r="H512" s="5"/>
      <c r="I512" s="5"/>
      <c r="J512" s="5"/>
    </row>
    <row r="513" spans="8:10">
      <c r="H513" s="5"/>
      <c r="I513" s="5"/>
      <c r="J513" s="5"/>
    </row>
    <row r="514" spans="8:10">
      <c r="H514" s="5"/>
      <c r="I514" s="5"/>
      <c r="J514" s="5"/>
    </row>
    <row r="515" spans="8:10">
      <c r="H515" s="5"/>
      <c r="I515" s="5"/>
      <c r="J515" s="5"/>
    </row>
    <row r="516" spans="8:10">
      <c r="H516" s="5"/>
      <c r="I516" s="5"/>
      <c r="J516" s="5"/>
    </row>
    <row r="517" spans="8:10">
      <c r="H517" s="5"/>
      <c r="I517" s="5"/>
      <c r="J517" s="5"/>
    </row>
    <row r="518" spans="8:10">
      <c r="H518" s="5"/>
      <c r="I518" s="5"/>
      <c r="J518" s="5"/>
    </row>
    <row r="519" spans="8:10">
      <c r="H519" s="5"/>
      <c r="I519" s="5"/>
      <c r="J519" s="5"/>
    </row>
    <row r="520" spans="8:10">
      <c r="H520" s="5"/>
      <c r="I520" s="5"/>
      <c r="J520" s="5"/>
    </row>
    <row r="521" spans="8:10">
      <c r="H521" s="5"/>
      <c r="I521" s="5"/>
      <c r="J521" s="5"/>
    </row>
    <row r="522" spans="8:10">
      <c r="H522" s="5"/>
      <c r="I522" s="5"/>
      <c r="J522" s="5"/>
    </row>
    <row r="523" spans="8:10">
      <c r="H523" s="5"/>
      <c r="I523" s="5"/>
      <c r="J523" s="5"/>
    </row>
    <row r="524" spans="8:10">
      <c r="H524" s="5"/>
      <c r="I524" s="5"/>
      <c r="J524" s="5"/>
    </row>
    <row r="525" spans="8:10">
      <c r="H525" s="5"/>
      <c r="I525" s="5"/>
      <c r="J525" s="5"/>
    </row>
    <row r="526" spans="8:10">
      <c r="H526" s="5"/>
      <c r="I526" s="5"/>
      <c r="J526" s="5"/>
    </row>
    <row r="527" spans="8:10">
      <c r="H527" s="5"/>
      <c r="I527" s="5"/>
      <c r="J527" s="5"/>
    </row>
    <row r="528" spans="8:10">
      <c r="H528" s="5"/>
      <c r="I528" s="5"/>
      <c r="J528" s="5"/>
    </row>
    <row r="529" spans="8:10">
      <c r="H529" s="5"/>
      <c r="I529" s="5"/>
      <c r="J529" s="5"/>
    </row>
    <row r="530" spans="8:10">
      <c r="H530" s="5"/>
      <c r="I530" s="5"/>
      <c r="J530" s="5"/>
    </row>
    <row r="531" spans="8:10">
      <c r="H531" s="5"/>
      <c r="I531" s="5"/>
      <c r="J531" s="5"/>
    </row>
    <row r="532" spans="8:10">
      <c r="H532" s="5"/>
      <c r="I532" s="5"/>
      <c r="J532" s="5"/>
    </row>
    <row r="533" spans="8:10">
      <c r="H533" s="5"/>
      <c r="I533" s="5"/>
      <c r="J533" s="5"/>
    </row>
    <row r="534" spans="8:10">
      <c r="H534" s="5"/>
      <c r="I534" s="5"/>
      <c r="J534" s="5"/>
    </row>
    <row r="535" spans="8:10">
      <c r="H535" s="5"/>
      <c r="I535" s="5"/>
      <c r="J535" s="5"/>
    </row>
    <row r="536" spans="8:10">
      <c r="H536" s="5"/>
      <c r="I536" s="5"/>
      <c r="J536" s="5"/>
    </row>
    <row r="537" spans="8:10">
      <c r="H537" s="5"/>
      <c r="I537" s="5"/>
      <c r="J537" s="5"/>
    </row>
    <row r="538" spans="8:10">
      <c r="H538" s="5"/>
      <c r="I538" s="5"/>
      <c r="J538" s="5"/>
    </row>
    <row r="539" spans="8:10">
      <c r="H539" s="5"/>
      <c r="I539" s="5"/>
      <c r="J539" s="5"/>
    </row>
    <row r="540" spans="8:10">
      <c r="H540" s="5"/>
      <c r="I540" s="5"/>
      <c r="J540" s="5"/>
    </row>
    <row r="541" spans="8:10">
      <c r="H541" s="5"/>
      <c r="I541" s="5"/>
      <c r="J541" s="5"/>
    </row>
    <row r="542" spans="8:10">
      <c r="H542" s="5"/>
      <c r="I542" s="5"/>
      <c r="J542" s="5"/>
    </row>
    <row r="543" spans="8:10">
      <c r="H543" s="5"/>
      <c r="I543" s="5"/>
      <c r="J543" s="5"/>
    </row>
    <row r="544" spans="8:10">
      <c r="H544" s="5"/>
      <c r="I544" s="5"/>
      <c r="J544" s="5"/>
    </row>
    <row r="545" spans="8:10">
      <c r="H545" s="5"/>
      <c r="I545" s="5"/>
      <c r="J545" s="5"/>
    </row>
    <row r="546" spans="8:10">
      <c r="H546" s="5"/>
      <c r="I546" s="5"/>
      <c r="J546" s="5"/>
    </row>
    <row r="547" spans="8:10">
      <c r="H547" s="5"/>
      <c r="I547" s="5"/>
      <c r="J547" s="5"/>
    </row>
    <row r="548" spans="8:10">
      <c r="H548" s="5"/>
      <c r="I548" s="5"/>
      <c r="J548" s="5"/>
    </row>
    <row r="549" spans="8:10">
      <c r="H549" s="5"/>
      <c r="I549" s="5"/>
      <c r="J549" s="5"/>
    </row>
    <row r="550" spans="8:10">
      <c r="H550" s="5"/>
      <c r="I550" s="5"/>
      <c r="J550" s="5"/>
    </row>
    <row r="551" spans="8:10">
      <c r="H551" s="5"/>
      <c r="I551" s="5"/>
      <c r="J551" s="5"/>
    </row>
    <row r="552" spans="8:10">
      <c r="H552" s="5"/>
      <c r="I552" s="5"/>
      <c r="J552" s="5"/>
    </row>
    <row r="553" spans="8:10">
      <c r="H553" s="5"/>
      <c r="I553" s="5"/>
      <c r="J553" s="5"/>
    </row>
    <row r="554" spans="8:10">
      <c r="H554" s="5"/>
      <c r="I554" s="5"/>
      <c r="J554" s="5"/>
    </row>
    <row r="555" spans="8:10">
      <c r="H555" s="5"/>
      <c r="I555" s="5"/>
      <c r="J555" s="5"/>
    </row>
    <row r="556" spans="8:10">
      <c r="H556" s="5"/>
      <c r="I556" s="5"/>
      <c r="J556" s="5"/>
    </row>
    <row r="557" spans="8:10">
      <c r="H557" s="5"/>
      <c r="I557" s="5"/>
      <c r="J557" s="5"/>
    </row>
    <row r="558" spans="8:10">
      <c r="H558" s="5"/>
      <c r="I558" s="5"/>
      <c r="J558" s="5"/>
    </row>
    <row r="559" spans="8:10">
      <c r="H559" s="5"/>
      <c r="I559" s="5"/>
      <c r="J559" s="5"/>
    </row>
    <row r="560" spans="8:10">
      <c r="H560" s="5"/>
      <c r="I560" s="5"/>
      <c r="J560" s="5"/>
    </row>
    <row r="561" spans="8:10">
      <c r="H561" s="5"/>
      <c r="I561" s="5"/>
      <c r="J561" s="5"/>
    </row>
    <row r="562" spans="8:10">
      <c r="H562" s="5"/>
      <c r="I562" s="5"/>
      <c r="J562" s="5"/>
    </row>
    <row r="563" spans="8:10">
      <c r="H563" s="5"/>
      <c r="I563" s="5"/>
      <c r="J563" s="5"/>
    </row>
    <row r="564" spans="8:10">
      <c r="H564" s="5"/>
      <c r="I564" s="5"/>
      <c r="J564" s="5"/>
    </row>
    <row r="565" spans="8:10">
      <c r="H565" s="5"/>
      <c r="I565" s="5"/>
      <c r="J565" s="5"/>
    </row>
    <row r="566" spans="8:10">
      <c r="H566" s="5"/>
      <c r="I566" s="5"/>
      <c r="J566" s="5"/>
    </row>
    <row r="567" spans="8:10">
      <c r="H567" s="5"/>
      <c r="I567" s="5"/>
      <c r="J567" s="5"/>
    </row>
    <row r="568" spans="8:10">
      <c r="H568" s="5"/>
      <c r="I568" s="5"/>
      <c r="J568" s="5"/>
    </row>
    <row r="569" spans="8:10">
      <c r="H569" s="5"/>
      <c r="I569" s="5"/>
      <c r="J569" s="5"/>
    </row>
    <row r="570" spans="8:10">
      <c r="H570" s="5"/>
      <c r="I570" s="5"/>
      <c r="J570" s="5"/>
    </row>
    <row r="571" spans="8:10">
      <c r="H571" s="5"/>
      <c r="I571" s="5"/>
      <c r="J571" s="5"/>
    </row>
    <row r="572" spans="8:10">
      <c r="H572" s="5"/>
      <c r="I572" s="5"/>
      <c r="J572" s="5"/>
    </row>
    <row r="573" spans="8:10">
      <c r="H573" s="5"/>
      <c r="I573" s="5"/>
      <c r="J573" s="5"/>
    </row>
    <row r="574" spans="8:10">
      <c r="H574" s="5"/>
      <c r="I574" s="5"/>
      <c r="J574" s="5"/>
    </row>
    <row r="575" spans="8:10">
      <c r="H575" s="5"/>
      <c r="I575" s="5"/>
      <c r="J575" s="5"/>
    </row>
    <row r="576" spans="8:10">
      <c r="H576" s="5"/>
      <c r="I576" s="5"/>
      <c r="J576" s="5"/>
    </row>
    <row r="577" spans="8:10">
      <c r="H577" s="5"/>
      <c r="I577" s="5"/>
      <c r="J577" s="5"/>
    </row>
    <row r="578" spans="8:10">
      <c r="H578" s="5"/>
      <c r="I578" s="5"/>
      <c r="J578" s="5"/>
    </row>
    <row r="579" spans="8:10">
      <c r="H579" s="5"/>
      <c r="I579" s="5"/>
      <c r="J579" s="5"/>
    </row>
    <row r="580" spans="8:10">
      <c r="H580" s="5"/>
      <c r="I580" s="5"/>
      <c r="J580" s="5"/>
    </row>
    <row r="581" spans="8:10">
      <c r="H581" s="5"/>
      <c r="I581" s="5"/>
      <c r="J581" s="5"/>
    </row>
    <row r="582" spans="8:10">
      <c r="H582" s="5"/>
      <c r="I582" s="5"/>
      <c r="J582" s="5"/>
    </row>
    <row r="583" spans="8:10">
      <c r="H583" s="5"/>
      <c r="I583" s="5"/>
      <c r="J583" s="5"/>
    </row>
    <row r="584" spans="8:10">
      <c r="H584" s="5"/>
      <c r="I584" s="5"/>
      <c r="J584" s="5"/>
    </row>
    <row r="585" spans="8:10">
      <c r="H585" s="5"/>
      <c r="I585" s="5"/>
      <c r="J585" s="5"/>
    </row>
    <row r="586" spans="8:10">
      <c r="H586" s="5"/>
      <c r="I586" s="5"/>
      <c r="J586" s="5"/>
    </row>
    <row r="587" spans="8:10">
      <c r="H587" s="5"/>
      <c r="I587" s="5"/>
      <c r="J587" s="5"/>
    </row>
    <row r="588" spans="8:10">
      <c r="H588" s="5"/>
      <c r="I588" s="5"/>
      <c r="J588" s="5"/>
    </row>
    <row r="589" spans="8:10">
      <c r="H589" s="5"/>
      <c r="I589" s="5"/>
      <c r="J589" s="5"/>
    </row>
    <row r="590" spans="8:10">
      <c r="H590" s="5"/>
      <c r="I590" s="5"/>
      <c r="J590" s="5"/>
    </row>
    <row r="591" spans="8:10">
      <c r="H591" s="5"/>
      <c r="I591" s="5"/>
      <c r="J591" s="5"/>
    </row>
    <row r="592" spans="8:10">
      <c r="H592" s="5"/>
      <c r="I592" s="5"/>
      <c r="J592" s="5"/>
    </row>
    <row r="593" spans="8:10">
      <c r="H593" s="5"/>
      <c r="I593" s="5"/>
      <c r="J593" s="5"/>
    </row>
    <row r="594" spans="8:10">
      <c r="H594" s="5"/>
      <c r="I594" s="5"/>
      <c r="J594" s="5"/>
    </row>
    <row r="595" spans="8:10">
      <c r="H595" s="5"/>
      <c r="I595" s="5"/>
      <c r="J595" s="5"/>
    </row>
    <row r="596" spans="8:10">
      <c r="H596" s="5"/>
      <c r="I596" s="5"/>
      <c r="J596" s="5"/>
    </row>
    <row r="597" spans="8:10">
      <c r="H597" s="5"/>
      <c r="I597" s="5"/>
      <c r="J597" s="5"/>
    </row>
    <row r="598" spans="8:10">
      <c r="H598" s="5"/>
      <c r="I598" s="5"/>
      <c r="J598" s="5"/>
    </row>
    <row r="599" spans="8:10">
      <c r="H599" s="5"/>
      <c r="I599" s="5"/>
      <c r="J599" s="5"/>
    </row>
    <row r="600" spans="8:10">
      <c r="H600" s="5"/>
      <c r="I600" s="5"/>
      <c r="J600" s="5"/>
    </row>
    <row r="601" spans="8:10">
      <c r="H601" s="5"/>
      <c r="I601" s="5"/>
      <c r="J601" s="5"/>
    </row>
    <row r="602" spans="8:10">
      <c r="H602" s="5"/>
      <c r="I602" s="5"/>
      <c r="J602" s="5"/>
    </row>
    <row r="603" spans="8:10">
      <c r="H603" s="5"/>
      <c r="I603" s="5"/>
      <c r="J603" s="5"/>
    </row>
    <row r="604" spans="8:10">
      <c r="H604" s="5"/>
      <c r="I604" s="5"/>
      <c r="J604" s="5"/>
    </row>
    <row r="605" spans="8:10">
      <c r="H605" s="5"/>
      <c r="I605" s="5"/>
      <c r="J605" s="5"/>
    </row>
    <row r="606" spans="8:10">
      <c r="H606" s="5"/>
      <c r="I606" s="5"/>
      <c r="J606" s="5"/>
    </row>
    <row r="607" spans="8:10">
      <c r="H607" s="5"/>
      <c r="I607" s="5"/>
      <c r="J607" s="5"/>
    </row>
    <row r="608" spans="8:10">
      <c r="H608" s="5"/>
      <c r="I608" s="5"/>
      <c r="J608" s="5"/>
    </row>
    <row r="609" spans="8:10">
      <c r="H609" s="5"/>
      <c r="I609" s="5"/>
      <c r="J609" s="5"/>
    </row>
    <row r="610" spans="8:10">
      <c r="H610" s="5"/>
      <c r="I610" s="5"/>
      <c r="J610" s="5"/>
    </row>
    <row r="611" spans="8:10">
      <c r="H611" s="5"/>
      <c r="I611" s="5"/>
      <c r="J611" s="5"/>
    </row>
    <row r="612" spans="8:10">
      <c r="H612" s="5"/>
      <c r="I612" s="5"/>
      <c r="J612" s="5"/>
    </row>
    <row r="613" spans="8:10">
      <c r="H613" s="5"/>
      <c r="I613" s="5"/>
      <c r="J613" s="5"/>
    </row>
    <row r="614" spans="8:10">
      <c r="H614" s="5"/>
      <c r="I614" s="5"/>
      <c r="J614" s="5"/>
    </row>
    <row r="615" spans="8:10">
      <c r="H615" s="5"/>
      <c r="I615" s="5"/>
      <c r="J615" s="5"/>
    </row>
    <row r="616" spans="8:10">
      <c r="H616" s="5"/>
      <c r="I616" s="5"/>
      <c r="J616" s="5"/>
    </row>
    <row r="617" spans="8:10">
      <c r="H617" s="5"/>
      <c r="I617" s="5"/>
      <c r="J617" s="5"/>
    </row>
    <row r="618" spans="8:10">
      <c r="H618" s="5"/>
      <c r="I618" s="5"/>
      <c r="J618" s="5"/>
    </row>
    <row r="619" spans="8:10">
      <c r="H619" s="5"/>
      <c r="I619" s="5"/>
      <c r="J619" s="5"/>
    </row>
    <row r="620" spans="8:10">
      <c r="H620" s="5"/>
      <c r="I620" s="5"/>
      <c r="J620" s="5"/>
    </row>
    <row r="621" spans="8:10">
      <c r="H621" s="5"/>
      <c r="I621" s="5"/>
      <c r="J621" s="5"/>
    </row>
    <row r="622" spans="8:10">
      <c r="H622" s="5"/>
      <c r="I622" s="5"/>
      <c r="J622" s="5"/>
    </row>
    <row r="623" spans="8:10">
      <c r="H623" s="5"/>
      <c r="I623" s="5"/>
      <c r="J623" s="5"/>
    </row>
    <row r="624" spans="8:10">
      <c r="H624" s="5"/>
      <c r="I624" s="5"/>
      <c r="J624" s="5"/>
    </row>
    <row r="625" spans="8:10">
      <c r="H625" s="5"/>
      <c r="I625" s="5"/>
      <c r="J625" s="5"/>
    </row>
    <row r="626" spans="8:10">
      <c r="H626" s="5"/>
      <c r="I626" s="5"/>
      <c r="J626" s="5"/>
    </row>
    <row r="627" spans="8:10">
      <c r="H627" s="5"/>
      <c r="I627" s="5"/>
      <c r="J627" s="5"/>
    </row>
    <row r="628" spans="8:10">
      <c r="H628" s="5"/>
      <c r="I628" s="5"/>
      <c r="J628" s="5"/>
    </row>
    <row r="629" spans="8:10">
      <c r="H629" s="5"/>
      <c r="I629" s="5"/>
      <c r="J629" s="5"/>
    </row>
    <row r="630" spans="8:10">
      <c r="H630" s="5"/>
      <c r="I630" s="5"/>
      <c r="J630" s="5"/>
    </row>
    <row r="631" spans="8:10">
      <c r="H631" s="5"/>
      <c r="I631" s="5"/>
      <c r="J631" s="5"/>
    </row>
    <row r="632" spans="8:10">
      <c r="H632" s="5"/>
      <c r="I632" s="5"/>
      <c r="J632" s="5"/>
    </row>
    <row r="633" spans="8:10">
      <c r="H633" s="5"/>
      <c r="I633" s="5"/>
      <c r="J633" s="5"/>
    </row>
    <row r="634" spans="8:10">
      <c r="H634" s="5"/>
      <c r="I634" s="5"/>
      <c r="J634" s="5"/>
    </row>
    <row r="635" spans="8:10">
      <c r="H635" s="5"/>
      <c r="I635" s="5"/>
      <c r="J635" s="5"/>
    </row>
    <row r="636" spans="8:10">
      <c r="H636" s="5"/>
      <c r="I636" s="5"/>
      <c r="J636" s="5"/>
    </row>
    <row r="637" spans="8:10">
      <c r="H637" s="5"/>
      <c r="I637" s="5"/>
      <c r="J637" s="5"/>
    </row>
    <row r="638" spans="8:10">
      <c r="H638" s="5"/>
      <c r="I638" s="5"/>
      <c r="J638" s="5"/>
    </row>
    <row r="639" spans="8:10">
      <c r="H639" s="5"/>
      <c r="I639" s="5"/>
      <c r="J639" s="5"/>
    </row>
    <row r="640" spans="8:10">
      <c r="H640" s="5"/>
      <c r="I640" s="5"/>
      <c r="J640" s="5"/>
    </row>
    <row r="641" spans="8:10">
      <c r="H641" s="5"/>
      <c r="I641" s="5"/>
      <c r="J641" s="5"/>
    </row>
    <row r="642" spans="8:10">
      <c r="H642" s="5"/>
      <c r="I642" s="5"/>
      <c r="J642" s="5"/>
    </row>
    <row r="643" spans="8:10">
      <c r="H643" s="5"/>
      <c r="I643" s="5"/>
      <c r="J643" s="5"/>
    </row>
    <row r="644" spans="8:10">
      <c r="H644" s="5"/>
      <c r="I644" s="5"/>
      <c r="J644" s="5"/>
    </row>
    <row r="645" spans="8:10">
      <c r="H645" s="5"/>
      <c r="I645" s="5"/>
      <c r="J645" s="5"/>
    </row>
    <row r="646" spans="8:10">
      <c r="H646" s="5"/>
      <c r="I646" s="5"/>
      <c r="J646" s="5"/>
    </row>
    <row r="647" spans="8:10">
      <c r="H647" s="5"/>
      <c r="I647" s="5"/>
      <c r="J647" s="5"/>
    </row>
    <row r="648" spans="8:10">
      <c r="H648" s="5"/>
      <c r="I648" s="5"/>
      <c r="J648" s="5"/>
    </row>
    <row r="649" spans="8:10">
      <c r="H649" s="5"/>
      <c r="I649" s="5"/>
      <c r="J649" s="5"/>
    </row>
    <row r="650" spans="8:10">
      <c r="H650" s="5"/>
      <c r="I650" s="5"/>
      <c r="J650" s="5"/>
    </row>
    <row r="651" spans="8:10">
      <c r="H651" s="5"/>
      <c r="I651" s="5"/>
      <c r="J651" s="5"/>
    </row>
    <row r="652" spans="8:10">
      <c r="H652" s="5"/>
      <c r="I652" s="5"/>
      <c r="J652" s="5"/>
    </row>
    <row r="653" spans="8:10">
      <c r="H653" s="5"/>
      <c r="I653" s="5"/>
      <c r="J653" s="5"/>
    </row>
    <row r="654" spans="8:10">
      <c r="H654" s="5"/>
      <c r="I654" s="5"/>
      <c r="J654" s="5"/>
    </row>
    <row r="655" spans="8:10">
      <c r="H655" s="5"/>
      <c r="I655" s="5"/>
      <c r="J655" s="5"/>
    </row>
    <row r="656" spans="8:10">
      <c r="H656" s="5"/>
      <c r="I656" s="5"/>
      <c r="J656" s="5"/>
    </row>
    <row r="657" spans="8:10">
      <c r="H657" s="5"/>
      <c r="I657" s="5"/>
      <c r="J657" s="5"/>
    </row>
    <row r="658" spans="8:10">
      <c r="H658" s="5"/>
      <c r="I658" s="5"/>
      <c r="J658" s="5"/>
    </row>
    <row r="659" spans="8:10">
      <c r="H659" s="5"/>
      <c r="I659" s="5"/>
      <c r="J659" s="5"/>
    </row>
    <row r="660" spans="8:10">
      <c r="H660" s="5"/>
      <c r="I660" s="5"/>
      <c r="J660" s="5"/>
    </row>
    <row r="661" spans="8:10">
      <c r="H661" s="5"/>
      <c r="I661" s="5"/>
      <c r="J661" s="5"/>
    </row>
    <row r="662" spans="8:10">
      <c r="H662" s="5"/>
      <c r="I662" s="5"/>
      <c r="J662" s="5"/>
    </row>
    <row r="663" spans="8:10">
      <c r="H663" s="5"/>
      <c r="I663" s="5"/>
      <c r="J663" s="5"/>
    </row>
    <row r="664" spans="8:10">
      <c r="H664" s="5"/>
      <c r="I664" s="5"/>
      <c r="J664" s="5"/>
    </row>
    <row r="665" spans="8:10">
      <c r="H665" s="5"/>
      <c r="I665" s="5"/>
      <c r="J665" s="5"/>
    </row>
    <row r="666" spans="8:10">
      <c r="H666" s="5"/>
      <c r="I666" s="5"/>
      <c r="J666" s="5"/>
    </row>
    <row r="667" spans="8:10">
      <c r="H667" s="5"/>
      <c r="I667" s="5"/>
      <c r="J667" s="5"/>
    </row>
    <row r="668" spans="8:10">
      <c r="H668" s="5"/>
      <c r="I668" s="5"/>
      <c r="J668" s="5"/>
    </row>
    <row r="669" spans="8:10">
      <c r="H669" s="5"/>
      <c r="I669" s="5"/>
      <c r="J669" s="5"/>
    </row>
    <row r="670" spans="8:10">
      <c r="H670" s="5"/>
      <c r="I670" s="5"/>
      <c r="J670" s="5"/>
    </row>
    <row r="671" spans="8:10">
      <c r="H671" s="5"/>
      <c r="I671" s="5"/>
      <c r="J671" s="5"/>
    </row>
    <row r="672" spans="8:10">
      <c r="H672" s="5"/>
      <c r="I672" s="5"/>
      <c r="J672" s="5"/>
    </row>
    <row r="673" spans="8:10">
      <c r="H673" s="5"/>
      <c r="I673" s="5"/>
      <c r="J673" s="5"/>
    </row>
    <row r="674" spans="8:10">
      <c r="H674" s="5"/>
      <c r="I674" s="5"/>
      <c r="J674" s="5"/>
    </row>
    <row r="675" spans="8:10">
      <c r="H675" s="5"/>
      <c r="I675" s="5"/>
      <c r="J675" s="5"/>
    </row>
    <row r="676" spans="8:10">
      <c r="H676" s="5"/>
      <c r="I676" s="5"/>
      <c r="J676" s="5"/>
    </row>
    <row r="677" spans="8:10">
      <c r="H677" s="5"/>
      <c r="I677" s="5"/>
      <c r="J677" s="5"/>
    </row>
    <row r="678" spans="8:10">
      <c r="H678" s="5"/>
      <c r="I678" s="5"/>
      <c r="J678" s="5"/>
    </row>
    <row r="679" spans="8:10">
      <c r="H679" s="5"/>
      <c r="I679" s="5"/>
      <c r="J679" s="5"/>
    </row>
    <row r="680" spans="8:10">
      <c r="H680" s="5"/>
      <c r="I680" s="5"/>
      <c r="J680" s="5"/>
    </row>
    <row r="681" spans="8:10">
      <c r="H681" s="5"/>
      <c r="I681" s="5"/>
      <c r="J681" s="5"/>
    </row>
    <row r="682" spans="8:10">
      <c r="H682" s="5"/>
      <c r="I682" s="5"/>
      <c r="J682" s="5"/>
    </row>
    <row r="683" spans="8:10">
      <c r="H683" s="5"/>
      <c r="I683" s="5"/>
      <c r="J683" s="5"/>
    </row>
    <row r="684" spans="8:10">
      <c r="H684" s="5"/>
      <c r="I684" s="5"/>
      <c r="J684" s="5"/>
    </row>
    <row r="685" spans="8:10">
      <c r="H685" s="5"/>
      <c r="I685" s="5"/>
      <c r="J685" s="5"/>
    </row>
    <row r="686" spans="8:10">
      <c r="H686" s="5"/>
      <c r="I686" s="5"/>
      <c r="J686" s="5"/>
    </row>
    <row r="687" spans="8:10">
      <c r="H687" s="5"/>
      <c r="I687" s="5"/>
      <c r="J687" s="5"/>
    </row>
    <row r="688" spans="8:10">
      <c r="H688" s="5"/>
      <c r="I688" s="5"/>
      <c r="J688" s="5"/>
    </row>
    <row r="689" spans="8:10">
      <c r="H689" s="5"/>
      <c r="I689" s="5"/>
      <c r="J689" s="5"/>
    </row>
    <row r="690" spans="8:10">
      <c r="H690" s="5"/>
      <c r="I690" s="5"/>
      <c r="J690" s="5"/>
    </row>
    <row r="691" spans="8:10">
      <c r="H691" s="5"/>
      <c r="I691" s="5"/>
      <c r="J691" s="5"/>
    </row>
    <row r="692" spans="8:10">
      <c r="H692" s="5"/>
      <c r="I692" s="5"/>
      <c r="J692" s="5"/>
    </row>
    <row r="693" spans="8:10">
      <c r="H693" s="5"/>
      <c r="I693" s="5"/>
      <c r="J693" s="5"/>
    </row>
    <row r="694" spans="8:10">
      <c r="H694" s="5"/>
      <c r="I694" s="5"/>
      <c r="J694" s="5"/>
    </row>
    <row r="695" spans="8:10">
      <c r="H695" s="5"/>
      <c r="I695" s="5"/>
      <c r="J695" s="5"/>
    </row>
    <row r="696" spans="8:10">
      <c r="H696" s="5"/>
      <c r="I696" s="5"/>
      <c r="J696" s="5"/>
    </row>
    <row r="697" spans="8:10">
      <c r="H697" s="5"/>
      <c r="I697" s="5"/>
      <c r="J697" s="5"/>
    </row>
    <row r="698" spans="8:10">
      <c r="H698" s="5"/>
      <c r="I698" s="5"/>
      <c r="J698" s="5"/>
    </row>
    <row r="699" spans="8:10">
      <c r="H699" s="5"/>
      <c r="I699" s="5"/>
      <c r="J699" s="5"/>
    </row>
    <row r="700" spans="8:10">
      <c r="H700" s="5"/>
      <c r="I700" s="5"/>
      <c r="J700" s="5"/>
    </row>
    <row r="701" spans="8:10">
      <c r="H701" s="5"/>
      <c r="I701" s="5"/>
      <c r="J701" s="5"/>
    </row>
    <row r="702" spans="8:10">
      <c r="H702" s="5"/>
      <c r="I702" s="5"/>
      <c r="J702" s="5"/>
    </row>
    <row r="703" spans="8:10">
      <c r="H703" s="5"/>
      <c r="I703" s="5"/>
      <c r="J703" s="5"/>
    </row>
    <row r="704" spans="8:10">
      <c r="H704" s="5"/>
      <c r="I704" s="5"/>
      <c r="J704" s="5"/>
    </row>
    <row r="705" spans="8:10">
      <c r="H705" s="5"/>
      <c r="I705" s="5"/>
      <c r="J705" s="5"/>
    </row>
    <row r="706" spans="8:10">
      <c r="H706" s="5"/>
      <c r="I706" s="5"/>
      <c r="J706" s="5"/>
    </row>
    <row r="707" spans="8:10">
      <c r="H707" s="5"/>
      <c r="I707" s="5"/>
      <c r="J707" s="5"/>
    </row>
    <row r="708" spans="8:10">
      <c r="H708" s="5"/>
      <c r="I708" s="5"/>
      <c r="J708" s="5"/>
    </row>
    <row r="709" spans="8:10">
      <c r="H709" s="5"/>
      <c r="I709" s="5"/>
      <c r="J709" s="5"/>
    </row>
    <row r="710" spans="8:10">
      <c r="H710" s="5"/>
      <c r="I710" s="5"/>
      <c r="J710" s="5"/>
    </row>
    <row r="711" spans="8:10">
      <c r="H711" s="5"/>
      <c r="I711" s="5"/>
      <c r="J711" s="5"/>
    </row>
    <row r="712" spans="8:10">
      <c r="H712" s="5"/>
      <c r="I712" s="5"/>
      <c r="J712" s="5"/>
    </row>
    <row r="713" spans="8:10">
      <c r="H713" s="5"/>
      <c r="I713" s="5"/>
      <c r="J713" s="5"/>
    </row>
    <row r="714" spans="8:10">
      <c r="H714" s="5"/>
      <c r="I714" s="5"/>
      <c r="J714" s="5"/>
    </row>
    <row r="715" spans="8:10">
      <c r="H715" s="5"/>
      <c r="I715" s="5"/>
      <c r="J715" s="5"/>
    </row>
    <row r="716" spans="8:10">
      <c r="H716" s="5"/>
      <c r="I716" s="5"/>
      <c r="J716" s="5"/>
    </row>
    <row r="717" spans="8:10">
      <c r="H717" s="5"/>
      <c r="I717" s="5"/>
      <c r="J717" s="5"/>
    </row>
    <row r="718" spans="8:10">
      <c r="H718" s="5"/>
      <c r="I718" s="5"/>
      <c r="J718" s="5"/>
    </row>
    <row r="719" spans="8:10">
      <c r="H719" s="5"/>
      <c r="I719" s="5"/>
      <c r="J719" s="5"/>
    </row>
    <row r="720" spans="8:10">
      <c r="H720" s="5"/>
      <c r="I720" s="5"/>
      <c r="J720" s="5"/>
    </row>
    <row r="721" spans="8:10">
      <c r="H721" s="5"/>
      <c r="I721" s="5"/>
      <c r="J721" s="5"/>
    </row>
    <row r="722" spans="8:10">
      <c r="H722" s="5"/>
      <c r="I722" s="5"/>
      <c r="J722" s="5"/>
    </row>
    <row r="723" spans="8:10">
      <c r="H723" s="5"/>
      <c r="I723" s="5"/>
      <c r="J723" s="5"/>
    </row>
    <row r="724" spans="8:10">
      <c r="H724" s="5"/>
      <c r="I724" s="5"/>
      <c r="J724" s="5"/>
    </row>
    <row r="725" spans="8:10">
      <c r="H725" s="5"/>
      <c r="I725" s="5"/>
      <c r="J725" s="5"/>
    </row>
    <row r="726" spans="8:10">
      <c r="H726" s="5"/>
      <c r="I726" s="5"/>
      <c r="J726" s="5"/>
    </row>
    <row r="727" spans="8:10">
      <c r="H727" s="5"/>
      <c r="I727" s="5"/>
      <c r="J727" s="5"/>
    </row>
    <row r="728" spans="8:10">
      <c r="H728" s="5"/>
      <c r="I728" s="5"/>
      <c r="J728" s="5"/>
    </row>
    <row r="729" spans="8:10">
      <c r="H729" s="5"/>
      <c r="I729" s="5"/>
      <c r="J729" s="5"/>
    </row>
    <row r="730" spans="8:10">
      <c r="H730" s="5"/>
      <c r="I730" s="5"/>
      <c r="J730" s="5"/>
    </row>
    <row r="731" spans="8:10">
      <c r="H731" s="5"/>
      <c r="I731" s="5"/>
      <c r="J731" s="5"/>
    </row>
    <row r="732" spans="8:10">
      <c r="H732" s="5"/>
      <c r="I732" s="5"/>
      <c r="J732" s="5"/>
    </row>
    <row r="733" spans="8:10">
      <c r="H733" s="5"/>
      <c r="I733" s="5"/>
      <c r="J733" s="5"/>
    </row>
    <row r="734" spans="8:10">
      <c r="H734" s="5"/>
      <c r="I734" s="5"/>
      <c r="J734" s="5"/>
    </row>
    <row r="735" spans="8:10">
      <c r="H735" s="5"/>
      <c r="I735" s="5"/>
      <c r="J735" s="5"/>
    </row>
    <row r="736" spans="8:10">
      <c r="H736" s="5"/>
      <c r="I736" s="5"/>
      <c r="J736" s="5"/>
    </row>
    <row r="737" spans="8:10">
      <c r="H737" s="5"/>
      <c r="I737" s="5"/>
      <c r="J737" s="5"/>
    </row>
    <row r="738" spans="8:10">
      <c r="H738" s="5"/>
      <c r="I738" s="5"/>
      <c r="J738" s="5"/>
    </row>
    <row r="739" spans="8:10">
      <c r="H739" s="5"/>
      <c r="I739" s="5"/>
      <c r="J739" s="5"/>
    </row>
    <row r="740" spans="8:10">
      <c r="H740" s="5"/>
      <c r="I740" s="5"/>
      <c r="J740" s="5"/>
    </row>
    <row r="741" spans="8:10">
      <c r="H741" s="5"/>
      <c r="I741" s="5"/>
      <c r="J741" s="5"/>
    </row>
    <row r="742" spans="8:10">
      <c r="H742" s="5"/>
      <c r="I742" s="5"/>
      <c r="J742" s="5"/>
    </row>
    <row r="743" spans="8:10">
      <c r="H743" s="5"/>
      <c r="I743" s="5"/>
      <c r="J743" s="5"/>
    </row>
    <row r="744" spans="8:10">
      <c r="H744" s="5"/>
      <c r="I744" s="5"/>
      <c r="J744" s="5"/>
    </row>
    <row r="745" spans="8:10">
      <c r="H745" s="5"/>
      <c r="I745" s="5"/>
      <c r="J745" s="5"/>
    </row>
    <row r="746" spans="8:10">
      <c r="H746" s="5"/>
      <c r="I746" s="5"/>
      <c r="J746" s="5"/>
    </row>
    <row r="747" spans="8:10">
      <c r="H747" s="5"/>
      <c r="I747" s="5"/>
      <c r="J747" s="5"/>
    </row>
    <row r="748" spans="8:10">
      <c r="H748" s="5"/>
      <c r="I748" s="5"/>
      <c r="J748" s="5"/>
    </row>
    <row r="749" spans="8:10">
      <c r="H749" s="5"/>
      <c r="I749" s="5"/>
      <c r="J749" s="5"/>
    </row>
    <row r="750" spans="8:10">
      <c r="H750" s="5"/>
      <c r="I750" s="5"/>
      <c r="J750" s="5"/>
    </row>
    <row r="751" spans="8:10">
      <c r="H751" s="5"/>
      <c r="I751" s="5"/>
      <c r="J751" s="5"/>
    </row>
    <row r="752" spans="8:10">
      <c r="H752" s="5"/>
      <c r="I752" s="5"/>
      <c r="J752" s="5"/>
    </row>
    <row r="753" spans="8:10">
      <c r="H753" s="5"/>
      <c r="I753" s="5"/>
      <c r="J753" s="5"/>
    </row>
    <row r="754" spans="8:10">
      <c r="H754" s="5"/>
      <c r="I754" s="5"/>
      <c r="J754" s="5"/>
    </row>
    <row r="755" spans="8:10">
      <c r="H755" s="5"/>
      <c r="I755" s="5"/>
      <c r="J755" s="5"/>
    </row>
    <row r="756" spans="8:10">
      <c r="H756" s="5"/>
      <c r="I756" s="5"/>
      <c r="J756" s="5"/>
    </row>
    <row r="757" spans="8:10">
      <c r="H757" s="5"/>
      <c r="I757" s="5"/>
      <c r="J757" s="5"/>
    </row>
    <row r="758" spans="8:10">
      <c r="H758" s="5"/>
      <c r="I758" s="5"/>
      <c r="J758" s="5"/>
    </row>
    <row r="759" spans="8:10">
      <c r="H759" s="5"/>
      <c r="I759" s="5"/>
      <c r="J759" s="5"/>
    </row>
    <row r="760" spans="8:10">
      <c r="H760" s="5"/>
      <c r="I760" s="5"/>
      <c r="J760" s="5"/>
    </row>
    <row r="761" spans="8:10">
      <c r="H761" s="5"/>
      <c r="I761" s="5"/>
      <c r="J761" s="5"/>
    </row>
    <row r="762" spans="8:10">
      <c r="H762" s="5"/>
      <c r="I762" s="5"/>
      <c r="J762" s="5"/>
    </row>
    <row r="763" spans="8:10">
      <c r="H763" s="5"/>
      <c r="I763" s="5"/>
      <c r="J763" s="5"/>
    </row>
    <row r="764" spans="8:10">
      <c r="H764" s="5"/>
      <c r="I764" s="5"/>
      <c r="J764" s="5"/>
    </row>
    <row r="765" spans="8:10">
      <c r="H765" s="5"/>
      <c r="I765" s="5"/>
      <c r="J765" s="5"/>
    </row>
    <row r="766" spans="8:10">
      <c r="H766" s="5"/>
      <c r="I766" s="5"/>
      <c r="J766" s="5"/>
    </row>
    <row r="767" spans="8:10">
      <c r="H767" s="5"/>
      <c r="I767" s="5"/>
      <c r="J767" s="5"/>
    </row>
    <row r="768" spans="8:10">
      <c r="H768" s="5"/>
      <c r="I768" s="5"/>
      <c r="J768" s="5"/>
    </row>
    <row r="769" spans="8:10">
      <c r="H769" s="5"/>
      <c r="I769" s="5"/>
      <c r="J769" s="5"/>
    </row>
    <row r="770" spans="8:10">
      <c r="H770" s="5"/>
      <c r="I770" s="5"/>
      <c r="J770" s="5"/>
    </row>
    <row r="771" spans="8:10">
      <c r="H771" s="5"/>
      <c r="I771" s="5"/>
      <c r="J771" s="5"/>
    </row>
    <row r="772" spans="8:10">
      <c r="H772" s="5"/>
      <c r="I772" s="5"/>
      <c r="J772" s="5"/>
    </row>
    <row r="773" spans="8:10">
      <c r="H773" s="5"/>
      <c r="I773" s="5"/>
      <c r="J773" s="5"/>
    </row>
    <row r="774" spans="8:10">
      <c r="H774" s="5"/>
      <c r="I774" s="5"/>
      <c r="J774" s="5"/>
    </row>
    <row r="775" spans="8:10">
      <c r="H775" s="5"/>
      <c r="I775" s="5"/>
      <c r="J775" s="5"/>
    </row>
    <row r="776" spans="8:10">
      <c r="H776" s="5"/>
      <c r="I776" s="5"/>
      <c r="J776" s="5"/>
    </row>
    <row r="777" spans="8:10">
      <c r="H777" s="5"/>
      <c r="I777" s="5"/>
      <c r="J777" s="5"/>
    </row>
    <row r="778" spans="8:10">
      <c r="H778" s="5"/>
      <c r="I778" s="5"/>
      <c r="J778" s="5"/>
    </row>
    <row r="779" spans="8:10">
      <c r="H779" s="5"/>
      <c r="I779" s="5"/>
      <c r="J779" s="5"/>
    </row>
    <row r="780" spans="8:10">
      <c r="H780" s="5"/>
      <c r="I780" s="5"/>
      <c r="J780" s="5"/>
    </row>
    <row r="781" spans="8:10">
      <c r="H781" s="5"/>
      <c r="I781" s="5"/>
      <c r="J781" s="5"/>
    </row>
    <row r="782" spans="8:10">
      <c r="H782" s="5"/>
      <c r="I782" s="5"/>
      <c r="J782" s="5"/>
    </row>
    <row r="783" spans="8:10">
      <c r="H783" s="5"/>
      <c r="I783" s="5"/>
      <c r="J783" s="5"/>
    </row>
    <row r="784" spans="8:10">
      <c r="H784" s="5"/>
      <c r="I784" s="5"/>
      <c r="J784" s="5"/>
    </row>
    <row r="785" spans="8:10">
      <c r="H785" s="5"/>
      <c r="I785" s="5"/>
      <c r="J785" s="5"/>
    </row>
    <row r="786" spans="8:10">
      <c r="H786" s="5"/>
      <c r="I786" s="5"/>
      <c r="J786" s="5"/>
    </row>
    <row r="787" spans="8:10">
      <c r="H787" s="5"/>
      <c r="I787" s="5"/>
      <c r="J787" s="5"/>
    </row>
    <row r="788" spans="8:10">
      <c r="H788" s="5"/>
      <c r="I788" s="5"/>
      <c r="J788" s="5"/>
    </row>
    <row r="789" spans="8:10">
      <c r="H789" s="5"/>
      <c r="I789" s="5"/>
      <c r="J789" s="5"/>
    </row>
    <row r="790" spans="8:10">
      <c r="H790" s="5"/>
      <c r="I790" s="5"/>
      <c r="J790" s="5"/>
    </row>
    <row r="791" spans="8:10">
      <c r="H791" s="5"/>
      <c r="I791" s="5"/>
      <c r="J791" s="5"/>
    </row>
    <row r="792" spans="8:10">
      <c r="H792" s="5"/>
      <c r="I792" s="5"/>
      <c r="J792" s="5"/>
    </row>
    <row r="793" spans="8:10">
      <c r="H793" s="5"/>
      <c r="I793" s="5"/>
      <c r="J793" s="5"/>
    </row>
    <row r="794" spans="8:10">
      <c r="H794" s="5"/>
      <c r="I794" s="5"/>
      <c r="J794" s="5"/>
    </row>
    <row r="795" spans="8:10">
      <c r="H795" s="5"/>
      <c r="I795" s="5"/>
      <c r="J795" s="5"/>
    </row>
    <row r="796" spans="8:10">
      <c r="H796" s="5"/>
      <c r="I796" s="5"/>
      <c r="J796" s="5"/>
    </row>
    <row r="797" spans="8:10">
      <c r="H797" s="5"/>
      <c r="I797" s="5"/>
      <c r="J797" s="5"/>
    </row>
    <row r="798" spans="8:10">
      <c r="H798" s="5"/>
      <c r="I798" s="5"/>
      <c r="J798" s="5"/>
    </row>
    <row r="799" spans="8:10">
      <c r="H799" s="5"/>
      <c r="I799" s="5"/>
      <c r="J799" s="5"/>
    </row>
    <row r="800" spans="8:10">
      <c r="H800" s="5"/>
      <c r="I800" s="5"/>
      <c r="J800" s="5"/>
    </row>
    <row r="801" spans="8:10">
      <c r="H801" s="5"/>
      <c r="I801" s="5"/>
      <c r="J801" s="5"/>
    </row>
    <row r="802" spans="8:10">
      <c r="H802" s="5"/>
      <c r="I802" s="5"/>
      <c r="J802" s="5"/>
    </row>
    <row r="803" spans="8:10">
      <c r="H803" s="5"/>
      <c r="I803" s="5"/>
      <c r="J803" s="5"/>
    </row>
    <row r="804" spans="8:10">
      <c r="H804" s="5"/>
      <c r="I804" s="5"/>
      <c r="J804" s="5"/>
    </row>
    <row r="805" spans="8:10">
      <c r="H805" s="5"/>
      <c r="I805" s="5"/>
      <c r="J805" s="5"/>
    </row>
    <row r="806" spans="8:10">
      <c r="H806" s="5"/>
      <c r="I806" s="5"/>
      <c r="J806" s="5"/>
    </row>
    <row r="807" spans="8:10">
      <c r="H807" s="5"/>
      <c r="I807" s="5"/>
      <c r="J807" s="5"/>
    </row>
    <row r="808" spans="8:10">
      <c r="H808" s="5"/>
      <c r="I808" s="5"/>
      <c r="J808" s="5"/>
    </row>
    <row r="809" spans="8:10">
      <c r="H809" s="5"/>
      <c r="I809" s="5"/>
      <c r="J809" s="5"/>
    </row>
    <row r="810" spans="8:10">
      <c r="H810" s="5"/>
      <c r="I810" s="5"/>
      <c r="J810" s="5"/>
    </row>
    <row r="811" spans="8:10">
      <c r="H811" s="5"/>
      <c r="I811" s="5"/>
      <c r="J811" s="5"/>
    </row>
    <row r="812" spans="8:10">
      <c r="H812" s="5"/>
      <c r="I812" s="5"/>
      <c r="J812" s="5"/>
    </row>
    <row r="813" spans="8:10">
      <c r="H813" s="5"/>
      <c r="I813" s="5"/>
      <c r="J813" s="5"/>
    </row>
    <row r="814" spans="8:10">
      <c r="H814" s="5"/>
      <c r="I814" s="5"/>
      <c r="J814" s="5"/>
    </row>
    <row r="815" spans="8:10">
      <c r="H815" s="5"/>
      <c r="I815" s="5"/>
      <c r="J815" s="5"/>
    </row>
    <row r="816" spans="8:10">
      <c r="H816" s="5"/>
      <c r="I816" s="5"/>
      <c r="J816" s="5"/>
    </row>
    <row r="817" spans="8:10">
      <c r="H817" s="5"/>
      <c r="I817" s="5"/>
      <c r="J817" s="5"/>
    </row>
    <row r="818" spans="8:10">
      <c r="H818" s="5"/>
      <c r="I818" s="5"/>
      <c r="J818" s="5"/>
    </row>
    <row r="819" spans="8:10">
      <c r="H819" s="5"/>
      <c r="I819" s="5"/>
      <c r="J819" s="5"/>
    </row>
    <row r="820" spans="8:10">
      <c r="H820" s="5"/>
      <c r="I820" s="5"/>
      <c r="J820" s="5"/>
    </row>
    <row r="821" spans="8:10">
      <c r="H821" s="5"/>
      <c r="I821" s="5"/>
      <c r="J821" s="5"/>
    </row>
    <row r="822" spans="8:10">
      <c r="H822" s="5"/>
      <c r="I822" s="5"/>
      <c r="J822" s="5"/>
    </row>
    <row r="823" spans="8:10">
      <c r="H823" s="5"/>
      <c r="I823" s="5"/>
      <c r="J823" s="5"/>
    </row>
    <row r="824" spans="8:10">
      <c r="H824" s="5"/>
      <c r="I824" s="5"/>
      <c r="J824" s="5"/>
    </row>
    <row r="825" spans="8:10">
      <c r="H825" s="5"/>
      <c r="I825" s="5"/>
      <c r="J825" s="5"/>
    </row>
    <row r="826" spans="8:10">
      <c r="H826" s="5"/>
      <c r="I826" s="5"/>
      <c r="J826" s="5"/>
    </row>
    <row r="827" spans="8:10">
      <c r="H827" s="5"/>
      <c r="I827" s="5"/>
      <c r="J827" s="5"/>
    </row>
    <row r="828" spans="8:10">
      <c r="H828" s="5"/>
      <c r="I828" s="5"/>
      <c r="J828" s="5"/>
    </row>
    <row r="829" spans="8:10">
      <c r="H829" s="5"/>
      <c r="I829" s="5"/>
      <c r="J829" s="5"/>
    </row>
    <row r="830" spans="8:10">
      <c r="H830" s="5"/>
      <c r="I830" s="5"/>
      <c r="J830" s="5"/>
    </row>
    <row r="831" spans="8:10">
      <c r="H831" s="5"/>
      <c r="I831" s="5"/>
      <c r="J831" s="5"/>
    </row>
    <row r="832" spans="8:10">
      <c r="H832" s="5"/>
      <c r="I832" s="5"/>
      <c r="J832" s="5"/>
    </row>
    <row r="833" spans="8:10">
      <c r="H833" s="5"/>
      <c r="I833" s="5"/>
      <c r="J833" s="5"/>
    </row>
    <row r="834" spans="8:10">
      <c r="H834" s="5"/>
      <c r="I834" s="5"/>
      <c r="J834" s="5"/>
    </row>
    <row r="835" spans="8:10">
      <c r="H835" s="5"/>
      <c r="I835" s="5"/>
      <c r="J835" s="5"/>
    </row>
    <row r="836" spans="8:10">
      <c r="H836" s="5"/>
      <c r="I836" s="5"/>
      <c r="J836" s="5"/>
    </row>
    <row r="837" spans="8:10">
      <c r="H837" s="5"/>
      <c r="I837" s="5"/>
      <c r="J837" s="5"/>
    </row>
    <row r="838" spans="8:10">
      <c r="H838" s="5"/>
      <c r="I838" s="5"/>
      <c r="J838" s="5"/>
    </row>
    <row r="839" spans="8:10">
      <c r="H839" s="5"/>
      <c r="I839" s="5"/>
      <c r="J839" s="5"/>
    </row>
    <row r="840" spans="8:10">
      <c r="H840" s="5"/>
      <c r="I840" s="5"/>
      <c r="J840" s="5"/>
    </row>
    <row r="841" spans="8:10">
      <c r="H841" s="5"/>
      <c r="I841" s="5"/>
      <c r="J841" s="5"/>
    </row>
    <row r="842" spans="8:10">
      <c r="H842" s="5"/>
      <c r="I842" s="5"/>
      <c r="J842" s="5"/>
    </row>
    <row r="843" spans="8:10">
      <c r="H843" s="5"/>
      <c r="I843" s="5"/>
      <c r="J843" s="5"/>
    </row>
    <row r="844" spans="8:10">
      <c r="H844" s="5"/>
      <c r="I844" s="5"/>
      <c r="J844" s="5"/>
    </row>
    <row r="845" spans="8:10">
      <c r="H845" s="5"/>
      <c r="I845" s="5"/>
      <c r="J845" s="5"/>
    </row>
    <row r="846" spans="8:10">
      <c r="H846" s="5"/>
      <c r="I846" s="5"/>
      <c r="J846" s="5"/>
    </row>
    <row r="847" spans="8:10">
      <c r="H847" s="5"/>
      <c r="I847" s="5"/>
      <c r="J847" s="5"/>
    </row>
    <row r="848" spans="8:10">
      <c r="H848" s="5"/>
      <c r="I848" s="5"/>
      <c r="J848" s="5"/>
    </row>
    <row r="849" spans="8:10">
      <c r="H849" s="5"/>
      <c r="I849" s="5"/>
      <c r="J849" s="5"/>
    </row>
    <row r="850" spans="8:10">
      <c r="H850" s="5"/>
      <c r="I850" s="5"/>
      <c r="J850" s="5"/>
    </row>
    <row r="851" spans="8:10">
      <c r="H851" s="5"/>
      <c r="I851" s="5"/>
      <c r="J851" s="5"/>
    </row>
    <row r="852" spans="8:10">
      <c r="H852" s="5"/>
      <c r="I852" s="5"/>
      <c r="J852" s="5"/>
    </row>
    <row r="853" spans="8:10">
      <c r="H853" s="5"/>
      <c r="I853" s="5"/>
      <c r="J853" s="5"/>
    </row>
    <row r="854" spans="8:10">
      <c r="H854" s="5"/>
      <c r="I854" s="5"/>
      <c r="J854" s="5"/>
    </row>
    <row r="855" spans="8:10">
      <c r="H855" s="5"/>
      <c r="I855" s="5"/>
      <c r="J855" s="5"/>
    </row>
    <row r="856" spans="8:10">
      <c r="H856" s="5"/>
      <c r="I856" s="5"/>
      <c r="J856" s="5"/>
    </row>
    <row r="857" spans="8:10">
      <c r="H857" s="5"/>
      <c r="I857" s="5"/>
      <c r="J857" s="5"/>
    </row>
    <row r="858" spans="8:10">
      <c r="H858" s="5"/>
      <c r="I858" s="5"/>
      <c r="J858" s="5"/>
    </row>
    <row r="859" spans="8:10">
      <c r="H859" s="5"/>
      <c r="I859" s="5"/>
      <c r="J859" s="5"/>
    </row>
    <row r="860" spans="8:10">
      <c r="H860" s="5"/>
      <c r="I860" s="5"/>
      <c r="J860" s="5"/>
    </row>
    <row r="861" spans="8:10">
      <c r="H861" s="5"/>
      <c r="I861" s="5"/>
      <c r="J861" s="5"/>
    </row>
    <row r="862" spans="8:10">
      <c r="H862" s="5"/>
      <c r="I862" s="5"/>
      <c r="J862" s="5"/>
    </row>
    <row r="863" spans="8:10">
      <c r="H863" s="5"/>
      <c r="I863" s="5"/>
      <c r="J863" s="5"/>
    </row>
    <row r="864" spans="8:10">
      <c r="H864" s="5"/>
      <c r="I864" s="5"/>
      <c r="J864" s="5"/>
    </row>
    <row r="865" spans="8:10">
      <c r="H865" s="5"/>
      <c r="I865" s="5"/>
      <c r="J865" s="5"/>
    </row>
    <row r="866" spans="8:10">
      <c r="H866" s="5"/>
      <c r="I866" s="5"/>
      <c r="J866" s="5"/>
    </row>
    <row r="867" spans="8:10">
      <c r="H867" s="5"/>
      <c r="I867" s="5"/>
      <c r="J867" s="5"/>
    </row>
    <row r="868" spans="8:10">
      <c r="H868" s="5"/>
      <c r="I868" s="5"/>
      <c r="J868" s="5"/>
    </row>
    <row r="869" spans="8:10">
      <c r="H869" s="5"/>
      <c r="I869" s="5"/>
      <c r="J869" s="5"/>
    </row>
    <row r="870" spans="8:10">
      <c r="H870" s="5"/>
      <c r="I870" s="5"/>
      <c r="J870" s="5"/>
    </row>
    <row r="871" spans="8:10">
      <c r="H871" s="5"/>
      <c r="I871" s="5"/>
      <c r="J871" s="5"/>
    </row>
    <row r="872" spans="8:10">
      <c r="H872" s="5"/>
      <c r="I872" s="5"/>
      <c r="J872" s="5"/>
    </row>
    <row r="873" spans="8:10">
      <c r="H873" s="5"/>
      <c r="I873" s="5"/>
      <c r="J873" s="5"/>
    </row>
    <row r="874" spans="8:10">
      <c r="H874" s="5"/>
      <c r="I874" s="5"/>
      <c r="J874" s="5"/>
    </row>
    <row r="875" spans="8:10">
      <c r="H875" s="5"/>
      <c r="I875" s="5"/>
      <c r="J875" s="5"/>
    </row>
    <row r="876" spans="8:10">
      <c r="H876" s="5"/>
      <c r="I876" s="5"/>
      <c r="J876" s="5"/>
    </row>
    <row r="877" spans="8:10">
      <c r="H877" s="5"/>
      <c r="I877" s="5"/>
      <c r="J877" s="5"/>
    </row>
    <row r="878" spans="8:10">
      <c r="H878" s="5"/>
      <c r="I878" s="5"/>
      <c r="J878" s="5"/>
    </row>
    <row r="879" spans="8:10">
      <c r="H879" s="5"/>
      <c r="I879" s="5"/>
      <c r="J879" s="5"/>
    </row>
    <row r="880" spans="8:10">
      <c r="H880" s="5"/>
      <c r="I880" s="5"/>
      <c r="J880" s="5"/>
    </row>
    <row r="881" spans="8:10">
      <c r="H881" s="5"/>
      <c r="I881" s="5"/>
      <c r="J881" s="5"/>
    </row>
    <row r="882" spans="8:10">
      <c r="H882" s="5"/>
      <c r="I882" s="5"/>
      <c r="J882" s="5"/>
    </row>
    <row r="883" spans="8:10">
      <c r="H883" s="5"/>
      <c r="I883" s="5"/>
      <c r="J883" s="5"/>
    </row>
    <row r="884" spans="8:10">
      <c r="H884" s="5"/>
      <c r="I884" s="5"/>
      <c r="J884" s="5"/>
    </row>
    <row r="885" spans="8:10">
      <c r="H885" s="5"/>
      <c r="I885" s="5"/>
      <c r="J885" s="5"/>
    </row>
    <row r="886" spans="8:10">
      <c r="H886" s="5"/>
      <c r="I886" s="5"/>
      <c r="J886" s="5"/>
    </row>
    <row r="887" spans="8:10">
      <c r="H887" s="5"/>
      <c r="I887" s="5"/>
      <c r="J887" s="5"/>
    </row>
    <row r="888" spans="8:10">
      <c r="H888" s="5"/>
      <c r="I888" s="5"/>
      <c r="J888" s="5"/>
    </row>
    <row r="889" spans="8:10">
      <c r="H889" s="5"/>
      <c r="I889" s="5"/>
      <c r="J889" s="5"/>
    </row>
    <row r="890" spans="8:10">
      <c r="H890" s="5"/>
      <c r="I890" s="5"/>
      <c r="J890" s="5"/>
    </row>
    <row r="891" spans="8:10">
      <c r="H891" s="5"/>
      <c r="I891" s="5"/>
      <c r="J891" s="5"/>
    </row>
    <row r="892" spans="8:10">
      <c r="H892" s="5"/>
      <c r="I892" s="5"/>
      <c r="J892" s="5"/>
    </row>
    <row r="893" spans="8:10">
      <c r="H893" s="5"/>
      <c r="I893" s="5"/>
      <c r="J893" s="5"/>
    </row>
    <row r="894" spans="8:10">
      <c r="H894" s="5"/>
      <c r="I894" s="5"/>
      <c r="J894" s="5"/>
    </row>
    <row r="895" spans="8:10">
      <c r="H895" s="5"/>
      <c r="I895" s="5"/>
      <c r="J895" s="5"/>
    </row>
    <row r="896" spans="8:10">
      <c r="H896" s="5"/>
      <c r="I896" s="5"/>
      <c r="J896" s="5"/>
    </row>
    <row r="897" spans="8:10">
      <c r="H897" s="5"/>
      <c r="I897" s="5"/>
      <c r="J897" s="5"/>
    </row>
    <row r="898" spans="8:10">
      <c r="H898" s="5"/>
      <c r="I898" s="5"/>
      <c r="J898" s="5"/>
    </row>
    <row r="899" spans="8:10">
      <c r="H899" s="5"/>
      <c r="I899" s="5"/>
      <c r="J899" s="5"/>
    </row>
    <row r="900" spans="8:10">
      <c r="H900" s="5"/>
      <c r="I900" s="5"/>
      <c r="J900" s="5"/>
    </row>
    <row r="901" spans="8:10">
      <c r="H901" s="5"/>
      <c r="I901" s="5"/>
      <c r="J901" s="5"/>
    </row>
    <row r="902" spans="8:10">
      <c r="H902" s="5"/>
      <c r="I902" s="5"/>
      <c r="J902" s="5"/>
    </row>
    <row r="903" spans="8:10">
      <c r="H903" s="5"/>
      <c r="I903" s="5"/>
      <c r="J903" s="5"/>
    </row>
    <row r="904" spans="8:10">
      <c r="H904" s="5"/>
      <c r="I904" s="5"/>
      <c r="J904" s="5"/>
    </row>
    <row r="905" spans="8:10">
      <c r="H905" s="5"/>
      <c r="I905" s="5"/>
      <c r="J905" s="5"/>
    </row>
    <row r="906" spans="8:10">
      <c r="H906" s="5"/>
      <c r="I906" s="5"/>
      <c r="J906" s="5"/>
    </row>
    <row r="907" spans="8:10">
      <c r="H907" s="5"/>
      <c r="I907" s="5"/>
      <c r="J907" s="5"/>
    </row>
    <row r="908" spans="8:10">
      <c r="H908" s="5"/>
      <c r="I908" s="5"/>
      <c r="J908" s="5"/>
    </row>
    <row r="909" spans="8:10">
      <c r="H909" s="5"/>
      <c r="I909" s="5"/>
      <c r="J909" s="5"/>
    </row>
    <row r="910" spans="8:10">
      <c r="H910" s="5"/>
      <c r="I910" s="5"/>
      <c r="J910" s="5"/>
    </row>
    <row r="911" spans="8:10">
      <c r="H911" s="5"/>
      <c r="I911" s="5"/>
      <c r="J911" s="5"/>
    </row>
    <row r="912" spans="8:10">
      <c r="H912" s="5"/>
      <c r="I912" s="5"/>
      <c r="J912" s="5"/>
    </row>
    <row r="913" spans="8:10">
      <c r="H913" s="5"/>
      <c r="I913" s="5"/>
      <c r="J913" s="5"/>
    </row>
    <row r="914" spans="8:10">
      <c r="H914" s="5"/>
      <c r="I914" s="5"/>
      <c r="J914" s="5"/>
    </row>
    <row r="915" spans="8:10">
      <c r="H915" s="5"/>
      <c r="I915" s="5"/>
      <c r="J915" s="5"/>
    </row>
    <row r="916" spans="8:10">
      <c r="H916" s="5"/>
      <c r="I916" s="5"/>
      <c r="J916" s="5"/>
    </row>
    <row r="917" spans="8:10">
      <c r="H917" s="5"/>
      <c r="I917" s="5"/>
      <c r="J917" s="5"/>
    </row>
    <row r="918" spans="8:10">
      <c r="H918" s="5"/>
      <c r="I918" s="5"/>
      <c r="J918" s="5"/>
    </row>
    <row r="919" spans="8:10">
      <c r="H919" s="5"/>
      <c r="I919" s="5"/>
      <c r="J919" s="5"/>
    </row>
    <row r="920" spans="8:10">
      <c r="H920" s="5"/>
      <c r="I920" s="5"/>
      <c r="J920" s="5"/>
    </row>
    <row r="921" spans="8:10">
      <c r="H921" s="5"/>
      <c r="I921" s="5"/>
      <c r="J921" s="5"/>
    </row>
    <row r="922" spans="8:10">
      <c r="H922" s="5"/>
      <c r="I922" s="5"/>
      <c r="J922" s="5"/>
    </row>
    <row r="923" spans="8:10">
      <c r="H923" s="5"/>
      <c r="I923" s="5"/>
      <c r="J923" s="5"/>
    </row>
    <row r="924" spans="8:10">
      <c r="H924" s="5"/>
      <c r="I924" s="5"/>
      <c r="J924" s="5"/>
    </row>
    <row r="925" spans="8:10">
      <c r="H925" s="5"/>
      <c r="I925" s="5"/>
      <c r="J925" s="5"/>
    </row>
    <row r="926" spans="8:10">
      <c r="H926" s="5"/>
      <c r="I926" s="5"/>
      <c r="J926" s="5"/>
    </row>
    <row r="927" spans="8:10">
      <c r="H927" s="5"/>
      <c r="I927" s="5"/>
      <c r="J927" s="5"/>
    </row>
    <row r="928" spans="8:10">
      <c r="H928" s="5"/>
      <c r="I928" s="5"/>
      <c r="J928" s="5"/>
    </row>
    <row r="929" spans="8:10">
      <c r="H929" s="5"/>
      <c r="I929" s="5"/>
      <c r="J929" s="5"/>
    </row>
    <row r="930" spans="8:10">
      <c r="H930" s="5"/>
      <c r="I930" s="5"/>
      <c r="J930" s="5"/>
    </row>
    <row r="931" spans="8:10">
      <c r="H931" s="5"/>
      <c r="I931" s="5"/>
      <c r="J931" s="5"/>
    </row>
    <row r="932" spans="8:10">
      <c r="H932" s="5"/>
      <c r="I932" s="5"/>
      <c r="J932" s="5"/>
    </row>
    <row r="933" spans="8:10">
      <c r="H933" s="5"/>
      <c r="I933" s="5"/>
      <c r="J933" s="5"/>
    </row>
    <row r="934" spans="8:10">
      <c r="H934" s="5"/>
      <c r="I934" s="5"/>
      <c r="J934" s="5"/>
    </row>
    <row r="935" spans="8:10">
      <c r="H935" s="5"/>
      <c r="I935" s="5"/>
      <c r="J935" s="5"/>
    </row>
    <row r="936" spans="8:10">
      <c r="H936" s="5"/>
      <c r="I936" s="5"/>
      <c r="J936" s="5"/>
    </row>
    <row r="937" spans="8:10">
      <c r="H937" s="5"/>
      <c r="I937" s="5"/>
      <c r="J937" s="5"/>
    </row>
    <row r="938" spans="8:10">
      <c r="H938" s="5"/>
      <c r="I938" s="5"/>
      <c r="J938" s="5"/>
    </row>
    <row r="939" spans="8:10">
      <c r="H939" s="5"/>
      <c r="I939" s="5"/>
      <c r="J939" s="5"/>
    </row>
    <row r="940" spans="8:10">
      <c r="H940" s="5"/>
      <c r="I940" s="5"/>
      <c r="J940" s="5"/>
    </row>
    <row r="941" spans="8:10">
      <c r="H941" s="5"/>
      <c r="I941" s="5"/>
      <c r="J941" s="5"/>
    </row>
    <row r="942" spans="8:10">
      <c r="H942" s="5"/>
      <c r="I942" s="5"/>
      <c r="J942" s="5"/>
    </row>
    <row r="943" spans="8:10">
      <c r="H943" s="5"/>
      <c r="I943" s="5"/>
      <c r="J943" s="5"/>
    </row>
    <row r="944" spans="8:10">
      <c r="H944" s="5"/>
      <c r="I944" s="5"/>
      <c r="J944" s="5"/>
    </row>
    <row r="945" spans="8:10">
      <c r="H945" s="5"/>
      <c r="I945" s="5"/>
      <c r="J945" s="5"/>
    </row>
    <row r="946" spans="8:10">
      <c r="H946" s="5"/>
      <c r="I946" s="5"/>
      <c r="J946" s="5"/>
    </row>
    <row r="947" spans="8:10">
      <c r="H947" s="5"/>
      <c r="I947" s="5"/>
      <c r="J947" s="5"/>
    </row>
    <row r="948" spans="8:10">
      <c r="H948" s="5"/>
      <c r="I948" s="5"/>
      <c r="J948" s="5"/>
    </row>
    <row r="949" spans="8:10">
      <c r="H949" s="5"/>
      <c r="I949" s="5"/>
      <c r="J949" s="5"/>
    </row>
    <row r="950" spans="8:10">
      <c r="H950" s="5"/>
      <c r="I950" s="5"/>
      <c r="J950" s="5"/>
    </row>
    <row r="951" spans="8:10">
      <c r="H951" s="5"/>
      <c r="I951" s="5"/>
      <c r="J951" s="5"/>
    </row>
    <row r="952" spans="8:10">
      <c r="H952" s="5"/>
      <c r="I952" s="5"/>
      <c r="J952" s="5"/>
    </row>
    <row r="953" spans="8:10">
      <c r="H953" s="5"/>
      <c r="I953" s="5"/>
      <c r="J953" s="5"/>
    </row>
    <row r="954" spans="8:10">
      <c r="H954" s="5"/>
      <c r="I954" s="5"/>
      <c r="J954" s="5"/>
    </row>
    <row r="955" spans="8:10">
      <c r="H955" s="5"/>
      <c r="I955" s="5"/>
      <c r="J955" s="5"/>
    </row>
    <row r="956" spans="8:10">
      <c r="H956" s="5"/>
      <c r="I956" s="5"/>
      <c r="J956" s="5"/>
    </row>
    <row r="957" spans="8:10">
      <c r="H957" s="5"/>
      <c r="I957" s="5"/>
      <c r="J957" s="5"/>
    </row>
    <row r="958" spans="8:10">
      <c r="H958" s="5"/>
      <c r="I958" s="5"/>
      <c r="J958" s="5"/>
    </row>
    <row r="959" spans="8:10">
      <c r="H959" s="5"/>
      <c r="I959" s="5"/>
      <c r="J959" s="5"/>
    </row>
    <row r="960" spans="8:10">
      <c r="H960" s="5"/>
      <c r="I960" s="5"/>
      <c r="J960" s="5"/>
    </row>
    <row r="961" spans="8:10">
      <c r="H961" s="5"/>
      <c r="I961" s="5"/>
      <c r="J961" s="5"/>
    </row>
    <row r="962" spans="8:10">
      <c r="H962" s="5"/>
      <c r="I962" s="5"/>
      <c r="J962" s="5"/>
    </row>
    <row r="963" spans="8:10">
      <c r="H963" s="5"/>
      <c r="I963" s="5"/>
      <c r="J963" s="5"/>
    </row>
    <row r="964" spans="8:10">
      <c r="H964" s="5"/>
      <c r="I964" s="5"/>
      <c r="J964" s="5"/>
    </row>
    <row r="965" spans="8:10">
      <c r="H965" s="5"/>
      <c r="I965" s="5"/>
      <c r="J965" s="5"/>
    </row>
    <row r="966" spans="8:10">
      <c r="H966" s="5"/>
      <c r="I966" s="5"/>
      <c r="J966" s="5"/>
    </row>
    <row r="967" spans="8:10">
      <c r="H967" s="5"/>
      <c r="I967" s="5"/>
      <c r="J967" s="5"/>
    </row>
    <row r="968" spans="8:10">
      <c r="H968" s="5"/>
      <c r="I968" s="5"/>
      <c r="J968" s="5"/>
    </row>
    <row r="969" spans="8:10">
      <c r="H969" s="5"/>
      <c r="I969" s="5"/>
      <c r="J969" s="5"/>
    </row>
    <row r="970" spans="8:10">
      <c r="H970" s="5"/>
      <c r="I970" s="5"/>
      <c r="J970" s="5"/>
    </row>
    <row r="971" spans="8:10">
      <c r="H971" s="5"/>
      <c r="I971" s="5"/>
      <c r="J971" s="5"/>
    </row>
    <row r="972" spans="8:10">
      <c r="H972" s="5"/>
      <c r="I972" s="5"/>
      <c r="J972" s="5"/>
    </row>
    <row r="973" spans="8:10">
      <c r="H973" s="5"/>
      <c r="I973" s="5"/>
      <c r="J973" s="5"/>
    </row>
    <row r="974" spans="8:10">
      <c r="H974" s="5"/>
      <c r="I974" s="5"/>
      <c r="J974" s="5"/>
    </row>
    <row r="975" spans="8:10">
      <c r="H975" s="5"/>
      <c r="I975" s="5"/>
      <c r="J975" s="5"/>
    </row>
    <row r="976" spans="8:10">
      <c r="H976" s="5"/>
      <c r="I976" s="5"/>
      <c r="J976" s="5"/>
    </row>
    <row r="977" spans="8:10">
      <c r="H977" s="5"/>
      <c r="I977" s="5"/>
      <c r="J977" s="5"/>
    </row>
    <row r="978" spans="8:10">
      <c r="H978" s="5"/>
      <c r="I978" s="5"/>
      <c r="J978" s="5"/>
    </row>
    <row r="979" spans="8:10">
      <c r="H979" s="5"/>
      <c r="I979" s="5"/>
      <c r="J979" s="5"/>
    </row>
    <row r="980" spans="8:10">
      <c r="H980" s="5"/>
      <c r="I980" s="5"/>
      <c r="J980" s="5"/>
    </row>
    <row r="981" spans="8:10">
      <c r="H981" s="5"/>
      <c r="I981" s="5"/>
      <c r="J981" s="5"/>
    </row>
    <row r="982" spans="8:10">
      <c r="H982" s="5"/>
      <c r="I982" s="5"/>
      <c r="J982" s="5"/>
    </row>
    <row r="983" spans="8:10">
      <c r="H983" s="5"/>
      <c r="I983" s="5"/>
      <c r="J983" s="5"/>
    </row>
    <row r="984" spans="8:10">
      <c r="H984" s="5"/>
      <c r="I984" s="5"/>
      <c r="J984" s="5"/>
    </row>
    <row r="985" spans="8:10">
      <c r="H985" s="5"/>
      <c r="I985" s="5"/>
      <c r="J985" s="5"/>
    </row>
    <row r="986" spans="8:10">
      <c r="H986" s="5"/>
      <c r="I986" s="5"/>
      <c r="J986" s="5"/>
    </row>
    <row r="987" spans="8:10">
      <c r="H987" s="5"/>
      <c r="I987" s="5"/>
      <c r="J987" s="5"/>
    </row>
    <row r="988" spans="8:10">
      <c r="H988" s="5"/>
      <c r="I988" s="5"/>
      <c r="J988" s="5"/>
    </row>
    <row r="989" spans="8:10">
      <c r="H989" s="5"/>
      <c r="I989" s="5"/>
      <c r="J989" s="5"/>
    </row>
    <row r="990" spans="8:10">
      <c r="H990" s="5"/>
      <c r="I990" s="5"/>
      <c r="J990" s="5"/>
    </row>
    <row r="991" spans="8:10">
      <c r="H991" s="5"/>
      <c r="I991" s="5"/>
      <c r="J991" s="5"/>
    </row>
    <row r="992" spans="8:10">
      <c r="H992" s="5"/>
      <c r="I992" s="5"/>
      <c r="J992" s="5"/>
    </row>
    <row r="993" spans="8:10">
      <c r="H993" s="5"/>
      <c r="I993" s="5"/>
      <c r="J993" s="5"/>
    </row>
    <row r="994" spans="8:10">
      <c r="H994" s="5"/>
      <c r="I994" s="5"/>
      <c r="J994" s="5"/>
    </row>
    <row r="995" spans="8:10">
      <c r="H995" s="5"/>
      <c r="I995" s="5"/>
      <c r="J995" s="5"/>
    </row>
    <row r="996" spans="8:10">
      <c r="H996" s="5"/>
      <c r="I996" s="5"/>
      <c r="J996" s="5"/>
    </row>
    <row r="997" spans="8:10">
      <c r="H997" s="5"/>
      <c r="I997" s="5"/>
      <c r="J997" s="5"/>
    </row>
    <row r="998" spans="8:10">
      <c r="H998" s="5"/>
      <c r="I998" s="5"/>
      <c r="J998" s="5"/>
    </row>
    <row r="999" spans="8:10">
      <c r="H999" s="5"/>
      <c r="I999" s="5"/>
      <c r="J999" s="5"/>
    </row>
    <row r="1000" spans="8:10">
      <c r="H1000" s="5"/>
      <c r="I1000" s="5"/>
      <c r="J1000" s="5"/>
    </row>
    <row r="1001" spans="8:10">
      <c r="H1001" s="5"/>
      <c r="I1001" s="5"/>
      <c r="J1001" s="5"/>
    </row>
    <row r="1002" spans="8:10">
      <c r="H1002" s="5"/>
      <c r="I1002" s="5"/>
      <c r="J1002" s="5"/>
    </row>
    <row r="1003" spans="8:10">
      <c r="H1003" s="5"/>
      <c r="I1003" s="5"/>
      <c r="J1003" s="5"/>
    </row>
    <row r="1004" spans="8:10">
      <c r="H1004" s="5"/>
      <c r="I1004" s="5"/>
      <c r="J1004" s="5"/>
    </row>
    <row r="1005" spans="8:10">
      <c r="H1005" s="5"/>
      <c r="I1005" s="5"/>
      <c r="J1005" s="5"/>
    </row>
    <row r="1006" spans="8:10">
      <c r="H1006" s="5"/>
      <c r="I1006" s="5"/>
      <c r="J1006" s="5"/>
    </row>
    <row r="1007" spans="8:10">
      <c r="H1007" s="5"/>
      <c r="I1007" s="5"/>
      <c r="J1007" s="5"/>
    </row>
    <row r="1008" spans="8:10">
      <c r="H1008" s="5"/>
      <c r="I1008" s="5"/>
      <c r="J1008" s="5"/>
    </row>
    <row r="1009" spans="8:10">
      <c r="H1009" s="5"/>
      <c r="I1009" s="5"/>
      <c r="J1009" s="5"/>
    </row>
    <row r="1010" spans="8:10">
      <c r="H1010" s="5"/>
      <c r="I1010" s="5"/>
      <c r="J1010" s="5"/>
    </row>
    <row r="1011" spans="8:10">
      <c r="H1011" s="5"/>
      <c r="I1011" s="5"/>
      <c r="J1011" s="5"/>
    </row>
    <row r="1012" spans="8:10">
      <c r="H1012" s="5"/>
      <c r="I1012" s="5"/>
      <c r="J1012" s="5"/>
    </row>
    <row r="1013" spans="8:10">
      <c r="H1013" s="5"/>
      <c r="I1013" s="5"/>
      <c r="J1013" s="5"/>
    </row>
    <row r="1014" spans="8:10">
      <c r="H1014" s="5"/>
      <c r="I1014" s="5"/>
      <c r="J1014" s="5"/>
    </row>
    <row r="1015" spans="8:10">
      <c r="H1015" s="5"/>
      <c r="I1015" s="5"/>
      <c r="J1015" s="5"/>
    </row>
    <row r="1016" spans="8:10">
      <c r="H1016" s="5"/>
      <c r="I1016" s="5"/>
      <c r="J1016" s="5"/>
    </row>
    <row r="1017" spans="8:10">
      <c r="H1017" s="5"/>
      <c r="I1017" s="5"/>
      <c r="J1017" s="5"/>
    </row>
    <row r="1018" spans="8:10">
      <c r="H1018" s="5"/>
      <c r="I1018" s="5"/>
      <c r="J1018" s="5"/>
    </row>
    <row r="1019" spans="8:10">
      <c r="H1019" s="5"/>
      <c r="I1019" s="5"/>
      <c r="J1019" s="5"/>
    </row>
    <row r="1020" spans="8:10">
      <c r="H1020" s="5"/>
      <c r="I1020" s="5"/>
      <c r="J1020" s="5"/>
    </row>
    <row r="1021" spans="8:10">
      <c r="H1021" s="5"/>
      <c r="I1021" s="5"/>
      <c r="J1021" s="5"/>
    </row>
    <row r="1022" spans="8:10">
      <c r="H1022" s="5"/>
      <c r="I1022" s="5"/>
      <c r="J1022" s="5"/>
    </row>
    <row r="1023" spans="8:10">
      <c r="H1023" s="5"/>
      <c r="I1023" s="5"/>
      <c r="J1023" s="5"/>
    </row>
    <row r="1024" spans="8:10">
      <c r="H1024" s="5"/>
      <c r="I1024" s="5"/>
      <c r="J1024" s="5"/>
    </row>
    <row r="1025" spans="8:10">
      <c r="H1025" s="5"/>
      <c r="I1025" s="5"/>
      <c r="J1025" s="5"/>
    </row>
    <row r="1026" spans="8:10">
      <c r="H1026" s="5"/>
      <c r="I1026" s="5"/>
      <c r="J1026" s="5"/>
    </row>
    <row r="1027" spans="8:10">
      <c r="H1027" s="5"/>
      <c r="I1027" s="5"/>
      <c r="J1027" s="5"/>
    </row>
    <row r="1028" spans="8:10">
      <c r="H1028" s="5"/>
      <c r="I1028" s="5"/>
      <c r="J1028" s="5"/>
    </row>
    <row r="1029" spans="8:10">
      <c r="H1029" s="5"/>
      <c r="I1029" s="5"/>
      <c r="J1029" s="5"/>
    </row>
    <row r="1030" spans="8:10">
      <c r="H1030" s="5"/>
      <c r="I1030" s="5"/>
      <c r="J1030" s="5"/>
    </row>
    <row r="1031" spans="8:10">
      <c r="H1031" s="5"/>
      <c r="I1031" s="5"/>
      <c r="J1031" s="5"/>
    </row>
    <row r="1032" spans="8:10">
      <c r="H1032" s="5"/>
      <c r="I1032" s="5"/>
      <c r="J1032" s="5"/>
    </row>
    <row r="1033" spans="8:10">
      <c r="H1033" s="5"/>
      <c r="I1033" s="5"/>
      <c r="J1033" s="5"/>
    </row>
    <row r="1034" spans="8:10">
      <c r="H1034" s="5"/>
      <c r="I1034" s="5"/>
      <c r="J1034" s="5"/>
    </row>
    <row r="1035" spans="8:10">
      <c r="H1035" s="5"/>
      <c r="I1035" s="5"/>
      <c r="J1035" s="5"/>
    </row>
    <row r="1036" spans="8:10">
      <c r="H1036" s="5"/>
      <c r="I1036" s="5"/>
      <c r="J1036" s="5"/>
    </row>
    <row r="1037" spans="8:10">
      <c r="H1037" s="5"/>
      <c r="I1037" s="5"/>
      <c r="J1037" s="5"/>
    </row>
    <row r="1038" spans="8:10">
      <c r="H1038" s="5"/>
      <c r="I1038" s="5"/>
      <c r="J1038" s="5"/>
    </row>
    <row r="1039" spans="8:10">
      <c r="H1039" s="5"/>
      <c r="I1039" s="5"/>
      <c r="J1039" s="5"/>
    </row>
    <row r="1040" spans="8:10">
      <c r="H1040" s="5"/>
      <c r="I1040" s="5"/>
      <c r="J1040" s="5"/>
    </row>
    <row r="1041" spans="8:10">
      <c r="H1041" s="5"/>
      <c r="I1041" s="5"/>
      <c r="J1041" s="5"/>
    </row>
    <row r="1042" spans="8:10">
      <c r="H1042" s="5"/>
      <c r="I1042" s="5"/>
      <c r="J1042" s="5"/>
    </row>
    <row r="1043" spans="8:10">
      <c r="H1043" s="5"/>
      <c r="I1043" s="5"/>
      <c r="J1043" s="5"/>
    </row>
    <row r="1044" spans="8:10">
      <c r="H1044" s="5"/>
      <c r="I1044" s="5"/>
      <c r="J1044" s="5"/>
    </row>
    <row r="1045" spans="8:10">
      <c r="H1045" s="5"/>
      <c r="I1045" s="5"/>
      <c r="J1045" s="5"/>
    </row>
    <row r="1046" spans="8:10">
      <c r="H1046" s="5"/>
      <c r="I1046" s="5"/>
      <c r="J1046" s="5"/>
    </row>
    <row r="1047" spans="8:10">
      <c r="H1047" s="5"/>
      <c r="I1047" s="5"/>
      <c r="J1047" s="5"/>
    </row>
    <row r="1048" spans="8:10">
      <c r="H1048" s="5"/>
      <c r="I1048" s="5"/>
      <c r="J1048" s="5"/>
    </row>
    <row r="1049" spans="8:10">
      <c r="H1049" s="5"/>
      <c r="I1049" s="5"/>
      <c r="J1049" s="5"/>
    </row>
    <row r="1050" spans="8:10">
      <c r="H1050" s="5"/>
      <c r="I1050" s="5"/>
      <c r="J1050" s="5"/>
    </row>
    <row r="1051" spans="8:10">
      <c r="H1051" s="5"/>
      <c r="I1051" s="5"/>
      <c r="J1051" s="5"/>
    </row>
    <row r="1052" spans="8:10">
      <c r="H1052" s="5"/>
      <c r="I1052" s="5"/>
      <c r="J1052" s="5"/>
    </row>
    <row r="1053" spans="8:10">
      <c r="H1053" s="5"/>
      <c r="I1053" s="5"/>
      <c r="J1053" s="5"/>
    </row>
    <row r="1054" spans="8:10">
      <c r="H1054" s="5"/>
      <c r="I1054" s="5"/>
      <c r="J1054" s="5"/>
    </row>
    <row r="1055" spans="8:10">
      <c r="H1055" s="5"/>
      <c r="I1055" s="5"/>
      <c r="J1055" s="5"/>
    </row>
    <row r="1056" spans="8:10">
      <c r="H1056" s="5"/>
      <c r="I1056" s="5"/>
      <c r="J1056" s="5"/>
    </row>
    <row r="1057" spans="8:10">
      <c r="H1057" s="5"/>
      <c r="I1057" s="5"/>
      <c r="J1057" s="5"/>
    </row>
    <row r="1058" spans="8:10">
      <c r="H1058" s="5"/>
      <c r="I1058" s="5"/>
      <c r="J1058" s="5"/>
    </row>
    <row r="1059" spans="8:10">
      <c r="H1059" s="5"/>
      <c r="I1059" s="5"/>
      <c r="J1059" s="5"/>
    </row>
    <row r="1060" spans="8:10">
      <c r="H1060" s="5"/>
      <c r="I1060" s="5"/>
      <c r="J1060" s="5"/>
    </row>
    <row r="1061" spans="8:10">
      <c r="H1061" s="5"/>
      <c r="I1061" s="5"/>
      <c r="J1061" s="5"/>
    </row>
    <row r="1062" spans="8:10">
      <c r="H1062" s="5"/>
      <c r="I1062" s="5"/>
      <c r="J1062" s="5"/>
    </row>
    <row r="1063" spans="8:10">
      <c r="H1063" s="5"/>
      <c r="I1063" s="5"/>
      <c r="J1063" s="5"/>
    </row>
    <row r="1064" spans="8:10">
      <c r="H1064" s="5"/>
      <c r="I1064" s="5"/>
      <c r="J1064" s="5"/>
    </row>
    <row r="1065" spans="8:10">
      <c r="H1065" s="5"/>
      <c r="I1065" s="5"/>
      <c r="J1065" s="5"/>
    </row>
    <row r="1066" spans="8:10">
      <c r="H1066" s="5"/>
      <c r="I1066" s="5"/>
      <c r="J1066" s="5"/>
    </row>
    <row r="1067" spans="8:10">
      <c r="H1067" s="5"/>
      <c r="I1067" s="5"/>
      <c r="J1067" s="5"/>
    </row>
    <row r="1068" spans="8:10">
      <c r="H1068" s="5"/>
      <c r="I1068" s="5"/>
      <c r="J1068" s="5"/>
    </row>
    <row r="1069" spans="8:10">
      <c r="H1069" s="5"/>
      <c r="I1069" s="5"/>
      <c r="J1069" s="5"/>
    </row>
    <row r="1070" spans="8:10">
      <c r="H1070" s="5"/>
      <c r="I1070" s="5"/>
      <c r="J1070" s="5"/>
    </row>
    <row r="1071" spans="8:10">
      <c r="H1071" s="5"/>
      <c r="I1071" s="5"/>
      <c r="J1071" s="5"/>
    </row>
    <row r="1072" spans="8:10">
      <c r="H1072" s="5"/>
      <c r="I1072" s="5"/>
      <c r="J1072" s="5"/>
    </row>
    <row r="1073" spans="8:10">
      <c r="H1073" s="5"/>
      <c r="I1073" s="5"/>
      <c r="J1073" s="5"/>
    </row>
    <row r="1074" spans="8:10">
      <c r="H1074" s="5"/>
      <c r="I1074" s="5"/>
      <c r="J1074" s="5"/>
    </row>
    <row r="1075" spans="8:10">
      <c r="H1075" s="5"/>
      <c r="I1075" s="5"/>
      <c r="J1075" s="5"/>
    </row>
    <row r="1076" spans="8:10">
      <c r="H1076" s="5"/>
      <c r="I1076" s="5"/>
      <c r="J1076" s="5"/>
    </row>
    <row r="1077" spans="8:10">
      <c r="H1077" s="5"/>
      <c r="I1077" s="5"/>
      <c r="J1077" s="5"/>
    </row>
    <row r="1078" spans="8:10">
      <c r="H1078" s="5"/>
      <c r="I1078" s="5"/>
      <c r="J1078" s="5"/>
    </row>
    <row r="1079" spans="8:10">
      <c r="H1079" s="5"/>
      <c r="I1079" s="5"/>
      <c r="J1079" s="5"/>
    </row>
    <row r="1080" spans="8:10">
      <c r="H1080" s="5"/>
      <c r="I1080" s="5"/>
      <c r="J1080" s="5"/>
    </row>
    <row r="1081" spans="8:10">
      <c r="H1081" s="5"/>
      <c r="I1081" s="5"/>
      <c r="J1081" s="5"/>
    </row>
    <row r="1082" spans="8:10">
      <c r="H1082" s="5"/>
      <c r="I1082" s="5"/>
      <c r="J1082" s="5"/>
    </row>
    <row r="1083" spans="8:10">
      <c r="H1083" s="5"/>
      <c r="I1083" s="5"/>
      <c r="J1083" s="5"/>
    </row>
    <row r="1084" spans="8:10">
      <c r="H1084" s="5"/>
      <c r="I1084" s="5"/>
      <c r="J1084" s="5"/>
    </row>
    <row r="1085" spans="8:10">
      <c r="H1085" s="5"/>
      <c r="I1085" s="5"/>
      <c r="J1085" s="5"/>
    </row>
    <row r="1086" spans="8:10">
      <c r="H1086" s="5"/>
      <c r="I1086" s="5"/>
      <c r="J1086" s="5"/>
    </row>
    <row r="1087" spans="8:10">
      <c r="H1087" s="5"/>
      <c r="I1087" s="5"/>
      <c r="J1087" s="5"/>
    </row>
    <row r="1088" spans="8:10">
      <c r="H1088" s="5"/>
      <c r="I1088" s="5"/>
      <c r="J1088" s="5"/>
    </row>
    <row r="1089" spans="8:10">
      <c r="H1089" s="5"/>
      <c r="I1089" s="5"/>
      <c r="J1089" s="5"/>
    </row>
    <row r="1090" spans="8:10">
      <c r="H1090" s="5"/>
      <c r="I1090" s="5"/>
      <c r="J1090" s="5"/>
    </row>
    <row r="1091" spans="8:10">
      <c r="H1091" s="5"/>
      <c r="I1091" s="5"/>
      <c r="J1091" s="5"/>
    </row>
    <row r="1092" spans="8:10">
      <c r="H1092" s="5"/>
      <c r="I1092" s="5"/>
      <c r="J1092" s="5"/>
    </row>
    <row r="1093" spans="8:10">
      <c r="H1093" s="5"/>
      <c r="I1093" s="5"/>
      <c r="J1093" s="5"/>
    </row>
    <row r="1094" spans="8:10">
      <c r="H1094" s="5"/>
      <c r="I1094" s="5"/>
      <c r="J1094" s="5"/>
    </row>
    <row r="1095" spans="8:10">
      <c r="H1095" s="5"/>
      <c r="I1095" s="5"/>
      <c r="J1095" s="5"/>
    </row>
    <row r="1096" spans="8:10">
      <c r="H1096" s="5"/>
      <c r="I1096" s="5"/>
      <c r="J1096" s="5"/>
    </row>
    <row r="1097" spans="8:10">
      <c r="H1097" s="5"/>
      <c r="I1097" s="5"/>
      <c r="J1097" s="5"/>
    </row>
    <row r="1098" spans="8:10">
      <c r="H1098" s="5"/>
      <c r="I1098" s="5"/>
      <c r="J1098" s="5"/>
    </row>
    <row r="1099" spans="8:10">
      <c r="H1099" s="5"/>
      <c r="I1099" s="5"/>
      <c r="J1099" s="5"/>
    </row>
    <row r="1100" spans="8:10">
      <c r="H1100" s="5"/>
      <c r="I1100" s="5"/>
      <c r="J1100" s="5"/>
    </row>
    <row r="1101" spans="8:10">
      <c r="H1101" s="5"/>
      <c r="I1101" s="5"/>
      <c r="J1101" s="5"/>
    </row>
    <row r="1102" spans="8:10">
      <c r="H1102" s="5"/>
      <c r="I1102" s="5"/>
      <c r="J1102" s="5"/>
    </row>
    <row r="1103" spans="8:10">
      <c r="H1103" s="5"/>
      <c r="I1103" s="5"/>
      <c r="J1103" s="5"/>
    </row>
    <row r="1104" spans="8:10">
      <c r="H1104" s="5"/>
      <c r="I1104" s="5"/>
      <c r="J1104" s="5"/>
    </row>
    <row r="1105" spans="8:10">
      <c r="H1105" s="5"/>
      <c r="I1105" s="5"/>
      <c r="J1105" s="5"/>
    </row>
    <row r="1106" spans="8:10">
      <c r="H1106" s="5"/>
      <c r="I1106" s="5"/>
      <c r="J1106" s="5"/>
    </row>
    <row r="1107" spans="8:10">
      <c r="H1107" s="5"/>
      <c r="I1107" s="5"/>
      <c r="J1107" s="5"/>
    </row>
    <row r="1108" spans="8:10">
      <c r="H1108" s="5"/>
      <c r="I1108" s="5"/>
      <c r="J1108" s="5"/>
    </row>
    <row r="1109" spans="8:10">
      <c r="H1109" s="5"/>
      <c r="I1109" s="5"/>
      <c r="J1109" s="5"/>
    </row>
    <row r="1110" spans="8:10">
      <c r="H1110" s="5"/>
      <c r="I1110" s="5"/>
      <c r="J1110" s="5"/>
    </row>
    <row r="1111" spans="8:10">
      <c r="H1111" s="5"/>
      <c r="I1111" s="5"/>
      <c r="J1111" s="5"/>
    </row>
    <row r="1112" spans="8:10">
      <c r="H1112" s="5"/>
      <c r="I1112" s="5"/>
      <c r="J1112" s="5"/>
    </row>
    <row r="1113" spans="8:10">
      <c r="H1113" s="5"/>
      <c r="I1113" s="5"/>
      <c r="J1113" s="5"/>
    </row>
    <row r="1114" spans="8:10">
      <c r="H1114" s="5"/>
      <c r="I1114" s="5"/>
      <c r="J1114" s="5"/>
    </row>
    <row r="1115" spans="8:10">
      <c r="H1115" s="5"/>
      <c r="I1115" s="5"/>
      <c r="J1115" s="5"/>
    </row>
    <row r="1116" spans="8:10">
      <c r="H1116" s="5"/>
      <c r="I1116" s="5"/>
      <c r="J1116" s="5"/>
    </row>
    <row r="1117" spans="8:10">
      <c r="H1117" s="5"/>
      <c r="I1117" s="5"/>
      <c r="J1117" s="5"/>
    </row>
    <row r="1118" spans="8:10">
      <c r="H1118" s="5"/>
      <c r="I1118" s="5"/>
      <c r="J1118" s="5"/>
    </row>
    <row r="1119" spans="8:10">
      <c r="H1119" s="5"/>
      <c r="I1119" s="5"/>
      <c r="J1119" s="5"/>
    </row>
    <row r="1120" spans="8:10">
      <c r="H1120" s="5"/>
      <c r="I1120" s="5"/>
      <c r="J1120" s="5"/>
    </row>
    <row r="1121" spans="8:10">
      <c r="H1121" s="5"/>
      <c r="I1121" s="5"/>
      <c r="J1121" s="5"/>
    </row>
    <row r="1122" spans="8:10">
      <c r="H1122" s="5"/>
      <c r="I1122" s="5"/>
      <c r="J1122" s="5"/>
    </row>
    <row r="1123" spans="8:10">
      <c r="H1123" s="5"/>
      <c r="I1123" s="5"/>
      <c r="J1123" s="5"/>
    </row>
    <row r="1124" spans="8:10">
      <c r="H1124" s="5"/>
      <c r="I1124" s="5"/>
      <c r="J1124" s="5"/>
    </row>
    <row r="1125" spans="8:10">
      <c r="H1125" s="5"/>
      <c r="I1125" s="5"/>
      <c r="J1125" s="5"/>
    </row>
    <row r="1126" spans="8:10">
      <c r="H1126" s="5"/>
      <c r="I1126" s="5"/>
      <c r="J1126" s="5"/>
    </row>
    <row r="1127" spans="8:10">
      <c r="H1127" s="5"/>
      <c r="I1127" s="5"/>
      <c r="J1127" s="5"/>
    </row>
    <row r="1128" spans="8:10">
      <c r="H1128" s="5"/>
      <c r="I1128" s="5"/>
      <c r="J1128" s="5"/>
    </row>
    <row r="1129" spans="8:10">
      <c r="H1129" s="5"/>
      <c r="I1129" s="5"/>
      <c r="J1129" s="5"/>
    </row>
    <row r="1130" spans="8:10">
      <c r="H1130" s="5"/>
      <c r="I1130" s="5"/>
      <c r="J1130" s="5"/>
    </row>
    <row r="1131" spans="8:10">
      <c r="H1131" s="5"/>
      <c r="I1131" s="5"/>
      <c r="J1131" s="5"/>
    </row>
    <row r="1132" spans="8:10">
      <c r="H1132" s="5"/>
      <c r="I1132" s="5"/>
      <c r="J1132" s="5"/>
    </row>
    <row r="1133" spans="8:10">
      <c r="H1133" s="5"/>
      <c r="I1133" s="5"/>
      <c r="J1133" s="5"/>
    </row>
    <row r="1134" spans="8:10">
      <c r="H1134" s="5"/>
      <c r="I1134" s="5"/>
      <c r="J1134" s="5"/>
    </row>
    <row r="1135" spans="8:10">
      <c r="H1135" s="5"/>
      <c r="I1135" s="5"/>
      <c r="J1135" s="5"/>
    </row>
    <row r="1136" spans="8:10">
      <c r="H1136" s="5"/>
      <c r="I1136" s="5"/>
      <c r="J1136" s="5"/>
    </row>
    <row r="1137" spans="8:10">
      <c r="H1137" s="5"/>
      <c r="I1137" s="5"/>
      <c r="J1137" s="5"/>
    </row>
    <row r="1138" spans="8:10">
      <c r="H1138" s="5"/>
      <c r="I1138" s="5"/>
      <c r="J1138" s="5"/>
    </row>
    <row r="1139" spans="8:10">
      <c r="H1139" s="5"/>
      <c r="I1139" s="5"/>
      <c r="J1139" s="5"/>
    </row>
    <row r="1140" spans="8:10">
      <c r="H1140" s="5"/>
      <c r="I1140" s="5"/>
      <c r="J1140" s="5"/>
    </row>
    <row r="1141" spans="8:10">
      <c r="H1141" s="5"/>
      <c r="I1141" s="5"/>
      <c r="J1141" s="5"/>
    </row>
    <row r="1142" spans="8:10">
      <c r="H1142" s="5"/>
      <c r="I1142" s="5"/>
      <c r="J1142" s="5"/>
    </row>
    <row r="1143" spans="8:10">
      <c r="H1143" s="5"/>
      <c r="I1143" s="5"/>
      <c r="J1143" s="5"/>
    </row>
    <row r="1144" spans="8:10">
      <c r="H1144" s="5"/>
      <c r="I1144" s="5"/>
      <c r="J1144" s="5"/>
    </row>
    <row r="1145" spans="8:10">
      <c r="H1145" s="5"/>
      <c r="I1145" s="5"/>
      <c r="J1145" s="5"/>
    </row>
    <row r="1146" spans="8:10">
      <c r="H1146" s="5"/>
      <c r="I1146" s="5"/>
      <c r="J1146" s="5"/>
    </row>
    <row r="1147" spans="8:10">
      <c r="H1147" s="5"/>
      <c r="I1147" s="5"/>
      <c r="J1147" s="5"/>
    </row>
    <row r="1148" spans="8:10">
      <c r="H1148" s="5"/>
      <c r="I1148" s="5"/>
      <c r="J1148" s="5"/>
    </row>
    <row r="1149" spans="8:10">
      <c r="H1149" s="5"/>
      <c r="I1149" s="5"/>
      <c r="J1149" s="5"/>
    </row>
    <row r="1150" spans="8:10">
      <c r="H1150" s="5"/>
      <c r="I1150" s="5"/>
      <c r="J1150" s="5"/>
    </row>
    <row r="1151" spans="8:10">
      <c r="H1151" s="5"/>
      <c r="I1151" s="5"/>
      <c r="J1151" s="5"/>
    </row>
    <row r="1152" spans="8:10">
      <c r="H1152" s="5"/>
      <c r="I1152" s="5"/>
      <c r="J1152" s="5"/>
    </row>
    <row r="1153" spans="8:10">
      <c r="H1153" s="5"/>
      <c r="I1153" s="5"/>
      <c r="J1153" s="5"/>
    </row>
    <row r="1154" spans="8:10">
      <c r="H1154" s="5"/>
      <c r="I1154" s="5"/>
      <c r="J1154" s="5"/>
    </row>
    <row r="1155" spans="8:10">
      <c r="H1155" s="5"/>
      <c r="I1155" s="5"/>
      <c r="J1155" s="5"/>
    </row>
    <row r="1156" spans="8:10">
      <c r="H1156" s="5"/>
      <c r="I1156" s="5"/>
      <c r="J1156" s="5"/>
    </row>
    <row r="1157" spans="8:10">
      <c r="H1157" s="5"/>
      <c r="I1157" s="5"/>
      <c r="J1157" s="5"/>
    </row>
    <row r="1158" spans="8:10">
      <c r="H1158" s="5"/>
      <c r="I1158" s="5"/>
      <c r="J1158" s="5"/>
    </row>
    <row r="1159" spans="8:10">
      <c r="H1159" s="5"/>
      <c r="I1159" s="5"/>
      <c r="J1159" s="5"/>
    </row>
    <row r="1160" spans="8:10">
      <c r="H1160" s="5"/>
      <c r="I1160" s="5"/>
      <c r="J1160" s="5"/>
    </row>
    <row r="1161" spans="8:10">
      <c r="H1161" s="5"/>
      <c r="I1161" s="5"/>
      <c r="J1161" s="5"/>
    </row>
    <row r="1162" spans="8:10">
      <c r="H1162" s="5"/>
      <c r="I1162" s="5"/>
      <c r="J1162" s="5"/>
    </row>
    <row r="1163" spans="8:10">
      <c r="H1163" s="5"/>
      <c r="I1163" s="5"/>
      <c r="J1163" s="5"/>
    </row>
    <row r="1164" spans="8:10">
      <c r="H1164" s="5"/>
      <c r="I1164" s="5"/>
      <c r="J1164" s="5"/>
    </row>
    <row r="1165" spans="8:10">
      <c r="H1165" s="5"/>
      <c r="I1165" s="5"/>
      <c r="J1165" s="5"/>
    </row>
    <row r="1166" spans="8:10">
      <c r="H1166" s="5"/>
      <c r="I1166" s="5"/>
      <c r="J1166" s="5"/>
    </row>
    <row r="1167" spans="8:10">
      <c r="H1167" s="5"/>
      <c r="I1167" s="5"/>
      <c r="J1167" s="5"/>
    </row>
    <row r="1168" spans="8:10">
      <c r="H1168" s="5"/>
      <c r="I1168" s="5"/>
      <c r="J1168" s="5"/>
    </row>
    <row r="1169" spans="8:10">
      <c r="H1169" s="5"/>
      <c r="I1169" s="5"/>
      <c r="J1169" s="5"/>
    </row>
    <row r="1170" spans="8:10">
      <c r="H1170" s="5"/>
      <c r="I1170" s="5"/>
      <c r="J1170" s="5"/>
    </row>
    <row r="1171" spans="8:10">
      <c r="H1171" s="5"/>
      <c r="I1171" s="5"/>
      <c r="J1171" s="5"/>
    </row>
    <row r="1172" spans="8:10">
      <c r="H1172" s="5"/>
      <c r="I1172" s="5"/>
      <c r="J1172" s="5"/>
    </row>
    <row r="1173" spans="8:10">
      <c r="H1173" s="5"/>
      <c r="I1173" s="5"/>
      <c r="J1173" s="5"/>
    </row>
    <row r="1174" spans="8:10">
      <c r="H1174" s="5"/>
      <c r="I1174" s="5"/>
      <c r="J1174" s="5"/>
    </row>
    <row r="1175" spans="8:10">
      <c r="H1175" s="5"/>
      <c r="I1175" s="5"/>
      <c r="J1175" s="5"/>
    </row>
    <row r="1176" spans="8:10">
      <c r="H1176" s="5"/>
      <c r="I1176" s="5"/>
      <c r="J1176" s="5"/>
    </row>
    <row r="1177" spans="8:10">
      <c r="H1177" s="5"/>
      <c r="I1177" s="5"/>
      <c r="J1177" s="5"/>
    </row>
    <row r="1178" spans="8:10">
      <c r="H1178" s="5"/>
      <c r="I1178" s="5"/>
      <c r="J1178" s="5"/>
    </row>
    <row r="1179" spans="8:10">
      <c r="H1179" s="5"/>
      <c r="I1179" s="5"/>
      <c r="J1179" s="5"/>
    </row>
    <row r="1180" spans="8:10">
      <c r="H1180" s="5"/>
      <c r="I1180" s="5"/>
      <c r="J1180" s="5"/>
    </row>
    <row r="1181" spans="8:10">
      <c r="H1181" s="5"/>
      <c r="I1181" s="5"/>
      <c r="J1181" s="5"/>
    </row>
    <row r="1182" spans="8:10">
      <c r="H1182" s="5"/>
      <c r="I1182" s="5"/>
      <c r="J1182" s="5"/>
    </row>
    <row r="1183" spans="8:10">
      <c r="H1183" s="5"/>
      <c r="I1183" s="5"/>
      <c r="J1183" s="5"/>
    </row>
    <row r="1184" spans="8:10">
      <c r="H1184" s="5"/>
      <c r="I1184" s="5"/>
      <c r="J1184" s="5"/>
    </row>
    <row r="1185" spans="8:10">
      <c r="H1185" s="5"/>
      <c r="I1185" s="5"/>
      <c r="J1185" s="5"/>
    </row>
    <row r="1186" spans="8:10">
      <c r="H1186" s="5"/>
      <c r="I1186" s="5"/>
      <c r="J1186" s="5"/>
    </row>
    <row r="1187" spans="8:10">
      <c r="H1187" s="5"/>
      <c r="I1187" s="5"/>
      <c r="J1187" s="5"/>
    </row>
    <row r="1188" spans="8:10">
      <c r="H1188" s="5"/>
      <c r="I1188" s="5"/>
      <c r="J1188" s="5"/>
    </row>
    <row r="1189" spans="8:10">
      <c r="H1189" s="5"/>
      <c r="I1189" s="5"/>
      <c r="J1189" s="5"/>
    </row>
    <row r="1190" spans="8:10">
      <c r="H1190" s="5"/>
      <c r="I1190" s="5"/>
      <c r="J1190" s="5"/>
    </row>
    <row r="1191" spans="8:10">
      <c r="H1191" s="5"/>
      <c r="I1191" s="5"/>
      <c r="J1191" s="5"/>
    </row>
    <row r="1192" spans="8:10">
      <c r="H1192" s="5"/>
      <c r="I1192" s="5"/>
      <c r="J1192" s="5"/>
    </row>
    <row r="1193" spans="8:10">
      <c r="H1193" s="5"/>
      <c r="I1193" s="5"/>
      <c r="J1193" s="5"/>
    </row>
    <row r="1194" spans="8:10">
      <c r="H1194" s="5"/>
      <c r="I1194" s="5"/>
      <c r="J1194" s="5"/>
    </row>
    <row r="1195" spans="8:10">
      <c r="H1195" s="5"/>
      <c r="I1195" s="5"/>
      <c r="J1195" s="5"/>
    </row>
    <row r="1196" spans="8:10">
      <c r="H1196" s="5"/>
      <c r="I1196" s="5"/>
      <c r="J1196" s="5"/>
    </row>
    <row r="1197" spans="8:10">
      <c r="H1197" s="5"/>
      <c r="I1197" s="5"/>
      <c r="J1197" s="5"/>
    </row>
    <row r="1198" spans="8:10">
      <c r="H1198" s="5"/>
      <c r="I1198" s="5"/>
      <c r="J1198" s="5"/>
    </row>
    <row r="1199" spans="8:10">
      <c r="H1199" s="5"/>
      <c r="I1199" s="5"/>
      <c r="J1199" s="5"/>
    </row>
    <row r="1200" spans="8:10">
      <c r="H1200" s="5"/>
      <c r="I1200" s="5"/>
      <c r="J1200" s="5"/>
    </row>
    <row r="1201" spans="8:10">
      <c r="H1201" s="5"/>
      <c r="I1201" s="5"/>
      <c r="J1201" s="5"/>
    </row>
    <row r="1202" spans="8:10">
      <c r="H1202" s="5"/>
      <c r="I1202" s="5"/>
      <c r="J1202" s="5"/>
    </row>
    <row r="1203" spans="8:10">
      <c r="H1203" s="5"/>
      <c r="I1203" s="5"/>
      <c r="J1203" s="5"/>
    </row>
    <row r="1204" spans="8:10">
      <c r="H1204" s="5"/>
      <c r="I1204" s="5"/>
      <c r="J1204" s="5"/>
    </row>
    <row r="1205" spans="8:10">
      <c r="H1205" s="5"/>
      <c r="I1205" s="5"/>
      <c r="J1205" s="5"/>
    </row>
    <row r="1206" spans="8:10">
      <c r="H1206" s="5"/>
      <c r="I1206" s="5"/>
      <c r="J1206" s="5"/>
    </row>
    <row r="1207" spans="8:10">
      <c r="H1207" s="5"/>
      <c r="I1207" s="5"/>
      <c r="J1207" s="5"/>
    </row>
    <row r="1208" spans="8:10">
      <c r="H1208" s="5"/>
      <c r="I1208" s="5"/>
      <c r="J1208" s="5"/>
    </row>
    <row r="1209" spans="8:10">
      <c r="H1209" s="5"/>
      <c r="I1209" s="5"/>
      <c r="J1209" s="5"/>
    </row>
    <row r="1210" spans="8:10">
      <c r="H1210" s="5"/>
      <c r="I1210" s="5"/>
      <c r="J1210" s="5"/>
    </row>
    <row r="1211" spans="8:10">
      <c r="H1211" s="5"/>
      <c r="I1211" s="5"/>
      <c r="J1211" s="5"/>
    </row>
    <row r="1212" spans="8:10">
      <c r="H1212" s="5"/>
      <c r="I1212" s="5"/>
      <c r="J1212" s="5"/>
    </row>
    <row r="1213" spans="8:10">
      <c r="H1213" s="5"/>
      <c r="I1213" s="5"/>
      <c r="J1213" s="5"/>
    </row>
    <row r="1214" spans="8:10">
      <c r="H1214" s="5"/>
      <c r="I1214" s="5"/>
      <c r="J1214" s="5"/>
    </row>
    <row r="1215" spans="8:10">
      <c r="H1215" s="5"/>
      <c r="I1215" s="5"/>
      <c r="J1215" s="5"/>
    </row>
    <row r="1216" spans="8:10">
      <c r="H1216" s="5"/>
      <c r="I1216" s="5"/>
      <c r="J1216" s="5"/>
    </row>
    <row r="1217" spans="8:10">
      <c r="H1217" s="5"/>
      <c r="I1217" s="5"/>
      <c r="J1217" s="5"/>
    </row>
    <row r="1218" spans="8:10">
      <c r="H1218" s="5"/>
      <c r="I1218" s="5"/>
      <c r="J1218" s="5"/>
    </row>
    <row r="1219" spans="8:10">
      <c r="H1219" s="5"/>
      <c r="I1219" s="5"/>
      <c r="J1219" s="5"/>
    </row>
    <row r="1220" spans="8:10">
      <c r="H1220" s="5"/>
      <c r="I1220" s="5"/>
      <c r="J1220" s="5"/>
    </row>
    <row r="1221" spans="8:10">
      <c r="H1221" s="5"/>
      <c r="I1221" s="5"/>
      <c r="J1221" s="5"/>
    </row>
    <row r="1222" spans="8:10">
      <c r="H1222" s="5"/>
      <c r="I1222" s="5"/>
      <c r="J1222" s="5"/>
    </row>
    <row r="1223" spans="8:10">
      <c r="H1223" s="5"/>
      <c r="I1223" s="5"/>
      <c r="J1223" s="5"/>
    </row>
    <row r="1224" spans="8:10">
      <c r="H1224" s="5"/>
      <c r="I1224" s="5"/>
      <c r="J1224" s="5"/>
    </row>
    <row r="1225" spans="8:10">
      <c r="H1225" s="5"/>
      <c r="I1225" s="5"/>
      <c r="J1225" s="5"/>
    </row>
    <row r="1226" spans="8:10">
      <c r="H1226" s="5"/>
      <c r="I1226" s="5"/>
      <c r="J1226" s="5"/>
    </row>
    <row r="1227" spans="8:10">
      <c r="H1227" s="5"/>
      <c r="I1227" s="5"/>
      <c r="J1227" s="5"/>
    </row>
    <row r="1228" spans="8:10">
      <c r="H1228" s="5"/>
      <c r="I1228" s="5"/>
      <c r="J1228" s="5"/>
    </row>
    <row r="1229" spans="8:10">
      <c r="H1229" s="5"/>
      <c r="I1229" s="5"/>
      <c r="J1229" s="5"/>
    </row>
    <row r="1230" spans="8:10">
      <c r="H1230" s="5"/>
      <c r="I1230" s="5"/>
      <c r="J1230" s="5"/>
    </row>
    <row r="1231" spans="8:10">
      <c r="H1231" s="5"/>
      <c r="I1231" s="5"/>
      <c r="J1231" s="5"/>
    </row>
    <row r="1232" spans="8:10">
      <c r="H1232" s="5"/>
      <c r="I1232" s="5"/>
      <c r="J1232" s="5"/>
    </row>
    <row r="1233" spans="8:10">
      <c r="H1233" s="5"/>
      <c r="I1233" s="5"/>
      <c r="J1233" s="5"/>
    </row>
    <row r="1234" spans="8:10">
      <c r="H1234" s="5"/>
      <c r="I1234" s="5"/>
      <c r="J1234" s="5"/>
    </row>
    <row r="1235" spans="8:10">
      <c r="H1235" s="5"/>
      <c r="I1235" s="5"/>
      <c r="J1235" s="5"/>
    </row>
    <row r="1236" spans="8:10">
      <c r="H1236" s="5"/>
      <c r="I1236" s="5"/>
      <c r="J1236" s="5"/>
    </row>
    <row r="1237" spans="8:10">
      <c r="H1237" s="5"/>
      <c r="I1237" s="5"/>
      <c r="J1237" s="5"/>
    </row>
    <row r="1238" spans="8:10">
      <c r="H1238" s="5"/>
      <c r="I1238" s="5"/>
      <c r="J1238" s="5"/>
    </row>
    <row r="1239" spans="8:10">
      <c r="H1239" s="5"/>
      <c r="I1239" s="5"/>
      <c r="J1239" s="5"/>
    </row>
    <row r="1240" spans="8:10">
      <c r="H1240" s="5"/>
      <c r="I1240" s="5"/>
      <c r="J1240" s="5"/>
    </row>
    <row r="1241" spans="8:10">
      <c r="H1241" s="5"/>
      <c r="I1241" s="5"/>
      <c r="J1241" s="5"/>
    </row>
    <row r="1242" spans="8:10">
      <c r="H1242" s="5"/>
      <c r="I1242" s="5"/>
      <c r="J1242" s="5"/>
    </row>
    <row r="1243" spans="8:10">
      <c r="H1243" s="5"/>
      <c r="I1243" s="5"/>
      <c r="J1243" s="5"/>
    </row>
    <row r="1244" spans="8:10">
      <c r="H1244" s="5"/>
      <c r="I1244" s="5"/>
      <c r="J1244" s="5"/>
    </row>
    <row r="1245" spans="8:10">
      <c r="H1245" s="5"/>
      <c r="I1245" s="5"/>
      <c r="J1245" s="5"/>
    </row>
    <row r="1246" spans="8:10">
      <c r="H1246" s="5"/>
      <c r="I1246" s="5"/>
      <c r="J1246" s="5"/>
    </row>
    <row r="1247" spans="8:10">
      <c r="H1247" s="5"/>
      <c r="I1247" s="5"/>
      <c r="J1247" s="5"/>
    </row>
    <row r="1248" spans="8:10">
      <c r="H1248" s="5"/>
      <c r="I1248" s="5"/>
      <c r="J1248" s="5"/>
    </row>
    <row r="1249" spans="8:10">
      <c r="H1249" s="5"/>
      <c r="I1249" s="5"/>
      <c r="J1249" s="5"/>
    </row>
    <row r="1250" spans="8:10">
      <c r="H1250" s="5"/>
      <c r="I1250" s="5"/>
      <c r="J1250" s="5"/>
    </row>
    <row r="1251" spans="8:10">
      <c r="H1251" s="5"/>
      <c r="I1251" s="5"/>
      <c r="J1251" s="5"/>
    </row>
    <row r="1252" spans="8:10">
      <c r="H1252" s="5"/>
      <c r="I1252" s="5"/>
      <c r="J1252" s="5"/>
    </row>
    <row r="1253" spans="8:10">
      <c r="H1253" s="5"/>
      <c r="I1253" s="5"/>
      <c r="J1253" s="5"/>
    </row>
    <row r="1254" spans="8:10">
      <c r="H1254" s="5"/>
      <c r="I1254" s="5"/>
      <c r="J1254" s="5"/>
    </row>
    <row r="1255" spans="8:10">
      <c r="H1255" s="5"/>
      <c r="I1255" s="5"/>
      <c r="J1255" s="5"/>
    </row>
    <row r="1256" spans="8:10">
      <c r="H1256" s="5"/>
      <c r="I1256" s="5"/>
      <c r="J1256" s="5"/>
    </row>
    <row r="1257" spans="8:10">
      <c r="H1257" s="5"/>
      <c r="I1257" s="5"/>
      <c r="J1257" s="5"/>
    </row>
    <row r="1258" spans="8:10">
      <c r="H1258" s="5"/>
      <c r="I1258" s="5"/>
      <c r="J1258" s="5"/>
    </row>
    <row r="1259" spans="8:10">
      <c r="H1259" s="5"/>
      <c r="I1259" s="5"/>
      <c r="J1259" s="5"/>
    </row>
    <row r="1260" spans="8:10">
      <c r="H1260" s="5"/>
      <c r="I1260" s="5"/>
      <c r="J1260" s="5"/>
    </row>
    <row r="1261" spans="8:10">
      <c r="H1261" s="5"/>
      <c r="I1261" s="5"/>
      <c r="J1261" s="5"/>
    </row>
    <row r="1262" spans="8:10">
      <c r="H1262" s="5"/>
      <c r="I1262" s="5"/>
      <c r="J1262" s="5"/>
    </row>
    <row r="1263" spans="8:10">
      <c r="H1263" s="5"/>
      <c r="I1263" s="5"/>
      <c r="J1263" s="5"/>
    </row>
    <row r="1264" spans="8:10">
      <c r="H1264" s="5"/>
      <c r="I1264" s="5"/>
      <c r="J1264" s="5"/>
    </row>
    <row r="1265" spans="8:10">
      <c r="H1265" s="5"/>
      <c r="I1265" s="5"/>
      <c r="J1265" s="5"/>
    </row>
    <row r="1266" spans="8:10">
      <c r="H1266" s="5"/>
      <c r="I1266" s="5"/>
      <c r="J1266" s="5"/>
    </row>
    <row r="1267" spans="8:10">
      <c r="H1267" s="5"/>
      <c r="I1267" s="5"/>
      <c r="J1267" s="5"/>
    </row>
    <row r="1268" spans="8:10">
      <c r="H1268" s="5"/>
      <c r="I1268" s="5"/>
      <c r="J1268" s="5"/>
    </row>
    <row r="1269" spans="8:10">
      <c r="H1269" s="5"/>
      <c r="I1269" s="5"/>
      <c r="J1269" s="5"/>
    </row>
    <row r="1270" spans="8:10">
      <c r="H1270" s="5"/>
      <c r="I1270" s="5"/>
      <c r="J1270" s="5"/>
    </row>
    <row r="1271" spans="8:10">
      <c r="H1271" s="5"/>
      <c r="I1271" s="5"/>
      <c r="J1271" s="5"/>
    </row>
    <row r="1272" spans="8:10">
      <c r="H1272" s="5"/>
      <c r="I1272" s="5"/>
      <c r="J1272" s="5"/>
    </row>
    <row r="1273" spans="8:10">
      <c r="H1273" s="5"/>
      <c r="I1273" s="5"/>
      <c r="J1273" s="5"/>
    </row>
    <row r="1274" spans="8:10">
      <c r="H1274" s="5"/>
      <c r="I1274" s="5"/>
      <c r="J1274" s="5"/>
    </row>
    <row r="1275" spans="8:10">
      <c r="H1275" s="5"/>
      <c r="I1275" s="5"/>
      <c r="J1275" s="5"/>
    </row>
    <row r="1276" spans="8:10">
      <c r="H1276" s="5"/>
      <c r="I1276" s="5"/>
      <c r="J1276" s="5"/>
    </row>
    <row r="1277" spans="8:10">
      <c r="H1277" s="5"/>
      <c r="I1277" s="5"/>
      <c r="J1277" s="5"/>
    </row>
    <row r="1278" spans="8:10">
      <c r="H1278" s="5"/>
      <c r="I1278" s="5"/>
      <c r="J1278" s="5"/>
    </row>
    <row r="1279" spans="8:10">
      <c r="H1279" s="5"/>
      <c r="I1279" s="5"/>
      <c r="J1279" s="5"/>
    </row>
    <row r="1280" spans="8:10">
      <c r="H1280" s="5"/>
      <c r="I1280" s="5"/>
      <c r="J1280" s="5"/>
    </row>
    <row r="1281" spans="8:10">
      <c r="H1281" s="5"/>
      <c r="I1281" s="5"/>
      <c r="J1281" s="5"/>
    </row>
    <row r="1282" spans="8:10">
      <c r="H1282" s="5"/>
      <c r="I1282" s="5"/>
      <c r="J1282" s="5"/>
    </row>
    <row r="1283" spans="8:10">
      <c r="H1283" s="5"/>
      <c r="I1283" s="5"/>
      <c r="J1283" s="5"/>
    </row>
    <row r="1284" spans="8:10">
      <c r="H1284" s="5"/>
      <c r="I1284" s="5"/>
      <c r="J1284" s="5"/>
    </row>
    <row r="1285" spans="8:10">
      <c r="H1285" s="5"/>
      <c r="I1285" s="5"/>
      <c r="J1285" s="5"/>
    </row>
    <row r="1286" spans="8:10">
      <c r="H1286" s="5"/>
      <c r="I1286" s="5"/>
      <c r="J1286" s="5"/>
    </row>
    <row r="1287" spans="8:10">
      <c r="H1287" s="5"/>
      <c r="I1287" s="5"/>
      <c r="J1287" s="5"/>
    </row>
    <row r="1288" spans="8:10">
      <c r="H1288" s="5"/>
      <c r="I1288" s="5"/>
      <c r="J1288" s="5"/>
    </row>
    <row r="1289" spans="8:10">
      <c r="H1289" s="5"/>
      <c r="I1289" s="5"/>
      <c r="J1289" s="5"/>
    </row>
    <row r="1290" spans="8:10">
      <c r="H1290" s="5"/>
      <c r="I1290" s="5"/>
      <c r="J1290" s="5"/>
    </row>
    <row r="1291" spans="8:10">
      <c r="H1291" s="5"/>
      <c r="I1291" s="5"/>
      <c r="J1291" s="5"/>
    </row>
    <row r="1292" spans="8:10">
      <c r="H1292" s="5"/>
      <c r="I1292" s="5"/>
      <c r="J1292" s="5"/>
    </row>
    <row r="1293" spans="8:10">
      <c r="H1293" s="5"/>
      <c r="I1293" s="5"/>
      <c r="J1293" s="5"/>
    </row>
    <row r="1294" spans="8:10">
      <c r="H1294" s="5"/>
      <c r="I1294" s="5"/>
      <c r="J1294" s="5"/>
    </row>
    <row r="1295" spans="8:10">
      <c r="H1295" s="5"/>
      <c r="I1295" s="5"/>
      <c r="J1295" s="5"/>
    </row>
    <row r="1296" spans="8:10">
      <c r="H1296" s="5"/>
      <c r="I1296" s="5"/>
      <c r="J1296" s="5"/>
    </row>
    <row r="1297" spans="8:10">
      <c r="H1297" s="5"/>
      <c r="I1297" s="5"/>
      <c r="J1297" s="5"/>
    </row>
    <row r="1298" spans="8:10">
      <c r="H1298" s="5"/>
      <c r="I1298" s="5"/>
      <c r="J1298" s="5"/>
    </row>
    <row r="1299" spans="8:10">
      <c r="H1299" s="5"/>
      <c r="I1299" s="5"/>
      <c r="J1299" s="5"/>
    </row>
    <row r="1300" spans="8:10">
      <c r="H1300" s="5"/>
      <c r="I1300" s="5"/>
      <c r="J1300" s="5"/>
    </row>
    <row r="1301" spans="8:10">
      <c r="H1301" s="5"/>
      <c r="I1301" s="5"/>
      <c r="J1301" s="5"/>
    </row>
    <row r="1302" spans="8:10">
      <c r="H1302" s="5"/>
      <c r="I1302" s="5"/>
      <c r="J1302" s="5"/>
    </row>
    <row r="1303" spans="8:10">
      <c r="H1303" s="5"/>
      <c r="I1303" s="5"/>
      <c r="J1303" s="5"/>
    </row>
    <row r="1304" spans="8:10">
      <c r="H1304" s="5"/>
      <c r="I1304" s="5"/>
      <c r="J1304" s="5"/>
    </row>
    <row r="1305" spans="8:10">
      <c r="H1305" s="5"/>
      <c r="I1305" s="5"/>
      <c r="J1305" s="5"/>
    </row>
    <row r="1306" spans="8:10">
      <c r="H1306" s="5"/>
      <c r="I1306" s="5"/>
      <c r="J1306" s="5"/>
    </row>
    <row r="1307" spans="8:10">
      <c r="H1307" s="5"/>
      <c r="I1307" s="5"/>
      <c r="J1307" s="5"/>
    </row>
    <row r="1308" spans="8:10">
      <c r="H1308" s="5"/>
      <c r="I1308" s="5"/>
      <c r="J1308" s="5"/>
    </row>
    <row r="1309" spans="8:10">
      <c r="H1309" s="5"/>
      <c r="I1309" s="5"/>
      <c r="J1309" s="5"/>
    </row>
    <row r="1310" spans="8:10">
      <c r="H1310" s="5"/>
      <c r="I1310" s="5"/>
      <c r="J1310" s="5"/>
    </row>
    <row r="1311" spans="8:10">
      <c r="H1311" s="5"/>
      <c r="I1311" s="5"/>
      <c r="J1311" s="5"/>
    </row>
    <row r="1312" spans="8:10">
      <c r="H1312" s="5"/>
      <c r="I1312" s="5"/>
      <c r="J1312" s="5"/>
    </row>
    <row r="1313" spans="8:10">
      <c r="H1313" s="5"/>
      <c r="I1313" s="5"/>
      <c r="J1313" s="5"/>
    </row>
    <row r="1314" spans="8:10">
      <c r="H1314" s="5"/>
      <c r="I1314" s="5"/>
      <c r="J1314" s="5"/>
    </row>
    <row r="1315" spans="8:10">
      <c r="H1315" s="5"/>
      <c r="I1315" s="5"/>
      <c r="J1315" s="5"/>
    </row>
    <row r="1316" spans="8:10">
      <c r="H1316" s="5"/>
      <c r="I1316" s="5"/>
      <c r="J1316" s="5"/>
    </row>
    <row r="1317" spans="8:10">
      <c r="H1317" s="5"/>
      <c r="I1317" s="5"/>
      <c r="J1317" s="5"/>
    </row>
    <row r="1318" spans="8:10">
      <c r="H1318" s="5"/>
      <c r="I1318" s="5"/>
      <c r="J1318" s="5"/>
    </row>
    <row r="1319" spans="8:10">
      <c r="H1319" s="5"/>
      <c r="I1319" s="5"/>
      <c r="J1319" s="5"/>
    </row>
    <row r="1320" spans="8:10">
      <c r="H1320" s="5"/>
      <c r="I1320" s="5"/>
      <c r="J1320" s="5"/>
    </row>
    <row r="1321" spans="8:10">
      <c r="H1321" s="5"/>
      <c r="I1321" s="5"/>
      <c r="J1321" s="5"/>
    </row>
    <row r="1322" spans="8:10">
      <c r="H1322" s="5"/>
      <c r="I1322" s="5"/>
      <c r="J1322" s="5"/>
    </row>
    <row r="1323" spans="8:10">
      <c r="H1323" s="5"/>
      <c r="I1323" s="5"/>
      <c r="J1323" s="5"/>
    </row>
    <row r="1324" spans="8:10">
      <c r="H1324" s="5"/>
      <c r="I1324" s="5"/>
      <c r="J1324" s="5"/>
    </row>
    <row r="1325" spans="8:10">
      <c r="H1325" s="5"/>
      <c r="I1325" s="5"/>
      <c r="J1325" s="5"/>
    </row>
    <row r="1326" spans="8:10">
      <c r="H1326" s="5"/>
      <c r="I1326" s="5"/>
      <c r="J1326" s="5"/>
    </row>
    <row r="1327" spans="8:10">
      <c r="H1327" s="5"/>
      <c r="I1327" s="5"/>
      <c r="J1327" s="5"/>
    </row>
    <row r="1328" spans="8:10">
      <c r="H1328" s="5"/>
      <c r="I1328" s="5"/>
      <c r="J1328" s="5"/>
    </row>
    <row r="1329" spans="8:10">
      <c r="H1329" s="5"/>
      <c r="I1329" s="5"/>
      <c r="J1329" s="5"/>
    </row>
    <row r="1330" spans="8:10">
      <c r="H1330" s="5"/>
      <c r="I1330" s="5"/>
      <c r="J1330" s="5"/>
    </row>
    <row r="1331" spans="8:10">
      <c r="H1331" s="5"/>
      <c r="I1331" s="5"/>
      <c r="J1331" s="5"/>
    </row>
    <row r="1332" spans="8:10">
      <c r="H1332" s="5"/>
      <c r="I1332" s="5"/>
      <c r="J1332" s="5"/>
    </row>
    <row r="1333" spans="8:10">
      <c r="H1333" s="5"/>
      <c r="I1333" s="5"/>
      <c r="J1333" s="5"/>
    </row>
    <row r="1334" spans="8:10">
      <c r="H1334" s="5"/>
      <c r="I1334" s="5"/>
      <c r="J1334" s="5"/>
    </row>
    <row r="1335" spans="8:10">
      <c r="H1335" s="5"/>
      <c r="I1335" s="5"/>
      <c r="J1335" s="5"/>
    </row>
    <row r="1336" spans="8:10">
      <c r="H1336" s="5"/>
      <c r="I1336" s="5"/>
      <c r="J1336" s="5"/>
    </row>
    <row r="1337" spans="8:10">
      <c r="H1337" s="5"/>
      <c r="I1337" s="5"/>
      <c r="J1337" s="5"/>
    </row>
    <row r="1338" spans="8:10">
      <c r="H1338" s="5"/>
      <c r="I1338" s="5"/>
      <c r="J1338" s="5"/>
    </row>
    <row r="1339" spans="8:10">
      <c r="H1339" s="5"/>
      <c r="I1339" s="5"/>
      <c r="J1339" s="5"/>
    </row>
    <row r="1340" spans="8:10">
      <c r="H1340" s="5"/>
      <c r="I1340" s="5"/>
      <c r="J1340" s="5"/>
    </row>
    <row r="1341" spans="8:10">
      <c r="H1341" s="5"/>
      <c r="I1341" s="5"/>
      <c r="J1341" s="5"/>
    </row>
    <row r="1342" spans="8:10">
      <c r="H1342" s="5"/>
      <c r="I1342" s="5"/>
      <c r="J1342" s="5"/>
    </row>
    <row r="1343" spans="8:10">
      <c r="H1343" s="5"/>
      <c r="I1343" s="5"/>
      <c r="J1343" s="5"/>
    </row>
    <row r="1344" spans="8:10">
      <c r="H1344" s="5"/>
      <c r="I1344" s="5"/>
      <c r="J1344" s="5"/>
    </row>
    <row r="1345" spans="8:10">
      <c r="H1345" s="5"/>
      <c r="I1345" s="5"/>
      <c r="J1345" s="5"/>
    </row>
    <row r="1346" spans="8:10">
      <c r="H1346" s="5"/>
      <c r="I1346" s="5"/>
      <c r="J1346" s="5"/>
    </row>
    <row r="1347" spans="8:10">
      <c r="H1347" s="5"/>
      <c r="I1347" s="5"/>
      <c r="J1347" s="5"/>
    </row>
    <row r="1348" spans="8:10">
      <c r="H1348" s="5"/>
      <c r="I1348" s="5"/>
      <c r="J1348" s="5"/>
    </row>
    <row r="1349" spans="8:10">
      <c r="H1349" s="5"/>
      <c r="I1349" s="5"/>
      <c r="J1349" s="5"/>
    </row>
    <row r="1350" spans="8:10">
      <c r="H1350" s="5"/>
      <c r="I1350" s="5"/>
      <c r="J1350" s="5"/>
    </row>
    <row r="1351" spans="8:10">
      <c r="H1351" s="5"/>
      <c r="I1351" s="5"/>
      <c r="J1351" s="5"/>
    </row>
    <row r="1352" spans="8:10">
      <c r="H1352" s="5"/>
      <c r="I1352" s="5"/>
      <c r="J1352" s="5"/>
    </row>
    <row r="1353" spans="8:10">
      <c r="H1353" s="5"/>
      <c r="I1353" s="5"/>
      <c r="J1353" s="5"/>
    </row>
    <row r="1354" spans="8:10">
      <c r="H1354" s="5"/>
      <c r="I1354" s="5"/>
      <c r="J1354" s="5"/>
    </row>
    <row r="1355" spans="8:10">
      <c r="H1355" s="5"/>
      <c r="I1355" s="5"/>
      <c r="J1355" s="5"/>
    </row>
    <row r="1356" spans="8:10">
      <c r="H1356" s="5"/>
      <c r="I1356" s="5"/>
      <c r="J1356" s="5"/>
    </row>
    <row r="1357" spans="8:10">
      <c r="H1357" s="5"/>
      <c r="I1357" s="5"/>
      <c r="J1357" s="5"/>
    </row>
    <row r="1358" spans="8:10">
      <c r="H1358" s="5"/>
      <c r="I1358" s="5"/>
      <c r="J1358" s="5"/>
    </row>
    <row r="1359" spans="8:10">
      <c r="H1359" s="5"/>
      <c r="I1359" s="5"/>
      <c r="J1359" s="5"/>
    </row>
    <row r="1360" spans="8:10">
      <c r="H1360" s="5"/>
      <c r="I1360" s="5"/>
      <c r="J1360" s="5"/>
    </row>
    <row r="1361" spans="8:10">
      <c r="H1361" s="5"/>
      <c r="I1361" s="5"/>
      <c r="J1361" s="5"/>
    </row>
    <row r="1362" spans="8:10">
      <c r="H1362" s="5"/>
      <c r="I1362" s="5"/>
      <c r="J1362" s="5"/>
    </row>
    <row r="1363" spans="8:10">
      <c r="H1363" s="5"/>
      <c r="I1363" s="5"/>
      <c r="J1363" s="5"/>
    </row>
    <row r="1364" spans="8:10">
      <c r="H1364" s="5"/>
      <c r="I1364" s="5"/>
      <c r="J1364" s="5"/>
    </row>
    <row r="1365" spans="8:10">
      <c r="H1365" s="5"/>
      <c r="I1365" s="5"/>
      <c r="J1365" s="5"/>
    </row>
    <row r="1366" spans="8:10">
      <c r="H1366" s="5"/>
      <c r="I1366" s="5"/>
      <c r="J1366" s="5"/>
    </row>
    <row r="1367" spans="8:10">
      <c r="H1367" s="5"/>
      <c r="I1367" s="5"/>
      <c r="J1367" s="5"/>
    </row>
    <row r="1368" spans="8:10">
      <c r="H1368" s="5"/>
      <c r="I1368" s="5"/>
      <c r="J1368" s="5"/>
    </row>
    <row r="1369" spans="8:10">
      <c r="H1369" s="5"/>
      <c r="I1369" s="5"/>
      <c r="J1369" s="5"/>
    </row>
    <row r="1370" spans="8:10">
      <c r="H1370" s="5"/>
      <c r="I1370" s="5"/>
      <c r="J1370" s="5"/>
    </row>
    <row r="1371" spans="8:10">
      <c r="H1371" s="5"/>
      <c r="I1371" s="5"/>
      <c r="J1371" s="5"/>
    </row>
    <row r="1372" spans="8:10">
      <c r="H1372" s="5"/>
      <c r="I1372" s="5"/>
      <c r="J1372" s="5"/>
    </row>
    <row r="1373" spans="8:10">
      <c r="H1373" s="5"/>
      <c r="I1373" s="5"/>
      <c r="J1373" s="5"/>
    </row>
    <row r="1374" spans="8:10">
      <c r="H1374" s="5"/>
      <c r="I1374" s="5"/>
      <c r="J1374" s="5"/>
    </row>
    <row r="1375" spans="8:10">
      <c r="H1375" s="5"/>
      <c r="I1375" s="5"/>
      <c r="J1375" s="5"/>
    </row>
    <row r="1376" spans="8:10">
      <c r="H1376" s="5"/>
      <c r="I1376" s="5"/>
      <c r="J1376" s="5"/>
    </row>
    <row r="1377" spans="8:10">
      <c r="H1377" s="5"/>
      <c r="I1377" s="5"/>
      <c r="J1377" s="5"/>
    </row>
    <row r="1378" spans="8:10">
      <c r="H1378" s="5"/>
      <c r="I1378" s="5"/>
      <c r="J1378" s="5"/>
    </row>
    <row r="1379" spans="8:10">
      <c r="H1379" s="5"/>
      <c r="I1379" s="5"/>
      <c r="J1379" s="5"/>
    </row>
    <row r="1380" spans="8:10">
      <c r="H1380" s="5"/>
      <c r="I1380" s="5"/>
      <c r="J1380" s="5"/>
    </row>
    <row r="1381" spans="8:10">
      <c r="H1381" s="5"/>
      <c r="I1381" s="5"/>
      <c r="J1381" s="5"/>
    </row>
    <row r="1382" spans="8:10">
      <c r="H1382" s="5"/>
      <c r="I1382" s="5"/>
      <c r="J1382" s="5"/>
    </row>
    <row r="1383" spans="8:10">
      <c r="H1383" s="5"/>
      <c r="I1383" s="5"/>
      <c r="J1383" s="5"/>
    </row>
    <row r="1384" spans="8:10">
      <c r="H1384" s="5"/>
      <c r="I1384" s="5"/>
      <c r="J1384" s="5"/>
    </row>
    <row r="1385" spans="8:10">
      <c r="H1385" s="5"/>
      <c r="I1385" s="5"/>
      <c r="J1385" s="5"/>
    </row>
    <row r="1386" spans="8:10">
      <c r="H1386" s="5"/>
      <c r="I1386" s="5"/>
      <c r="J1386" s="5"/>
    </row>
    <row r="1387" spans="8:10">
      <c r="H1387" s="5"/>
      <c r="I1387" s="5"/>
      <c r="J1387" s="5"/>
    </row>
    <row r="1388" spans="8:10">
      <c r="H1388" s="5"/>
      <c r="I1388" s="5"/>
      <c r="J1388" s="5"/>
    </row>
    <row r="1389" spans="8:10">
      <c r="H1389" s="5"/>
      <c r="I1389" s="5"/>
      <c r="J1389" s="5"/>
    </row>
    <row r="1390" spans="8:10">
      <c r="H1390" s="5"/>
      <c r="I1390" s="5"/>
      <c r="J1390" s="5"/>
    </row>
    <row r="1391" spans="8:10">
      <c r="H1391" s="5"/>
      <c r="I1391" s="5"/>
      <c r="J1391" s="5"/>
    </row>
    <row r="1392" spans="8:10">
      <c r="H1392" s="5"/>
      <c r="I1392" s="5"/>
      <c r="J1392" s="5"/>
    </row>
    <row r="1393" spans="8:10">
      <c r="H1393" s="5"/>
      <c r="I1393" s="5"/>
      <c r="J1393" s="5"/>
    </row>
    <row r="1394" spans="8:10">
      <c r="H1394" s="5"/>
      <c r="I1394" s="5"/>
      <c r="J1394" s="5"/>
    </row>
    <row r="1395" spans="8:10">
      <c r="H1395" s="5"/>
      <c r="I1395" s="5"/>
      <c r="J1395" s="5"/>
    </row>
    <row r="1396" spans="8:10">
      <c r="H1396" s="5"/>
      <c r="I1396" s="5"/>
      <c r="J1396" s="5"/>
    </row>
    <row r="1397" spans="8:10">
      <c r="H1397" s="5"/>
      <c r="I1397" s="5"/>
      <c r="J1397" s="5"/>
    </row>
    <row r="1398" spans="8:10">
      <c r="H1398" s="5"/>
      <c r="I1398" s="5"/>
      <c r="J1398" s="5"/>
    </row>
    <row r="1399" spans="8:10">
      <c r="H1399" s="5"/>
      <c r="I1399" s="5"/>
      <c r="J1399" s="5"/>
    </row>
    <row r="1400" spans="8:10">
      <c r="H1400" s="5"/>
      <c r="I1400" s="5"/>
      <c r="J1400" s="5"/>
    </row>
    <row r="1401" spans="8:10">
      <c r="H1401" s="5"/>
      <c r="I1401" s="5"/>
      <c r="J1401" s="5"/>
    </row>
    <row r="1402" spans="8:10">
      <c r="H1402" s="5"/>
      <c r="I1402" s="5"/>
      <c r="J1402" s="5"/>
    </row>
    <row r="1403" spans="8:10">
      <c r="H1403" s="5"/>
      <c r="I1403" s="5"/>
      <c r="J1403" s="5"/>
    </row>
    <row r="1404" spans="8:10">
      <c r="H1404" s="5"/>
      <c r="I1404" s="5"/>
      <c r="J1404" s="5"/>
    </row>
    <row r="1405" spans="8:10">
      <c r="H1405" s="5"/>
      <c r="I1405" s="5"/>
      <c r="J1405" s="5"/>
    </row>
    <row r="1406" spans="8:10">
      <c r="H1406" s="5"/>
      <c r="I1406" s="5"/>
      <c r="J1406" s="5"/>
    </row>
    <row r="1407" spans="8:10">
      <c r="H1407" s="5"/>
      <c r="I1407" s="5"/>
      <c r="J1407" s="5"/>
    </row>
    <row r="1408" spans="8:10">
      <c r="H1408" s="5"/>
      <c r="I1408" s="5"/>
      <c r="J1408" s="5"/>
    </row>
    <row r="1409" spans="8:10">
      <c r="H1409" s="5"/>
      <c r="I1409" s="5"/>
      <c r="J1409" s="5"/>
    </row>
    <row r="1410" spans="8:10">
      <c r="H1410" s="5"/>
      <c r="I1410" s="5"/>
      <c r="J1410" s="5"/>
    </row>
    <row r="1411" spans="8:10">
      <c r="H1411" s="5"/>
      <c r="I1411" s="5"/>
      <c r="J1411" s="5"/>
    </row>
    <row r="1412" spans="8:10">
      <c r="H1412" s="5"/>
      <c r="I1412" s="5"/>
      <c r="J1412" s="5"/>
    </row>
    <row r="1413" spans="8:10">
      <c r="H1413" s="5"/>
      <c r="I1413" s="5"/>
      <c r="J1413" s="5"/>
    </row>
    <row r="1414" spans="8:10">
      <c r="H1414" s="5"/>
      <c r="I1414" s="5"/>
      <c r="J1414" s="5"/>
    </row>
    <row r="1415" spans="8:10">
      <c r="H1415" s="5"/>
      <c r="I1415" s="5"/>
      <c r="J1415" s="5"/>
    </row>
    <row r="1416" spans="8:10">
      <c r="H1416" s="5"/>
      <c r="I1416" s="5"/>
      <c r="J1416" s="5"/>
    </row>
    <row r="1417" spans="8:10">
      <c r="H1417" s="5"/>
      <c r="I1417" s="5"/>
      <c r="J1417" s="5"/>
    </row>
    <row r="1418" spans="8:10">
      <c r="H1418" s="5"/>
      <c r="I1418" s="5"/>
      <c r="J1418" s="5"/>
    </row>
    <row r="1419" spans="8:10">
      <c r="H1419" s="5"/>
      <c r="I1419" s="5"/>
      <c r="J1419" s="5"/>
    </row>
    <row r="1420" spans="8:10">
      <c r="H1420" s="5"/>
      <c r="I1420" s="5"/>
      <c r="J1420" s="5"/>
    </row>
    <row r="1421" spans="8:10">
      <c r="H1421" s="5"/>
      <c r="I1421" s="5"/>
      <c r="J1421" s="5"/>
    </row>
    <row r="1422" spans="8:10">
      <c r="H1422" s="5"/>
      <c r="I1422" s="5"/>
      <c r="J1422" s="5"/>
    </row>
    <row r="1423" spans="8:10">
      <c r="H1423" s="5"/>
      <c r="I1423" s="5"/>
      <c r="J1423" s="5"/>
    </row>
    <row r="1424" spans="8:10">
      <c r="H1424" s="5"/>
      <c r="I1424" s="5"/>
      <c r="J1424" s="5"/>
    </row>
    <row r="1425" spans="8:10">
      <c r="H1425" s="5"/>
      <c r="I1425" s="5"/>
      <c r="J1425" s="5"/>
    </row>
    <row r="1426" spans="8:10">
      <c r="H1426" s="5"/>
      <c r="I1426" s="5"/>
      <c r="J1426" s="5"/>
    </row>
    <row r="1427" spans="8:10">
      <c r="H1427" s="5"/>
      <c r="I1427" s="5"/>
      <c r="J1427" s="5"/>
    </row>
    <row r="1428" spans="8:10">
      <c r="H1428" s="5"/>
      <c r="I1428" s="5"/>
      <c r="J1428" s="5"/>
    </row>
    <row r="1429" spans="8:10">
      <c r="H1429" s="5"/>
      <c r="I1429" s="5"/>
      <c r="J1429" s="5"/>
    </row>
    <row r="1430" spans="8:10">
      <c r="H1430" s="5"/>
      <c r="I1430" s="5"/>
      <c r="J1430" s="5"/>
    </row>
    <row r="1431" spans="8:10">
      <c r="H1431" s="5"/>
      <c r="I1431" s="5"/>
      <c r="J1431" s="5"/>
    </row>
    <row r="1432" spans="8:10">
      <c r="H1432" s="5"/>
      <c r="I1432" s="5"/>
      <c r="J1432" s="5"/>
    </row>
    <row r="1433" spans="8:10">
      <c r="H1433" s="5"/>
      <c r="I1433" s="5"/>
      <c r="J1433" s="5"/>
    </row>
    <row r="1434" spans="8:10">
      <c r="H1434" s="5"/>
      <c r="I1434" s="5"/>
      <c r="J1434" s="5"/>
    </row>
    <row r="1435" spans="8:10">
      <c r="H1435" s="5"/>
      <c r="I1435" s="5"/>
      <c r="J1435" s="5"/>
    </row>
    <row r="1436" spans="8:10">
      <c r="H1436" s="5"/>
      <c r="I1436" s="5"/>
      <c r="J1436" s="5"/>
    </row>
    <row r="1437" spans="8:10">
      <c r="H1437" s="5"/>
      <c r="I1437" s="5"/>
      <c r="J1437" s="5"/>
    </row>
    <row r="1438" spans="8:10">
      <c r="H1438" s="5"/>
      <c r="I1438" s="5"/>
      <c r="J1438" s="5"/>
    </row>
    <row r="1439" spans="8:10">
      <c r="H1439" s="5"/>
      <c r="I1439" s="5"/>
      <c r="J1439" s="5"/>
    </row>
    <row r="1440" spans="8:10">
      <c r="H1440" s="5"/>
      <c r="I1440" s="5"/>
      <c r="J1440" s="5"/>
    </row>
    <row r="1441" spans="8:10">
      <c r="H1441" s="5"/>
      <c r="I1441" s="5"/>
      <c r="J1441" s="5"/>
    </row>
    <row r="1442" spans="8:10">
      <c r="H1442" s="5"/>
      <c r="I1442" s="5"/>
      <c r="J1442" s="5"/>
    </row>
    <row r="1443" spans="8:10">
      <c r="H1443" s="5"/>
      <c r="I1443" s="5"/>
      <c r="J1443" s="5"/>
    </row>
    <row r="1444" spans="8:10">
      <c r="H1444" s="5"/>
      <c r="I1444" s="5"/>
      <c r="J1444" s="5"/>
    </row>
    <row r="1445" spans="8:10">
      <c r="H1445" s="5"/>
      <c r="I1445" s="5"/>
      <c r="J1445" s="5"/>
    </row>
    <row r="1446" spans="8:10">
      <c r="H1446" s="5"/>
      <c r="I1446" s="5"/>
      <c r="J1446" s="5"/>
    </row>
    <row r="1447" spans="8:10">
      <c r="H1447" s="5"/>
      <c r="I1447" s="5"/>
      <c r="J1447" s="5"/>
    </row>
    <row r="1448" spans="8:10">
      <c r="H1448" s="5"/>
      <c r="I1448" s="5"/>
      <c r="J1448" s="5"/>
    </row>
    <row r="1449" spans="8:10">
      <c r="H1449" s="5"/>
      <c r="I1449" s="5"/>
      <c r="J1449" s="5"/>
    </row>
    <row r="1450" spans="8:10">
      <c r="H1450" s="5"/>
      <c r="I1450" s="5"/>
      <c r="J1450" s="5"/>
    </row>
    <row r="1451" spans="8:10">
      <c r="H1451" s="5"/>
      <c r="I1451" s="5"/>
      <c r="J1451" s="5"/>
    </row>
    <row r="1452" spans="8:10">
      <c r="H1452" s="5"/>
      <c r="I1452" s="5"/>
      <c r="J1452" s="5"/>
    </row>
    <row r="1453" spans="8:10">
      <c r="H1453" s="5"/>
      <c r="I1453" s="5"/>
      <c r="J1453" s="5"/>
    </row>
    <row r="1454" spans="8:10">
      <c r="H1454" s="5"/>
      <c r="I1454" s="5"/>
      <c r="J1454" s="5"/>
    </row>
    <row r="1455" spans="8:10">
      <c r="H1455" s="5"/>
      <c r="I1455" s="5"/>
      <c r="J1455" s="5"/>
    </row>
    <row r="1456" spans="8:10">
      <c r="H1456" s="5"/>
      <c r="I1456" s="5"/>
      <c r="J1456" s="5"/>
    </row>
    <row r="1457" spans="8:10">
      <c r="H1457" s="5"/>
      <c r="I1457" s="5"/>
      <c r="J1457" s="5"/>
    </row>
    <row r="1458" spans="8:10">
      <c r="H1458" s="5"/>
      <c r="I1458" s="5"/>
      <c r="J1458" s="5"/>
    </row>
    <row r="1459" spans="8:10">
      <c r="H1459" s="5"/>
      <c r="I1459" s="5"/>
      <c r="J1459" s="5"/>
    </row>
    <row r="1460" spans="8:10">
      <c r="H1460" s="5"/>
      <c r="I1460" s="5"/>
      <c r="J1460" s="5"/>
    </row>
    <row r="1461" spans="8:10">
      <c r="H1461" s="5"/>
      <c r="I1461" s="5"/>
      <c r="J1461" s="5"/>
    </row>
    <row r="1462" spans="8:10">
      <c r="H1462" s="5"/>
      <c r="I1462" s="5"/>
      <c r="J1462" s="5"/>
    </row>
    <row r="1463" spans="8:10">
      <c r="H1463" s="5"/>
      <c r="I1463" s="5"/>
      <c r="J1463" s="5"/>
    </row>
    <row r="1464" spans="8:10">
      <c r="H1464" s="5"/>
      <c r="I1464" s="5"/>
      <c r="J1464" s="5"/>
    </row>
    <row r="1465" spans="8:10">
      <c r="H1465" s="5"/>
      <c r="I1465" s="5"/>
      <c r="J1465" s="5"/>
    </row>
    <row r="1466" spans="8:10">
      <c r="H1466" s="5"/>
      <c r="I1466" s="5"/>
      <c r="J1466" s="5"/>
    </row>
    <row r="1467" spans="8:10">
      <c r="H1467" s="5"/>
      <c r="I1467" s="5"/>
      <c r="J1467" s="5"/>
    </row>
    <row r="1468" spans="8:10">
      <c r="H1468" s="5"/>
      <c r="I1468" s="5"/>
      <c r="J1468" s="5"/>
    </row>
    <row r="1469" spans="8:10">
      <c r="H1469" s="5"/>
      <c r="I1469" s="5"/>
      <c r="J1469" s="5"/>
    </row>
    <row r="1470" spans="8:10">
      <c r="H1470" s="5"/>
      <c r="I1470" s="5"/>
      <c r="J1470" s="5"/>
    </row>
    <row r="1471" spans="8:10">
      <c r="H1471" s="5"/>
      <c r="I1471" s="5"/>
      <c r="J1471" s="5"/>
    </row>
    <row r="1472" spans="8:10">
      <c r="H1472" s="5"/>
      <c r="I1472" s="5"/>
      <c r="J1472" s="5"/>
    </row>
    <row r="1473" spans="8:10">
      <c r="H1473" s="5"/>
      <c r="I1473" s="5"/>
      <c r="J1473" s="5"/>
    </row>
    <row r="1474" spans="8:10">
      <c r="H1474" s="5"/>
      <c r="I1474" s="5"/>
      <c r="J1474" s="5"/>
    </row>
    <row r="1475" spans="8:10">
      <c r="H1475" s="5"/>
      <c r="I1475" s="5"/>
      <c r="J1475" s="5"/>
    </row>
    <row r="1476" spans="8:10">
      <c r="H1476" s="5"/>
      <c r="I1476" s="5"/>
      <c r="J1476" s="5"/>
    </row>
    <row r="1477" spans="8:10">
      <c r="H1477" s="5"/>
      <c r="I1477" s="5"/>
      <c r="J1477" s="5"/>
    </row>
    <row r="1478" spans="8:10">
      <c r="H1478" s="5"/>
      <c r="I1478" s="5"/>
      <c r="J1478" s="5"/>
    </row>
    <row r="1479" spans="8:10">
      <c r="H1479" s="5"/>
      <c r="I1479" s="5"/>
      <c r="J1479" s="5"/>
    </row>
    <row r="1480" spans="8:10">
      <c r="H1480" s="5"/>
      <c r="I1480" s="5"/>
      <c r="J1480" s="5"/>
    </row>
    <row r="1481" spans="8:10">
      <c r="H1481" s="5"/>
      <c r="I1481" s="5"/>
      <c r="J1481" s="5"/>
    </row>
    <row r="1482" spans="8:10">
      <c r="H1482" s="5"/>
      <c r="I1482" s="5"/>
      <c r="J1482" s="5"/>
    </row>
    <row r="1483" spans="8:10">
      <c r="H1483" s="5"/>
      <c r="I1483" s="5"/>
      <c r="J1483" s="5"/>
    </row>
    <row r="1484" spans="8:10">
      <c r="H1484" s="5"/>
      <c r="I1484" s="5"/>
      <c r="J1484" s="5"/>
    </row>
    <row r="1485" spans="8:10">
      <c r="H1485" s="5"/>
      <c r="I1485" s="5"/>
      <c r="J1485" s="5"/>
    </row>
    <row r="1486" spans="8:10">
      <c r="H1486" s="5"/>
      <c r="I1486" s="5"/>
      <c r="J1486" s="5"/>
    </row>
    <row r="1487" spans="8:10">
      <c r="H1487" s="5"/>
      <c r="I1487" s="5"/>
      <c r="J1487" s="5"/>
    </row>
    <row r="1488" spans="8:10">
      <c r="H1488" s="5"/>
      <c r="I1488" s="5"/>
      <c r="J1488" s="5"/>
    </row>
    <row r="1489" spans="8:10">
      <c r="H1489" s="5"/>
      <c r="I1489" s="5"/>
      <c r="J1489" s="5"/>
    </row>
    <row r="1490" spans="8:10">
      <c r="H1490" s="5"/>
      <c r="I1490" s="5"/>
      <c r="J1490" s="5"/>
    </row>
    <row r="1491" spans="8:10">
      <c r="H1491" s="5"/>
      <c r="I1491" s="5"/>
      <c r="J1491" s="5"/>
    </row>
    <row r="1492" spans="8:10">
      <c r="H1492" s="5"/>
      <c r="I1492" s="5"/>
      <c r="J1492" s="5"/>
    </row>
    <row r="1493" spans="8:10">
      <c r="H1493" s="5"/>
      <c r="I1493" s="5"/>
      <c r="J1493" s="5"/>
    </row>
    <row r="1494" spans="8:10">
      <c r="H1494" s="5"/>
      <c r="I1494" s="5"/>
      <c r="J1494" s="5"/>
    </row>
    <row r="1495" spans="8:10">
      <c r="H1495" s="5"/>
      <c r="I1495" s="5"/>
      <c r="J1495" s="5"/>
    </row>
    <row r="1496" spans="8:10">
      <c r="H1496" s="5"/>
      <c r="I1496" s="5"/>
      <c r="J1496" s="5"/>
    </row>
    <row r="1497" spans="8:10">
      <c r="H1497" s="5"/>
      <c r="I1497" s="5"/>
      <c r="J1497" s="5"/>
    </row>
    <row r="1498" spans="8:10">
      <c r="H1498" s="5"/>
      <c r="I1498" s="5"/>
      <c r="J1498" s="5"/>
    </row>
    <row r="1499" spans="8:10">
      <c r="H1499" s="5"/>
      <c r="I1499" s="5"/>
      <c r="J1499" s="5"/>
    </row>
    <row r="1500" spans="8:10">
      <c r="H1500" s="5"/>
      <c r="I1500" s="5"/>
      <c r="J1500" s="5"/>
    </row>
    <row r="1501" spans="8:10">
      <c r="H1501" s="5"/>
      <c r="I1501" s="5"/>
      <c r="J1501" s="5"/>
    </row>
    <row r="1502" spans="8:10">
      <c r="H1502" s="5"/>
      <c r="I1502" s="5"/>
      <c r="J1502" s="5"/>
    </row>
    <row r="1503" spans="8:10">
      <c r="H1503" s="5"/>
      <c r="I1503" s="5"/>
      <c r="J1503" s="5"/>
    </row>
    <row r="1504" spans="8:10">
      <c r="H1504" s="5"/>
      <c r="I1504" s="5"/>
      <c r="J1504" s="5"/>
    </row>
    <row r="1505" spans="8:10">
      <c r="H1505" s="5"/>
      <c r="I1505" s="5"/>
      <c r="J1505" s="5"/>
    </row>
    <row r="1506" spans="8:10">
      <c r="H1506" s="5"/>
      <c r="I1506" s="5"/>
      <c r="J1506" s="5"/>
    </row>
    <row r="1507" spans="8:10">
      <c r="H1507" s="5"/>
      <c r="I1507" s="5"/>
      <c r="J1507" s="5"/>
    </row>
    <row r="1508" spans="8:10">
      <c r="H1508" s="5"/>
      <c r="I1508" s="5"/>
      <c r="J1508" s="5"/>
    </row>
    <row r="1509" spans="8:10">
      <c r="H1509" s="5"/>
      <c r="I1509" s="5"/>
      <c r="J1509" s="5"/>
    </row>
    <row r="1510" spans="8:10">
      <c r="H1510" s="5"/>
      <c r="I1510" s="5"/>
      <c r="J1510" s="5"/>
    </row>
    <row r="1511" spans="8:10">
      <c r="H1511" s="5"/>
      <c r="I1511" s="5"/>
      <c r="J1511" s="5"/>
    </row>
    <row r="1512" spans="8:10">
      <c r="H1512" s="5"/>
      <c r="I1512" s="5"/>
      <c r="J1512" s="5"/>
    </row>
    <row r="1513" spans="8:10">
      <c r="H1513" s="5"/>
      <c r="I1513" s="5"/>
      <c r="J1513" s="5"/>
    </row>
    <row r="1514" spans="8:10">
      <c r="H1514" s="5"/>
      <c r="I1514" s="5"/>
      <c r="J1514" s="5"/>
    </row>
    <row r="1515" spans="8:10">
      <c r="H1515" s="5"/>
      <c r="I1515" s="5"/>
      <c r="J1515" s="5"/>
    </row>
    <row r="1516" spans="8:10">
      <c r="H1516" s="5"/>
      <c r="I1516" s="5"/>
      <c r="J1516" s="5"/>
    </row>
    <row r="1517" spans="8:10">
      <c r="H1517" s="5"/>
      <c r="I1517" s="5"/>
      <c r="J1517" s="5"/>
    </row>
    <row r="1518" spans="8:10">
      <c r="H1518" s="5"/>
      <c r="I1518" s="5"/>
      <c r="J1518" s="5"/>
    </row>
    <row r="1519" spans="8:10">
      <c r="H1519" s="5"/>
      <c r="I1519" s="5"/>
      <c r="J1519" s="5"/>
    </row>
    <row r="1520" spans="8:10">
      <c r="H1520" s="5"/>
      <c r="I1520" s="5"/>
      <c r="J1520" s="5"/>
    </row>
    <row r="1521" spans="8:10">
      <c r="H1521" s="5"/>
      <c r="I1521" s="5"/>
      <c r="J1521" s="5"/>
    </row>
    <row r="1522" spans="8:10">
      <c r="H1522" s="5"/>
      <c r="I1522" s="5"/>
      <c r="J1522" s="5"/>
    </row>
    <row r="1523" spans="8:10">
      <c r="H1523" s="5"/>
      <c r="I1523" s="5"/>
      <c r="J1523" s="5"/>
    </row>
    <row r="1524" spans="8:10">
      <c r="H1524" s="5"/>
      <c r="I1524" s="5"/>
      <c r="J1524" s="5"/>
    </row>
    <row r="1525" spans="8:10">
      <c r="H1525" s="5"/>
      <c r="I1525" s="5"/>
      <c r="J1525" s="5"/>
    </row>
    <row r="1526" spans="8:10">
      <c r="H1526" s="5"/>
      <c r="I1526" s="5"/>
      <c r="J1526" s="5"/>
    </row>
    <row r="1527" spans="8:10">
      <c r="H1527" s="5"/>
      <c r="I1527" s="5"/>
      <c r="J1527" s="5"/>
    </row>
    <row r="1528" spans="8:10">
      <c r="H1528" s="5"/>
      <c r="I1528" s="5"/>
      <c r="J1528" s="5"/>
    </row>
    <row r="1529" spans="8:10">
      <c r="H1529" s="5"/>
      <c r="I1529" s="5"/>
      <c r="J1529" s="5"/>
    </row>
    <row r="1530" spans="8:10">
      <c r="H1530" s="5"/>
      <c r="I1530" s="5"/>
      <c r="J1530" s="5"/>
    </row>
    <row r="1531" spans="8:10">
      <c r="H1531" s="5"/>
      <c r="I1531" s="5"/>
      <c r="J1531" s="5"/>
    </row>
    <row r="1532" spans="8:10">
      <c r="H1532" s="5"/>
      <c r="I1532" s="5"/>
      <c r="J1532" s="5"/>
    </row>
    <row r="1533" spans="8:10">
      <c r="H1533" s="5"/>
      <c r="I1533" s="5"/>
      <c r="J1533" s="5"/>
    </row>
    <row r="1534" spans="8:10">
      <c r="H1534" s="5"/>
      <c r="I1534" s="5"/>
      <c r="J1534" s="5"/>
    </row>
    <row r="1535" spans="8:10">
      <c r="H1535" s="5"/>
      <c r="I1535" s="5"/>
      <c r="J1535" s="5"/>
    </row>
    <row r="1536" spans="8:10">
      <c r="H1536" s="5"/>
      <c r="I1536" s="5"/>
      <c r="J1536" s="5"/>
    </row>
    <row r="1537" spans="8:10">
      <c r="H1537" s="5"/>
      <c r="I1537" s="5"/>
      <c r="J1537" s="5"/>
    </row>
    <row r="1538" spans="8:10">
      <c r="H1538" s="5"/>
      <c r="I1538" s="5"/>
      <c r="J1538" s="5"/>
    </row>
    <row r="1539" spans="8:10">
      <c r="H1539" s="5"/>
      <c r="I1539" s="5"/>
      <c r="J1539" s="5"/>
    </row>
    <row r="1540" spans="8:10">
      <c r="H1540" s="5"/>
      <c r="I1540" s="5"/>
      <c r="J1540" s="5"/>
    </row>
    <row r="1541" spans="8:10">
      <c r="H1541" s="5"/>
      <c r="I1541" s="5"/>
      <c r="J1541" s="5"/>
    </row>
    <row r="1542" spans="8:10">
      <c r="H1542" s="5"/>
      <c r="I1542" s="5"/>
      <c r="J1542" s="5"/>
    </row>
    <row r="1543" spans="8:10">
      <c r="H1543" s="5"/>
      <c r="I1543" s="5"/>
      <c r="J1543" s="5"/>
    </row>
    <row r="1544" spans="8:10">
      <c r="H1544" s="5"/>
      <c r="I1544" s="5"/>
      <c r="J1544" s="5"/>
    </row>
    <row r="1545" spans="8:10">
      <c r="H1545" s="5"/>
      <c r="I1545" s="5"/>
      <c r="J1545" s="5"/>
    </row>
    <row r="1546" spans="8:10">
      <c r="H1546" s="5"/>
      <c r="I1546" s="5"/>
      <c r="J1546" s="5"/>
    </row>
    <row r="1547" spans="8:10">
      <c r="H1547" s="5"/>
      <c r="I1547" s="5"/>
      <c r="J1547" s="5"/>
    </row>
    <row r="1548" spans="8:10">
      <c r="H1548" s="5"/>
      <c r="I1548" s="5"/>
      <c r="J1548" s="5"/>
    </row>
    <row r="1549" spans="8:10">
      <c r="H1549" s="5"/>
      <c r="I1549" s="5"/>
      <c r="J1549" s="5"/>
    </row>
    <row r="1550" spans="8:10">
      <c r="H1550" s="5"/>
      <c r="I1550" s="5"/>
      <c r="J1550" s="5"/>
    </row>
    <row r="1551" spans="8:10">
      <c r="H1551" s="5"/>
      <c r="I1551" s="5"/>
      <c r="J1551" s="5"/>
    </row>
    <row r="1552" spans="8:10">
      <c r="H1552" s="5"/>
      <c r="I1552" s="5"/>
      <c r="J1552" s="5"/>
    </row>
    <row r="1553" spans="8:10">
      <c r="H1553" s="5"/>
      <c r="I1553" s="5"/>
      <c r="J1553" s="5"/>
    </row>
    <row r="1554" spans="8:10">
      <c r="H1554" s="5"/>
      <c r="I1554" s="5"/>
      <c r="J1554" s="5"/>
    </row>
    <row r="1555" spans="8:10">
      <c r="H1555" s="5"/>
      <c r="I1555" s="5"/>
      <c r="J1555" s="5"/>
    </row>
    <row r="1556" spans="8:10">
      <c r="H1556" s="5"/>
      <c r="I1556" s="5"/>
      <c r="J1556" s="5"/>
    </row>
    <row r="1557" spans="8:10">
      <c r="H1557" s="5"/>
      <c r="I1557" s="5"/>
      <c r="J1557" s="5"/>
    </row>
    <row r="1558" spans="8:10">
      <c r="H1558" s="5"/>
      <c r="I1558" s="5"/>
      <c r="J1558" s="5"/>
    </row>
    <row r="1559" spans="8:10">
      <c r="H1559" s="5"/>
      <c r="I1559" s="5"/>
      <c r="J1559" s="5"/>
    </row>
    <row r="1560" spans="8:10">
      <c r="H1560" s="5"/>
      <c r="I1560" s="5"/>
      <c r="J1560" s="5"/>
    </row>
    <row r="1561" spans="8:10">
      <c r="H1561" s="5"/>
      <c r="I1561" s="5"/>
      <c r="J1561" s="5"/>
    </row>
    <row r="1562" spans="8:10">
      <c r="H1562" s="5"/>
      <c r="I1562" s="5"/>
      <c r="J1562" s="5"/>
    </row>
    <row r="1563" spans="8:10">
      <c r="H1563" s="5"/>
      <c r="I1563" s="5"/>
      <c r="J1563" s="5"/>
    </row>
    <row r="1564" spans="8:10">
      <c r="H1564" s="5"/>
      <c r="I1564" s="5"/>
      <c r="J1564" s="5"/>
    </row>
    <row r="1565" spans="8:10">
      <c r="H1565" s="5"/>
      <c r="I1565" s="5"/>
      <c r="J1565" s="5"/>
    </row>
    <row r="1566" spans="8:10">
      <c r="H1566" s="5"/>
      <c r="I1566" s="5"/>
      <c r="J1566" s="5"/>
    </row>
    <row r="1567" spans="8:10">
      <c r="H1567" s="5"/>
      <c r="I1567" s="5"/>
      <c r="J1567" s="5"/>
    </row>
    <row r="1568" spans="8:10">
      <c r="H1568" s="5"/>
      <c r="I1568" s="5"/>
      <c r="J1568" s="5"/>
    </row>
    <row r="1569" spans="8:10">
      <c r="H1569" s="5"/>
      <c r="I1569" s="5"/>
      <c r="J1569" s="5"/>
    </row>
    <row r="1570" spans="8:10">
      <c r="H1570" s="5"/>
      <c r="I1570" s="5"/>
      <c r="J1570" s="5"/>
    </row>
    <row r="1571" spans="8:10">
      <c r="H1571" s="5"/>
      <c r="I1571" s="5"/>
      <c r="J1571" s="5"/>
    </row>
    <row r="1572" spans="8:10">
      <c r="H1572" s="5"/>
      <c r="I1572" s="5"/>
      <c r="J1572" s="5"/>
    </row>
    <row r="1573" spans="8:10">
      <c r="H1573" s="5"/>
      <c r="I1573" s="5"/>
      <c r="J1573" s="5"/>
    </row>
    <row r="1574" spans="8:10">
      <c r="H1574" s="5"/>
      <c r="I1574" s="5"/>
      <c r="J1574" s="5"/>
    </row>
    <row r="1575" spans="8:10">
      <c r="H1575" s="5"/>
      <c r="I1575" s="5"/>
      <c r="J1575" s="5"/>
    </row>
    <row r="1576" spans="8:10">
      <c r="H1576" s="5"/>
      <c r="I1576" s="5"/>
      <c r="J1576" s="5"/>
    </row>
    <row r="1577" spans="8:10">
      <c r="H1577" s="5"/>
      <c r="I1577" s="5"/>
      <c r="J1577" s="5"/>
    </row>
    <row r="1578" spans="8:10">
      <c r="H1578" s="5"/>
      <c r="I1578" s="5"/>
      <c r="J1578" s="5"/>
    </row>
    <row r="1579" spans="8:10">
      <c r="H1579" s="5"/>
      <c r="I1579" s="5"/>
      <c r="J1579" s="5"/>
    </row>
    <row r="1580" spans="8:10">
      <c r="H1580" s="5"/>
      <c r="I1580" s="5"/>
      <c r="J1580" s="5"/>
    </row>
    <row r="1581" spans="8:10">
      <c r="H1581" s="5"/>
      <c r="I1581" s="5"/>
      <c r="J1581" s="5"/>
    </row>
    <row r="1582" spans="8:10">
      <c r="H1582" s="5"/>
      <c r="I1582" s="5"/>
      <c r="J1582" s="5"/>
    </row>
    <row r="1583" spans="8:10">
      <c r="H1583" s="5"/>
      <c r="I1583" s="5"/>
      <c r="J1583" s="5"/>
    </row>
    <row r="1584" spans="8:10">
      <c r="H1584" s="5"/>
      <c r="I1584" s="5"/>
      <c r="J1584" s="5"/>
    </row>
    <row r="1585" spans="8:10">
      <c r="H1585" s="5"/>
      <c r="I1585" s="5"/>
      <c r="J1585" s="5"/>
    </row>
    <row r="1586" spans="8:10">
      <c r="H1586" s="5"/>
      <c r="I1586" s="5"/>
      <c r="J1586" s="5"/>
    </row>
    <row r="1587" spans="8:10">
      <c r="H1587" s="5"/>
      <c r="I1587" s="5"/>
      <c r="J1587" s="5"/>
    </row>
    <row r="1588" spans="8:10">
      <c r="H1588" s="5"/>
      <c r="I1588" s="5"/>
      <c r="J1588" s="5"/>
    </row>
    <row r="1589" spans="8:10">
      <c r="H1589" s="5"/>
      <c r="I1589" s="5"/>
      <c r="J1589" s="5"/>
    </row>
    <row r="1590" spans="8:10">
      <c r="H1590" s="5"/>
      <c r="I1590" s="5"/>
      <c r="J1590" s="5"/>
    </row>
    <row r="1591" spans="8:10">
      <c r="H1591" s="5"/>
      <c r="I1591" s="5"/>
      <c r="J1591" s="5"/>
    </row>
    <row r="1592" spans="8:10">
      <c r="H1592" s="5"/>
      <c r="I1592" s="5"/>
      <c r="J1592" s="5"/>
    </row>
    <row r="1593" spans="8:10">
      <c r="H1593" s="5"/>
      <c r="I1593" s="5"/>
      <c r="J1593" s="5"/>
    </row>
    <row r="1594" spans="8:10">
      <c r="H1594" s="5"/>
      <c r="I1594" s="5"/>
      <c r="J1594" s="5"/>
    </row>
    <row r="1595" spans="8:10">
      <c r="H1595" s="5"/>
      <c r="I1595" s="5"/>
      <c r="J1595" s="5"/>
    </row>
    <row r="1596" spans="8:10">
      <c r="H1596" s="5"/>
      <c r="I1596" s="5"/>
      <c r="J1596" s="5"/>
    </row>
    <row r="1597" spans="8:10">
      <c r="H1597" s="5"/>
      <c r="I1597" s="5"/>
      <c r="J1597" s="5"/>
    </row>
    <row r="1598" spans="8:10">
      <c r="H1598" s="5"/>
      <c r="I1598" s="5"/>
      <c r="J1598" s="5"/>
    </row>
    <row r="1599" spans="8:10">
      <c r="H1599" s="5"/>
      <c r="I1599" s="5"/>
      <c r="J1599" s="5"/>
    </row>
    <row r="1600" spans="8:10">
      <c r="H1600" s="5"/>
      <c r="I1600" s="5"/>
      <c r="J1600" s="5"/>
    </row>
    <row r="1601" spans="8:10">
      <c r="H1601" s="5"/>
      <c r="I1601" s="5"/>
      <c r="J1601" s="5"/>
    </row>
    <row r="1602" spans="8:10">
      <c r="H1602" s="5"/>
      <c r="I1602" s="5"/>
      <c r="J1602" s="5"/>
    </row>
    <row r="1603" spans="8:10">
      <c r="H1603" s="5"/>
      <c r="I1603" s="5"/>
      <c r="J1603" s="5"/>
    </row>
    <row r="1604" spans="8:10">
      <c r="H1604" s="5"/>
      <c r="I1604" s="5"/>
      <c r="J1604" s="5"/>
    </row>
    <row r="1605" spans="8:10">
      <c r="H1605" s="5"/>
      <c r="I1605" s="5"/>
      <c r="J1605" s="5"/>
    </row>
    <row r="1606" spans="8:10">
      <c r="H1606" s="5"/>
      <c r="I1606" s="5"/>
      <c r="J1606" s="5"/>
    </row>
    <row r="1607" spans="8:10">
      <c r="H1607" s="5"/>
      <c r="I1607" s="5"/>
      <c r="J1607" s="5"/>
    </row>
    <row r="1608" spans="8:10">
      <c r="H1608" s="5"/>
      <c r="I1608" s="5"/>
      <c r="J1608" s="5"/>
    </row>
    <row r="1609" spans="8:10">
      <c r="H1609" s="5"/>
      <c r="I1609" s="5"/>
      <c r="J1609" s="5"/>
    </row>
    <row r="1610" spans="8:10">
      <c r="H1610" s="5"/>
      <c r="I1610" s="5"/>
      <c r="J1610" s="5"/>
    </row>
    <row r="1611" spans="8:10">
      <c r="H1611" s="5"/>
      <c r="I1611" s="5"/>
      <c r="J1611" s="5"/>
    </row>
    <row r="1612" spans="8:10">
      <c r="H1612" s="5"/>
      <c r="I1612" s="5"/>
      <c r="J1612" s="5"/>
    </row>
    <row r="1613" spans="8:10">
      <c r="H1613" s="5"/>
      <c r="I1613" s="5"/>
      <c r="J1613" s="5"/>
    </row>
    <row r="1614" spans="8:10">
      <c r="H1614" s="5"/>
      <c r="I1614" s="5"/>
      <c r="J1614" s="5"/>
    </row>
    <row r="1615" spans="8:10">
      <c r="H1615" s="5"/>
      <c r="I1615" s="5"/>
      <c r="J1615" s="5"/>
    </row>
    <row r="1616" spans="8:10">
      <c r="H1616" s="5"/>
      <c r="I1616" s="5"/>
      <c r="J1616" s="5"/>
    </row>
    <row r="1617" spans="8:10">
      <c r="H1617" s="5"/>
      <c r="I1617" s="5"/>
      <c r="J1617" s="5"/>
    </row>
    <row r="1618" spans="8:10">
      <c r="H1618" s="5"/>
      <c r="I1618" s="5"/>
      <c r="J1618" s="5"/>
    </row>
    <row r="1619" spans="8:10">
      <c r="H1619" s="5"/>
      <c r="I1619" s="5"/>
      <c r="J1619" s="5"/>
    </row>
    <row r="1620" spans="8:10">
      <c r="H1620" s="5"/>
      <c r="I1620" s="5"/>
      <c r="J1620" s="5"/>
    </row>
    <row r="1621" spans="8:10">
      <c r="H1621" s="5"/>
      <c r="I1621" s="5"/>
      <c r="J1621" s="5"/>
    </row>
    <row r="1622" spans="8:10">
      <c r="H1622" s="5"/>
      <c r="I1622" s="5"/>
      <c r="J1622" s="5"/>
    </row>
    <row r="1623" spans="8:10">
      <c r="H1623" s="5"/>
      <c r="I1623" s="5"/>
      <c r="J1623" s="5"/>
    </row>
    <row r="1624" spans="8:10">
      <c r="H1624" s="5"/>
      <c r="I1624" s="5"/>
      <c r="J1624" s="5"/>
    </row>
    <row r="1625" spans="8:10">
      <c r="H1625" s="5"/>
      <c r="I1625" s="5"/>
      <c r="J1625" s="5"/>
    </row>
    <row r="1626" spans="8:10">
      <c r="H1626" s="5"/>
      <c r="I1626" s="5"/>
      <c r="J1626" s="5"/>
    </row>
    <row r="1627" spans="8:10">
      <c r="H1627" s="5"/>
      <c r="I1627" s="5"/>
      <c r="J1627" s="5"/>
    </row>
    <row r="1628" spans="8:10">
      <c r="H1628" s="5"/>
      <c r="I1628" s="5"/>
      <c r="J1628" s="5"/>
    </row>
    <row r="1629" spans="8:10">
      <c r="H1629" s="5"/>
      <c r="I1629" s="5"/>
      <c r="J1629" s="5"/>
    </row>
    <row r="1630" spans="8:10">
      <c r="H1630" s="5"/>
      <c r="I1630" s="5"/>
      <c r="J1630" s="5"/>
    </row>
    <row r="1631" spans="8:10">
      <c r="H1631" s="5"/>
      <c r="I1631" s="5"/>
      <c r="J1631" s="5"/>
    </row>
    <row r="1632" spans="8:10">
      <c r="H1632" s="5"/>
      <c r="I1632" s="5"/>
      <c r="J1632" s="5"/>
    </row>
    <row r="1633" spans="8:10">
      <c r="H1633" s="5"/>
      <c r="I1633" s="5"/>
      <c r="J1633" s="5"/>
    </row>
    <row r="1634" spans="8:10">
      <c r="H1634" s="5"/>
      <c r="I1634" s="5"/>
      <c r="J1634" s="5"/>
    </row>
    <row r="1635" spans="8:10">
      <c r="H1635" s="5"/>
      <c r="I1635" s="5"/>
      <c r="J1635" s="5"/>
    </row>
    <row r="1636" spans="8:10">
      <c r="H1636" s="5"/>
      <c r="I1636" s="5"/>
      <c r="J1636" s="5"/>
    </row>
    <row r="1637" spans="8:10">
      <c r="H1637" s="5"/>
      <c r="I1637" s="5"/>
      <c r="J1637" s="5"/>
    </row>
    <row r="1638" spans="8:10">
      <c r="H1638" s="5"/>
      <c r="I1638" s="5"/>
      <c r="J1638" s="5"/>
    </row>
    <row r="1639" spans="8:10">
      <c r="H1639" s="5"/>
      <c r="I1639" s="5"/>
      <c r="J1639" s="5"/>
    </row>
    <row r="1640" spans="8:10">
      <c r="H1640" s="5"/>
      <c r="I1640" s="5"/>
      <c r="J1640" s="5"/>
    </row>
    <row r="1641" spans="8:10">
      <c r="H1641" s="5"/>
      <c r="I1641" s="5"/>
      <c r="J1641" s="5"/>
    </row>
    <row r="1642" spans="8:10">
      <c r="H1642" s="5"/>
      <c r="I1642" s="5"/>
      <c r="J1642" s="5"/>
    </row>
    <row r="1643" spans="8:10">
      <c r="H1643" s="5"/>
      <c r="I1643" s="5"/>
      <c r="J1643" s="5"/>
    </row>
    <row r="1644" spans="8:10">
      <c r="H1644" s="5"/>
      <c r="I1644" s="5"/>
      <c r="J1644" s="5"/>
    </row>
    <row r="1645" spans="8:10">
      <c r="H1645" s="5"/>
      <c r="I1645" s="5"/>
      <c r="J1645" s="5"/>
    </row>
    <row r="1646" spans="8:10">
      <c r="H1646" s="5"/>
      <c r="I1646" s="5"/>
      <c r="J1646" s="5"/>
    </row>
    <row r="1647" spans="8:10">
      <c r="H1647" s="5"/>
      <c r="I1647" s="5"/>
      <c r="J1647" s="5"/>
    </row>
    <row r="1648" spans="8:10">
      <c r="H1648" s="5"/>
      <c r="I1648" s="5"/>
      <c r="J1648" s="5"/>
    </row>
    <row r="1649" spans="8:10">
      <c r="H1649" s="5"/>
      <c r="I1649" s="5"/>
      <c r="J1649" s="5"/>
    </row>
    <row r="1650" spans="8:10">
      <c r="H1650" s="5"/>
      <c r="I1650" s="5"/>
      <c r="J1650" s="5"/>
    </row>
    <row r="1651" spans="8:10">
      <c r="H1651" s="5"/>
      <c r="I1651" s="5"/>
      <c r="J1651" s="5"/>
    </row>
    <row r="1652" spans="8:10">
      <c r="H1652" s="5"/>
      <c r="I1652" s="5"/>
      <c r="J1652" s="5"/>
    </row>
    <row r="1653" spans="8:10">
      <c r="H1653" s="5"/>
      <c r="I1653" s="5"/>
      <c r="J1653" s="5"/>
    </row>
    <row r="1654" spans="8:10">
      <c r="H1654" s="5"/>
      <c r="I1654" s="5"/>
      <c r="J1654" s="5"/>
    </row>
    <row r="1655" spans="8:10">
      <c r="H1655" s="5"/>
      <c r="I1655" s="5"/>
      <c r="J1655" s="5"/>
    </row>
    <row r="1656" spans="8:10">
      <c r="H1656" s="5"/>
      <c r="I1656" s="5"/>
      <c r="J1656" s="5"/>
    </row>
    <row r="1657" spans="8:10">
      <c r="H1657" s="5"/>
      <c r="I1657" s="5"/>
      <c r="J1657" s="5"/>
    </row>
    <row r="1658" spans="8:10">
      <c r="H1658" s="5"/>
      <c r="I1658" s="5"/>
      <c r="J1658" s="5"/>
    </row>
    <row r="1659" spans="8:10">
      <c r="H1659" s="5"/>
      <c r="I1659" s="5"/>
      <c r="J1659" s="5"/>
    </row>
    <row r="1660" spans="8:10">
      <c r="H1660" s="5"/>
      <c r="I1660" s="5"/>
      <c r="J1660" s="5"/>
    </row>
    <row r="1661" spans="8:10">
      <c r="H1661" s="5"/>
      <c r="I1661" s="5"/>
      <c r="J1661" s="5"/>
    </row>
    <row r="1662" spans="8:10">
      <c r="H1662" s="5"/>
      <c r="I1662" s="5"/>
      <c r="J1662" s="5"/>
    </row>
    <row r="1663" spans="8:10">
      <c r="H1663" s="5"/>
      <c r="I1663" s="5"/>
      <c r="J1663" s="5"/>
    </row>
    <row r="1664" spans="8:10">
      <c r="H1664" s="5"/>
      <c r="I1664" s="5"/>
      <c r="J1664" s="5"/>
    </row>
    <row r="1665" spans="8:10">
      <c r="H1665" s="5"/>
      <c r="I1665" s="5"/>
      <c r="J1665" s="5"/>
    </row>
    <row r="1666" spans="8:10">
      <c r="H1666" s="5"/>
      <c r="I1666" s="5"/>
      <c r="J1666" s="5"/>
    </row>
    <row r="1667" spans="8:10">
      <c r="H1667" s="5"/>
      <c r="I1667" s="5"/>
      <c r="J1667" s="5"/>
    </row>
    <row r="1668" spans="8:10">
      <c r="H1668" s="5"/>
      <c r="I1668" s="5"/>
      <c r="J1668" s="5"/>
    </row>
    <row r="1669" spans="8:10">
      <c r="H1669" s="5"/>
      <c r="I1669" s="5"/>
      <c r="J1669" s="5"/>
    </row>
    <row r="1670" spans="8:10">
      <c r="H1670" s="5"/>
      <c r="I1670" s="5"/>
      <c r="J1670" s="5"/>
    </row>
    <row r="1671" spans="8:10">
      <c r="H1671" s="5"/>
      <c r="I1671" s="5"/>
      <c r="J1671" s="5"/>
    </row>
    <row r="1672" spans="8:10">
      <c r="H1672" s="5"/>
      <c r="I1672" s="5"/>
      <c r="J1672" s="5"/>
    </row>
    <row r="1673" spans="8:10">
      <c r="H1673" s="5"/>
      <c r="I1673" s="5"/>
      <c r="J1673" s="5"/>
    </row>
    <row r="1674" spans="8:10">
      <c r="H1674" s="5"/>
      <c r="I1674" s="5"/>
      <c r="J1674" s="5"/>
    </row>
    <row r="1675" spans="8:10">
      <c r="H1675" s="5"/>
      <c r="I1675" s="5"/>
      <c r="J1675" s="5"/>
    </row>
    <row r="1676" spans="8:10">
      <c r="H1676" s="5"/>
      <c r="I1676" s="5"/>
      <c r="J1676" s="5"/>
    </row>
    <row r="1677" spans="8:10">
      <c r="H1677" s="5"/>
      <c r="I1677" s="5"/>
      <c r="J1677" s="5"/>
    </row>
    <row r="1678" spans="8:10">
      <c r="H1678" s="5"/>
      <c r="I1678" s="5"/>
      <c r="J1678" s="5"/>
    </row>
    <row r="1679" spans="8:10">
      <c r="H1679" s="5"/>
      <c r="I1679" s="5"/>
      <c r="J1679" s="5"/>
    </row>
    <row r="1680" spans="8:10">
      <c r="H1680" s="5"/>
      <c r="I1680" s="5"/>
      <c r="J1680" s="5"/>
    </row>
    <row r="1681" spans="8:10">
      <c r="H1681" s="5"/>
      <c r="I1681" s="5"/>
      <c r="J1681" s="5"/>
    </row>
    <row r="1682" spans="8:10">
      <c r="H1682" s="5"/>
      <c r="I1682" s="5"/>
      <c r="J1682" s="5"/>
    </row>
    <row r="1683" spans="8:10">
      <c r="H1683" s="5"/>
      <c r="I1683" s="5"/>
      <c r="J1683" s="5"/>
    </row>
    <row r="1684" spans="8:10">
      <c r="H1684" s="5"/>
      <c r="I1684" s="5"/>
      <c r="J1684" s="5"/>
    </row>
    <row r="1685" spans="8:10">
      <c r="H1685" s="5"/>
      <c r="I1685" s="5"/>
      <c r="J1685" s="5"/>
    </row>
    <row r="1686" spans="8:10">
      <c r="H1686" s="5"/>
      <c r="I1686" s="5"/>
      <c r="J1686" s="5"/>
    </row>
    <row r="1687" spans="8:10">
      <c r="H1687" s="5"/>
      <c r="I1687" s="5"/>
      <c r="J1687" s="5"/>
    </row>
    <row r="1688" spans="8:10">
      <c r="H1688" s="5"/>
      <c r="I1688" s="5"/>
      <c r="J1688" s="5"/>
    </row>
    <row r="1689" spans="8:10">
      <c r="H1689" s="5"/>
      <c r="I1689" s="5"/>
      <c r="J1689" s="5"/>
    </row>
    <row r="1690" spans="8:10">
      <c r="H1690" s="5"/>
      <c r="I1690" s="5"/>
      <c r="J1690" s="5"/>
    </row>
    <row r="1691" spans="8:10">
      <c r="H1691" s="5"/>
      <c r="I1691" s="5"/>
      <c r="J1691" s="5"/>
    </row>
    <row r="1692" spans="8:10">
      <c r="H1692" s="5"/>
      <c r="I1692" s="5"/>
      <c r="J1692" s="5"/>
    </row>
    <row r="1693" spans="8:10">
      <c r="H1693" s="5"/>
      <c r="I1693" s="5"/>
      <c r="J1693" s="5"/>
    </row>
    <row r="1694" spans="8:10">
      <c r="H1694" s="5"/>
      <c r="I1694" s="5"/>
      <c r="J1694" s="5"/>
    </row>
    <row r="1695" spans="8:10">
      <c r="H1695" s="5"/>
      <c r="I1695" s="5"/>
      <c r="J1695" s="5"/>
    </row>
    <row r="1696" spans="8:10">
      <c r="H1696" s="5"/>
      <c r="I1696" s="5"/>
      <c r="J1696" s="5"/>
    </row>
    <row r="1697" spans="8:10">
      <c r="H1697" s="5"/>
      <c r="I1697" s="5"/>
      <c r="J1697" s="5"/>
    </row>
    <row r="1698" spans="8:10">
      <c r="H1698" s="5"/>
      <c r="I1698" s="5"/>
      <c r="J1698" s="5"/>
    </row>
    <row r="1699" spans="8:10">
      <c r="H1699" s="5"/>
      <c r="I1699" s="5"/>
      <c r="J1699" s="5"/>
    </row>
    <row r="1700" spans="8:10">
      <c r="H1700" s="5"/>
      <c r="I1700" s="5"/>
      <c r="J1700" s="5"/>
    </row>
    <row r="1701" spans="8:10">
      <c r="H1701" s="5"/>
      <c r="I1701" s="5"/>
      <c r="J1701" s="5"/>
    </row>
    <row r="1702" spans="8:10">
      <c r="H1702" s="5"/>
      <c r="I1702" s="5"/>
      <c r="J1702" s="5"/>
    </row>
    <row r="1703" spans="8:10">
      <c r="H1703" s="5"/>
      <c r="I1703" s="5"/>
      <c r="J1703" s="5"/>
    </row>
    <row r="1704" spans="8:10">
      <c r="H1704" s="5"/>
      <c r="I1704" s="5"/>
      <c r="J1704" s="5"/>
    </row>
    <row r="1705" spans="8:10">
      <c r="H1705" s="5"/>
      <c r="I1705" s="5"/>
      <c r="J1705" s="5"/>
    </row>
    <row r="1706" spans="8:10">
      <c r="H1706" s="5"/>
      <c r="I1706" s="5"/>
      <c r="J1706" s="5"/>
    </row>
    <row r="1707" spans="8:10">
      <c r="H1707" s="5"/>
      <c r="I1707" s="5"/>
      <c r="J1707" s="5"/>
    </row>
    <row r="1708" spans="8:10">
      <c r="H1708" s="5"/>
      <c r="I1708" s="5"/>
      <c r="J1708" s="5"/>
    </row>
    <row r="1709" spans="8:10">
      <c r="H1709" s="5"/>
      <c r="I1709" s="5"/>
      <c r="J1709" s="5"/>
    </row>
    <row r="1710" spans="8:10">
      <c r="H1710" s="5"/>
      <c r="I1710" s="5"/>
      <c r="J1710" s="5"/>
    </row>
    <row r="1711" spans="8:10">
      <c r="H1711" s="5"/>
      <c r="I1711" s="5"/>
      <c r="J1711" s="5"/>
    </row>
    <row r="1712" spans="8:10">
      <c r="H1712" s="5"/>
      <c r="I1712" s="5"/>
      <c r="J1712" s="5"/>
    </row>
    <row r="1713" spans="8:10">
      <c r="H1713" s="5"/>
      <c r="I1713" s="5"/>
      <c r="J1713" s="5"/>
    </row>
    <row r="1714" spans="8:10">
      <c r="H1714" s="5"/>
      <c r="I1714" s="5"/>
      <c r="J1714" s="5"/>
    </row>
    <row r="1715" spans="8:10">
      <c r="H1715" s="5"/>
      <c r="I1715" s="5"/>
      <c r="J1715" s="5"/>
    </row>
    <row r="1716" spans="8:10">
      <c r="H1716" s="5"/>
      <c r="I1716" s="5"/>
      <c r="J1716" s="5"/>
    </row>
    <row r="1717" spans="8:10">
      <c r="H1717" s="5"/>
      <c r="I1717" s="5"/>
      <c r="J1717" s="5"/>
    </row>
    <row r="1718" spans="8:10">
      <c r="H1718" s="5"/>
      <c r="I1718" s="5"/>
      <c r="J1718" s="5"/>
    </row>
    <row r="1719" spans="8:10">
      <c r="H1719" s="5"/>
      <c r="I1719" s="5"/>
      <c r="J1719" s="5"/>
    </row>
    <row r="1720" spans="8:10">
      <c r="H1720" s="5"/>
      <c r="I1720" s="5"/>
      <c r="J1720" s="5"/>
    </row>
    <row r="1721" spans="8:10">
      <c r="H1721" s="5"/>
      <c r="I1721" s="5"/>
      <c r="J1721" s="5"/>
    </row>
    <row r="1722" spans="8:10">
      <c r="H1722" s="5"/>
      <c r="I1722" s="5"/>
      <c r="J1722" s="5"/>
    </row>
    <row r="1723" spans="8:10">
      <c r="H1723" s="5"/>
      <c r="I1723" s="5"/>
      <c r="J1723" s="5"/>
    </row>
    <row r="1724" spans="8:10">
      <c r="H1724" s="5"/>
      <c r="I1724" s="5"/>
      <c r="J1724" s="5"/>
    </row>
    <row r="1725" spans="8:10">
      <c r="H1725" s="5"/>
      <c r="I1725" s="5"/>
      <c r="J1725" s="5"/>
    </row>
    <row r="1726" spans="8:10">
      <c r="H1726" s="5"/>
      <c r="I1726" s="5"/>
      <c r="J1726" s="5"/>
    </row>
    <row r="1727" spans="8:10">
      <c r="H1727" s="5"/>
      <c r="I1727" s="5"/>
      <c r="J1727" s="5"/>
    </row>
    <row r="1728" spans="8:10">
      <c r="H1728" s="5"/>
      <c r="I1728" s="5"/>
      <c r="J1728" s="5"/>
    </row>
    <row r="1729" spans="8:10">
      <c r="H1729" s="5"/>
      <c r="I1729" s="5"/>
      <c r="J1729" s="5"/>
    </row>
    <row r="1730" spans="8:10">
      <c r="H1730" s="5"/>
      <c r="I1730" s="5"/>
      <c r="J1730" s="5"/>
    </row>
    <row r="1731" spans="8:10">
      <c r="H1731" s="5"/>
      <c r="I1731" s="5"/>
      <c r="J1731" s="5"/>
    </row>
    <row r="1732" spans="8:10">
      <c r="H1732" s="5"/>
      <c r="I1732" s="5"/>
      <c r="J1732" s="5"/>
    </row>
    <row r="1733" spans="8:10">
      <c r="H1733" s="5"/>
      <c r="I1733" s="5"/>
      <c r="J1733" s="5"/>
    </row>
    <row r="1734" spans="8:10">
      <c r="H1734" s="5"/>
      <c r="I1734" s="5"/>
      <c r="J1734" s="5"/>
    </row>
    <row r="1735" spans="8:10">
      <c r="H1735" s="5"/>
      <c r="I1735" s="5"/>
      <c r="J1735" s="5"/>
    </row>
    <row r="1736" spans="8:10">
      <c r="H1736" s="5"/>
      <c r="I1736" s="5"/>
      <c r="J1736" s="5"/>
    </row>
    <row r="1737" spans="8:10">
      <c r="H1737" s="5"/>
      <c r="I1737" s="5"/>
      <c r="J1737" s="5"/>
    </row>
    <row r="1738" spans="8:10">
      <c r="H1738" s="5"/>
      <c r="I1738" s="5"/>
      <c r="J1738" s="5"/>
    </row>
    <row r="1739" spans="8:10">
      <c r="H1739" s="5"/>
      <c r="I1739" s="5"/>
      <c r="J1739" s="5"/>
    </row>
    <row r="1740" spans="8:10">
      <c r="H1740" s="5"/>
      <c r="I1740" s="5"/>
      <c r="J1740" s="5"/>
    </row>
    <row r="1741" spans="8:10">
      <c r="H1741" s="5"/>
      <c r="I1741" s="5"/>
      <c r="J1741" s="5"/>
    </row>
    <row r="1742" spans="8:10">
      <c r="H1742" s="5"/>
      <c r="I1742" s="5"/>
      <c r="J1742" s="5"/>
    </row>
    <row r="1743" spans="8:10">
      <c r="H1743" s="5"/>
      <c r="I1743" s="5"/>
      <c r="J1743" s="5"/>
    </row>
    <row r="1744" spans="8:10">
      <c r="H1744" s="5"/>
      <c r="I1744" s="5"/>
      <c r="J1744" s="5"/>
    </row>
    <row r="1745" spans="8:10">
      <c r="H1745" s="5"/>
      <c r="I1745" s="5"/>
      <c r="J1745" s="5"/>
    </row>
    <row r="1746" spans="8:10">
      <c r="H1746" s="5"/>
      <c r="I1746" s="5"/>
      <c r="J1746" s="5"/>
    </row>
    <row r="1747" spans="8:10">
      <c r="H1747" s="5"/>
      <c r="I1747" s="5"/>
      <c r="J1747" s="5"/>
    </row>
    <row r="1748" spans="8:10">
      <c r="H1748" s="5"/>
      <c r="I1748" s="5"/>
      <c r="J1748" s="5"/>
    </row>
    <row r="1749" spans="8:10">
      <c r="H1749" s="5"/>
      <c r="I1749" s="5"/>
      <c r="J1749" s="5"/>
    </row>
    <row r="1750" spans="8:10">
      <c r="H1750" s="5"/>
      <c r="I1750" s="5"/>
      <c r="J1750" s="5"/>
    </row>
    <row r="1751" spans="8:10">
      <c r="H1751" s="5"/>
      <c r="I1751" s="5"/>
      <c r="J1751" s="5"/>
    </row>
    <row r="1752" spans="8:10">
      <c r="H1752" s="5"/>
      <c r="I1752" s="5"/>
      <c r="J1752" s="5"/>
    </row>
    <row r="1753" spans="8:10">
      <c r="H1753" s="5"/>
      <c r="I1753" s="5"/>
      <c r="J1753" s="5"/>
    </row>
    <row r="1754" spans="8:10">
      <c r="H1754" s="5"/>
      <c r="I1754" s="5"/>
      <c r="J1754" s="5"/>
    </row>
    <row r="1755" spans="8:10">
      <c r="H1755" s="5"/>
      <c r="I1755" s="5"/>
      <c r="J1755" s="5"/>
    </row>
    <row r="1756" spans="8:10">
      <c r="H1756" s="5"/>
      <c r="I1756" s="5"/>
      <c r="J1756" s="5"/>
    </row>
    <row r="1757" spans="8:10">
      <c r="H1757" s="5"/>
      <c r="I1757" s="5"/>
      <c r="J1757" s="5"/>
    </row>
    <row r="1758" spans="8:10">
      <c r="H1758" s="5"/>
      <c r="I1758" s="5"/>
      <c r="J1758" s="5"/>
    </row>
    <row r="1759" spans="8:10">
      <c r="H1759" s="5"/>
      <c r="I1759" s="5"/>
      <c r="J1759" s="5"/>
    </row>
    <row r="1760" spans="8:10">
      <c r="H1760" s="5"/>
      <c r="I1760" s="5"/>
      <c r="J1760" s="5"/>
    </row>
    <row r="1761" spans="8:10">
      <c r="H1761" s="5"/>
      <c r="I1761" s="5"/>
      <c r="J1761" s="5"/>
    </row>
    <row r="1762" spans="8:10">
      <c r="H1762" s="5"/>
      <c r="I1762" s="5"/>
      <c r="J1762" s="5"/>
    </row>
    <row r="1763" spans="8:10">
      <c r="H1763" s="5"/>
      <c r="I1763" s="5"/>
      <c r="J1763" s="5"/>
    </row>
    <row r="1764" spans="8:10">
      <c r="H1764" s="5"/>
      <c r="I1764" s="5"/>
      <c r="J1764" s="5"/>
    </row>
    <row r="1765" spans="8:10">
      <c r="H1765" s="5"/>
      <c r="I1765" s="5"/>
      <c r="J1765" s="5"/>
    </row>
    <row r="1766" spans="8:10">
      <c r="H1766" s="5"/>
      <c r="I1766" s="5"/>
      <c r="J1766" s="5"/>
    </row>
    <row r="1767" spans="8:10">
      <c r="H1767" s="5"/>
      <c r="I1767" s="5"/>
      <c r="J1767" s="5"/>
    </row>
    <row r="1768" spans="8:10">
      <c r="H1768" s="5"/>
      <c r="I1768" s="5"/>
      <c r="J1768" s="5"/>
    </row>
    <row r="1769" spans="8:10">
      <c r="H1769" s="5"/>
      <c r="I1769" s="5"/>
      <c r="J1769" s="5"/>
    </row>
    <row r="1770" spans="8:10">
      <c r="H1770" s="5"/>
      <c r="I1770" s="5"/>
      <c r="J1770" s="5"/>
    </row>
    <row r="1771" spans="8:10">
      <c r="H1771" s="5"/>
      <c r="I1771" s="5"/>
      <c r="J1771" s="5"/>
    </row>
    <row r="1772" spans="8:10">
      <c r="H1772" s="5"/>
      <c r="I1772" s="5"/>
      <c r="J1772" s="5"/>
    </row>
    <row r="1773" spans="8:10">
      <c r="H1773" s="5"/>
      <c r="I1773" s="5"/>
      <c r="J1773" s="5"/>
    </row>
    <row r="1774" spans="8:10">
      <c r="H1774" s="5"/>
      <c r="I1774" s="5"/>
      <c r="J1774" s="5"/>
    </row>
    <row r="1775" spans="8:10">
      <c r="H1775" s="5"/>
      <c r="I1775" s="5"/>
      <c r="J1775" s="5"/>
    </row>
    <row r="1776" spans="8:10">
      <c r="H1776" s="5"/>
      <c r="I1776" s="5"/>
      <c r="J1776" s="5"/>
    </row>
    <row r="1777" spans="8:10">
      <c r="H1777" s="5"/>
      <c r="I1777" s="5"/>
      <c r="J1777" s="5"/>
    </row>
    <row r="1778" spans="8:10">
      <c r="H1778" s="5"/>
      <c r="I1778" s="5"/>
      <c r="J1778" s="5"/>
    </row>
    <row r="1779" spans="8:10">
      <c r="H1779" s="5"/>
      <c r="I1779" s="5"/>
      <c r="J1779" s="5"/>
    </row>
    <row r="1780" spans="8:10">
      <c r="H1780" s="5"/>
      <c r="I1780" s="5"/>
      <c r="J1780" s="5"/>
    </row>
    <row r="1781" spans="8:10">
      <c r="H1781" s="5"/>
      <c r="I1781" s="5"/>
      <c r="J1781" s="5"/>
    </row>
    <row r="1782" spans="8:10">
      <c r="H1782" s="5"/>
      <c r="I1782" s="5"/>
      <c r="J1782" s="5"/>
    </row>
    <row r="1783" spans="8:10">
      <c r="H1783" s="5"/>
      <c r="I1783" s="5"/>
      <c r="J1783" s="5"/>
    </row>
    <row r="1784" spans="8:10">
      <c r="H1784" s="5"/>
      <c r="I1784" s="5"/>
      <c r="J1784" s="5"/>
    </row>
    <row r="1785" spans="8:10">
      <c r="H1785" s="5"/>
      <c r="I1785" s="5"/>
      <c r="J1785" s="5"/>
    </row>
    <row r="1786" spans="8:10">
      <c r="H1786" s="5"/>
      <c r="I1786" s="5"/>
      <c r="J1786" s="5"/>
    </row>
    <row r="1787" spans="8:10">
      <c r="H1787" s="5"/>
      <c r="I1787" s="5"/>
      <c r="J1787" s="5"/>
    </row>
    <row r="1788" spans="8:10">
      <c r="H1788" s="5"/>
      <c r="I1788" s="5"/>
      <c r="J1788" s="5"/>
    </row>
    <row r="1789" spans="8:10">
      <c r="H1789" s="5"/>
      <c r="I1789" s="5"/>
      <c r="J1789" s="5"/>
    </row>
    <row r="1790" spans="8:10">
      <c r="H1790" s="5"/>
      <c r="I1790" s="5"/>
      <c r="J1790" s="5"/>
    </row>
    <row r="1791" spans="8:10">
      <c r="H1791" s="5"/>
      <c r="I1791" s="5"/>
      <c r="J1791" s="5"/>
    </row>
    <row r="1792" spans="8:10">
      <c r="H1792" s="5"/>
      <c r="I1792" s="5"/>
      <c r="J1792" s="5"/>
    </row>
    <row r="1793" spans="8:10">
      <c r="H1793" s="5"/>
      <c r="I1793" s="5"/>
      <c r="J1793" s="5"/>
    </row>
    <row r="1794" spans="8:10">
      <c r="H1794" s="5"/>
      <c r="I1794" s="5"/>
      <c r="J1794" s="5"/>
    </row>
    <row r="1795" spans="8:10">
      <c r="H1795" s="5"/>
      <c r="I1795" s="5"/>
      <c r="J1795" s="5"/>
    </row>
    <row r="1796" spans="8:10">
      <c r="H1796" s="5"/>
      <c r="I1796" s="5"/>
      <c r="J1796" s="5"/>
    </row>
    <row r="1797" spans="8:10">
      <c r="H1797" s="5"/>
      <c r="I1797" s="5"/>
      <c r="J1797" s="5"/>
    </row>
    <row r="1798" spans="8:10">
      <c r="H1798" s="5"/>
      <c r="I1798" s="5"/>
      <c r="J1798" s="5"/>
    </row>
    <row r="1799" spans="8:10">
      <c r="H1799" s="5"/>
      <c r="I1799" s="5"/>
      <c r="J1799" s="5"/>
    </row>
    <row r="1800" spans="8:10">
      <c r="H1800" s="5"/>
      <c r="I1800" s="5"/>
      <c r="J1800" s="5"/>
    </row>
    <row r="1801" spans="8:10">
      <c r="H1801" s="5"/>
      <c r="I1801" s="5"/>
      <c r="J1801" s="5"/>
    </row>
    <row r="1802" spans="8:10">
      <c r="H1802" s="5"/>
      <c r="I1802" s="5"/>
      <c r="J1802" s="5"/>
    </row>
    <row r="1803" spans="8:10">
      <c r="H1803" s="5"/>
      <c r="I1803" s="5"/>
      <c r="J1803" s="5"/>
    </row>
    <row r="1804" spans="8:10">
      <c r="H1804" s="5"/>
      <c r="I1804" s="5"/>
      <c r="J1804" s="5"/>
    </row>
    <row r="1805" spans="8:10">
      <c r="H1805" s="5"/>
      <c r="I1805" s="5"/>
      <c r="J1805" s="5"/>
    </row>
    <row r="1806" spans="8:10">
      <c r="H1806" s="5"/>
      <c r="I1806" s="5"/>
      <c r="J1806" s="5"/>
    </row>
    <row r="1807" spans="8:10">
      <c r="H1807" s="5"/>
      <c r="I1807" s="5"/>
      <c r="J1807" s="5"/>
    </row>
    <row r="1808" spans="8:10">
      <c r="H1808" s="5"/>
      <c r="I1808" s="5"/>
      <c r="J1808" s="5"/>
    </row>
    <row r="1809" spans="8:10">
      <c r="H1809" s="5"/>
      <c r="I1809" s="5"/>
      <c r="J1809" s="5"/>
    </row>
    <row r="1810" spans="8:10">
      <c r="H1810" s="5"/>
      <c r="I1810" s="5"/>
      <c r="J1810" s="5"/>
    </row>
    <row r="1811" spans="8:10">
      <c r="H1811" s="5"/>
      <c r="I1811" s="5"/>
      <c r="J1811" s="5"/>
    </row>
    <row r="1812" spans="8:10">
      <c r="H1812" s="5"/>
      <c r="I1812" s="5"/>
      <c r="J1812" s="5"/>
    </row>
    <row r="1813" spans="8:10">
      <c r="H1813" s="5"/>
      <c r="I1813" s="5"/>
      <c r="J1813" s="5"/>
    </row>
    <row r="1814" spans="8:10">
      <c r="H1814" s="5"/>
      <c r="I1814" s="5"/>
      <c r="J1814" s="5"/>
    </row>
    <row r="1815" spans="8:10">
      <c r="H1815" s="5"/>
      <c r="I1815" s="5"/>
      <c r="J1815" s="5"/>
    </row>
    <row r="1816" spans="8:10">
      <c r="H1816" s="5"/>
      <c r="I1816" s="5"/>
      <c r="J1816" s="5"/>
    </row>
    <row r="1817" spans="8:10">
      <c r="H1817" s="5"/>
      <c r="I1817" s="5"/>
      <c r="J1817" s="5"/>
    </row>
    <row r="1818" spans="8:10">
      <c r="H1818" s="5"/>
      <c r="I1818" s="5"/>
      <c r="J1818" s="5"/>
    </row>
    <row r="1819" spans="8:10">
      <c r="H1819" s="5"/>
      <c r="I1819" s="5"/>
      <c r="J1819" s="5"/>
    </row>
    <row r="1820" spans="8:10">
      <c r="H1820" s="5"/>
      <c r="I1820" s="5"/>
      <c r="J1820" s="5"/>
    </row>
    <row r="1821" spans="8:10">
      <c r="H1821" s="5"/>
      <c r="I1821" s="5"/>
      <c r="J1821" s="5"/>
    </row>
    <row r="1822" spans="8:10">
      <c r="H1822" s="5"/>
      <c r="I1822" s="5"/>
      <c r="J1822" s="5"/>
    </row>
    <row r="1823" spans="8:10">
      <c r="H1823" s="5"/>
      <c r="I1823" s="5"/>
      <c r="J1823" s="5"/>
    </row>
    <row r="1824" spans="8:10">
      <c r="H1824" s="5"/>
      <c r="I1824" s="5"/>
      <c r="J1824" s="5"/>
    </row>
    <row r="1825" spans="8:10">
      <c r="H1825" s="5"/>
      <c r="I1825" s="5"/>
      <c r="J1825" s="5"/>
    </row>
    <row r="1826" spans="8:10">
      <c r="H1826" s="5"/>
      <c r="I1826" s="5"/>
      <c r="J1826" s="5"/>
    </row>
    <row r="1827" spans="8:10">
      <c r="H1827" s="5"/>
      <c r="I1827" s="5"/>
      <c r="J1827" s="5"/>
    </row>
  </sheetData>
  <mergeCells count="8">
    <mergeCell ref="G3:G4"/>
    <mergeCell ref="F3:F4"/>
    <mergeCell ref="A48:A49"/>
    <mergeCell ref="A3:A4"/>
    <mergeCell ref="C3:C4"/>
    <mergeCell ref="D3:D4"/>
    <mergeCell ref="E3:E4"/>
    <mergeCell ref="B3:B4"/>
  </mergeCells>
  <phoneticPr fontId="7" type="noConversion"/>
  <pageMargins left="0.47244094488188981" right="0.55118110236220474" top="0.94488188976377963" bottom="0.98425196850393704" header="0.51181102362204722" footer="0.51181102362204722"/>
  <pageSetup scale="91" firstPageNumber="8" orientation="portrait" useFirstPageNumber="1" r:id="rId1"/>
  <headerFooter alignWithMargins="0">
    <oddHeader>&amp;RBILL OF QUANTITIES</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1"/>
  <dimension ref="A1:G121"/>
  <sheetViews>
    <sheetView view="pageLayout" topLeftCell="B25" zoomScaleNormal="100" zoomScaleSheetLayoutView="100" workbookViewId="0">
      <selection activeCell="F13" sqref="F13:F41"/>
    </sheetView>
  </sheetViews>
  <sheetFormatPr defaultRowHeight="12.5"/>
  <cols>
    <col min="1" max="1" width="7.26953125" customWidth="1"/>
    <col min="2" max="2" width="8" customWidth="1"/>
    <col min="3" max="3" width="57.7265625" customWidth="1"/>
    <col min="4" max="4" width="6.81640625" customWidth="1"/>
    <col min="5" max="5" width="7.1796875" style="27" customWidth="1"/>
    <col min="6" max="6" width="12.7265625" customWidth="1"/>
    <col min="7" max="7" width="21.26953125" customWidth="1"/>
  </cols>
  <sheetData>
    <row r="1" spans="1:7" ht="13" thickBot="1">
      <c r="F1" s="4"/>
    </row>
    <row r="2" spans="1:7">
      <c r="A2" s="514" t="s">
        <v>2</v>
      </c>
      <c r="B2" s="505" t="s">
        <v>10</v>
      </c>
      <c r="C2" s="516" t="s">
        <v>3</v>
      </c>
      <c r="D2" s="505" t="s">
        <v>4</v>
      </c>
      <c r="E2" s="517" t="s">
        <v>15</v>
      </c>
      <c r="F2" s="505" t="s">
        <v>5</v>
      </c>
      <c r="G2" s="506" t="s">
        <v>6</v>
      </c>
    </row>
    <row r="3" spans="1:7">
      <c r="A3" s="515"/>
      <c r="B3" s="495"/>
      <c r="C3" s="501"/>
      <c r="D3" s="495"/>
      <c r="E3" s="503"/>
      <c r="F3" s="495"/>
      <c r="G3" s="507"/>
    </row>
    <row r="4" spans="1:7">
      <c r="A4" s="120"/>
      <c r="B4" s="1"/>
      <c r="C4" s="31"/>
      <c r="D4" s="2"/>
      <c r="E4" s="85"/>
      <c r="F4" s="45"/>
      <c r="G4" s="121"/>
    </row>
    <row r="5" spans="1:7" ht="13">
      <c r="A5" s="122"/>
      <c r="B5" s="33"/>
      <c r="C5" s="35" t="s">
        <v>179</v>
      </c>
      <c r="D5" s="2"/>
      <c r="E5" s="85"/>
      <c r="F5" s="45"/>
      <c r="G5" s="121"/>
    </row>
    <row r="6" spans="1:7" ht="13">
      <c r="A6" s="122"/>
      <c r="B6" s="33"/>
      <c r="C6" s="35" t="s">
        <v>47</v>
      </c>
      <c r="D6" s="2"/>
      <c r="E6" s="85"/>
      <c r="F6" s="45"/>
      <c r="G6" s="121"/>
    </row>
    <row r="7" spans="1:7" ht="13">
      <c r="A7" s="122"/>
      <c r="B7" s="33"/>
      <c r="C7" s="35"/>
      <c r="D7" s="2"/>
      <c r="E7" s="85"/>
      <c r="F7" s="45"/>
      <c r="G7" s="121"/>
    </row>
    <row r="8" spans="1:7" ht="13">
      <c r="A8" s="122" t="s">
        <v>180</v>
      </c>
      <c r="B8" s="33">
        <v>8.3000000000000007</v>
      </c>
      <c r="C8" s="33" t="s">
        <v>48</v>
      </c>
      <c r="D8" s="3"/>
      <c r="E8" s="26"/>
      <c r="F8" s="45"/>
      <c r="G8" s="121"/>
    </row>
    <row r="9" spans="1:7">
      <c r="A9" s="123"/>
      <c r="B9" s="25"/>
      <c r="C9" s="25"/>
      <c r="D9" s="3"/>
      <c r="E9" s="24"/>
      <c r="F9" s="54"/>
      <c r="G9" s="124"/>
    </row>
    <row r="10" spans="1:7">
      <c r="A10" s="125" t="s">
        <v>181</v>
      </c>
      <c r="B10" s="28" t="s">
        <v>12</v>
      </c>
      <c r="C10" s="25" t="s">
        <v>49</v>
      </c>
      <c r="D10" s="27"/>
      <c r="E10" s="24"/>
      <c r="F10" s="54"/>
      <c r="G10" s="124"/>
    </row>
    <row r="11" spans="1:7">
      <c r="A11" s="123"/>
      <c r="B11" s="25"/>
      <c r="C11" s="25"/>
      <c r="D11" s="22"/>
      <c r="E11" s="24"/>
      <c r="F11" s="54"/>
      <c r="G11" s="124"/>
    </row>
    <row r="12" spans="1:7">
      <c r="A12" s="123"/>
      <c r="B12" s="25"/>
      <c r="C12" s="25" t="s">
        <v>50</v>
      </c>
      <c r="D12" s="22"/>
      <c r="E12" s="24"/>
      <c r="F12" s="54"/>
      <c r="G12" s="124"/>
    </row>
    <row r="13" spans="1:7" ht="14.5">
      <c r="A13" s="126"/>
      <c r="B13" s="1"/>
      <c r="C13" s="25" t="s">
        <v>57</v>
      </c>
      <c r="D13" s="21" t="s">
        <v>152</v>
      </c>
      <c r="E13" s="24">
        <f>10000*0.4</f>
        <v>4000</v>
      </c>
      <c r="F13" s="54"/>
      <c r="G13" s="127">
        <f>F13*E13</f>
        <v>0</v>
      </c>
    </row>
    <row r="14" spans="1:7">
      <c r="A14" s="126"/>
      <c r="B14" s="1"/>
      <c r="C14" s="12"/>
      <c r="D14" s="20"/>
      <c r="E14" s="24"/>
      <c r="F14" s="54"/>
      <c r="G14" s="127"/>
    </row>
    <row r="15" spans="1:7">
      <c r="A15" s="126"/>
      <c r="B15" s="25"/>
      <c r="C15" s="28" t="s">
        <v>56</v>
      </c>
      <c r="D15" s="27"/>
      <c r="E15" s="24"/>
      <c r="F15" s="54"/>
      <c r="G15" s="127"/>
    </row>
    <row r="16" spans="1:7">
      <c r="A16" s="126"/>
      <c r="B16" s="1"/>
      <c r="C16" s="36"/>
      <c r="D16" s="27"/>
      <c r="E16" s="24"/>
      <c r="F16" s="54"/>
      <c r="G16" s="127"/>
    </row>
    <row r="17" spans="1:7" ht="14.5">
      <c r="A17" s="126"/>
      <c r="B17" s="25"/>
      <c r="C17" s="36" t="s">
        <v>51</v>
      </c>
      <c r="D17" s="21" t="s">
        <v>152</v>
      </c>
      <c r="E17" s="24">
        <v>50</v>
      </c>
      <c r="F17" s="54"/>
      <c r="G17" s="127">
        <f>F17*E17</f>
        <v>0</v>
      </c>
    </row>
    <row r="18" spans="1:7">
      <c r="A18" s="126"/>
      <c r="B18" s="25"/>
      <c r="C18" s="25"/>
      <c r="D18" s="27"/>
      <c r="E18" s="24"/>
      <c r="F18" s="54"/>
      <c r="G18" s="127"/>
    </row>
    <row r="19" spans="1:7" ht="14.5">
      <c r="A19" s="126"/>
      <c r="B19" s="25"/>
      <c r="C19" s="36" t="s">
        <v>52</v>
      </c>
      <c r="D19" s="21" t="s">
        <v>152</v>
      </c>
      <c r="E19" s="24">
        <v>5</v>
      </c>
      <c r="F19" s="54"/>
      <c r="G19" s="127">
        <f>F19*E19</f>
        <v>0</v>
      </c>
    </row>
    <row r="20" spans="1:7">
      <c r="A20" s="126"/>
      <c r="B20" s="25"/>
      <c r="C20" s="36"/>
      <c r="D20" s="3"/>
      <c r="E20" s="24"/>
      <c r="F20" s="54"/>
      <c r="G20" s="127"/>
    </row>
    <row r="21" spans="1:7" ht="14.5">
      <c r="A21" s="123"/>
      <c r="B21" s="25"/>
      <c r="C21" s="36" t="s">
        <v>53</v>
      </c>
      <c r="D21" s="21" t="s">
        <v>152</v>
      </c>
      <c r="E21" s="24">
        <v>5</v>
      </c>
      <c r="F21" s="54"/>
      <c r="G21" s="127">
        <f>F21*E21</f>
        <v>0</v>
      </c>
    </row>
    <row r="22" spans="1:7">
      <c r="A22" s="126"/>
      <c r="B22" s="1"/>
      <c r="C22" s="9"/>
      <c r="D22" s="5"/>
      <c r="E22" s="24"/>
      <c r="F22" s="54"/>
      <c r="G22" s="124"/>
    </row>
    <row r="23" spans="1:7">
      <c r="A23" s="123" t="s">
        <v>182</v>
      </c>
      <c r="B23" s="25" t="s">
        <v>54</v>
      </c>
      <c r="C23" s="25" t="s">
        <v>55</v>
      </c>
      <c r="D23" s="27"/>
      <c r="E23" s="24"/>
      <c r="F23" s="54"/>
      <c r="G23" s="124"/>
    </row>
    <row r="24" spans="1:7">
      <c r="A24" s="126"/>
      <c r="B24" s="1"/>
      <c r="C24" s="7"/>
      <c r="D24" s="4"/>
      <c r="E24" s="24"/>
      <c r="F24" s="54"/>
      <c r="G24" s="124"/>
    </row>
    <row r="25" spans="1:7" ht="12.75" customHeight="1">
      <c r="A25" s="123"/>
      <c r="B25" s="25"/>
      <c r="C25" s="518" t="s">
        <v>226</v>
      </c>
      <c r="D25" s="519"/>
      <c r="E25" s="24"/>
      <c r="F25" s="54"/>
      <c r="G25" s="124"/>
    </row>
    <row r="26" spans="1:7">
      <c r="A26" s="126"/>
      <c r="B26" s="1"/>
      <c r="C26" s="149" t="s">
        <v>225</v>
      </c>
      <c r="D26" s="150"/>
      <c r="E26" s="24"/>
      <c r="F26" s="54"/>
      <c r="G26" s="124"/>
    </row>
    <row r="27" spans="1:7">
      <c r="A27" s="126"/>
      <c r="B27" s="1"/>
      <c r="C27" s="25"/>
      <c r="D27" s="5"/>
      <c r="E27" s="24"/>
      <c r="F27" s="54"/>
      <c r="G27" s="124"/>
    </row>
    <row r="28" spans="1:7" ht="14.5">
      <c r="A28" s="123"/>
      <c r="B28" s="25"/>
      <c r="C28" s="150" t="s">
        <v>227</v>
      </c>
      <c r="D28" s="21" t="s">
        <v>152</v>
      </c>
      <c r="E28" s="24">
        <f>4265*0.3</f>
        <v>1279.5</v>
      </c>
      <c r="F28" s="54"/>
      <c r="G28" s="127">
        <f>F28*E28</f>
        <v>0</v>
      </c>
    </row>
    <row r="29" spans="1:7">
      <c r="A29" s="126"/>
      <c r="B29" s="1"/>
      <c r="C29" s="150"/>
      <c r="D29" s="27"/>
      <c r="E29" s="24"/>
      <c r="F29" s="54"/>
      <c r="G29" s="127"/>
    </row>
    <row r="30" spans="1:7">
      <c r="A30" s="126"/>
      <c r="B30" s="1"/>
      <c r="C30" s="36"/>
      <c r="D30" s="4"/>
      <c r="E30" s="24"/>
      <c r="F30" s="54"/>
      <c r="G30" s="127"/>
    </row>
    <row r="31" spans="1:7" ht="14.5">
      <c r="A31" s="126"/>
      <c r="B31" s="1"/>
      <c r="C31" s="25" t="s">
        <v>58</v>
      </c>
      <c r="D31" s="21" t="s">
        <v>152</v>
      </c>
      <c r="E31" s="24">
        <v>50</v>
      </c>
      <c r="F31" s="54"/>
      <c r="G31" s="127">
        <f>F31*E31</f>
        <v>0</v>
      </c>
    </row>
    <row r="32" spans="1:7">
      <c r="A32" s="126"/>
      <c r="B32" s="1"/>
      <c r="C32" s="36"/>
      <c r="D32" s="4"/>
      <c r="E32" s="24"/>
      <c r="F32" s="54"/>
      <c r="G32" s="127"/>
    </row>
    <row r="33" spans="1:7">
      <c r="A33" s="123" t="s">
        <v>183</v>
      </c>
      <c r="B33" s="25" t="s">
        <v>59</v>
      </c>
      <c r="C33" s="25" t="s">
        <v>60</v>
      </c>
      <c r="D33" s="4"/>
      <c r="E33" s="24"/>
      <c r="F33" s="54"/>
      <c r="G33" s="127"/>
    </row>
    <row r="34" spans="1:7">
      <c r="A34" s="126"/>
      <c r="B34" s="1"/>
      <c r="C34" s="10"/>
      <c r="D34" s="5"/>
      <c r="E34" s="24"/>
      <c r="F34" s="54"/>
      <c r="G34" s="127"/>
    </row>
    <row r="35" spans="1:7" ht="14.5">
      <c r="A35" s="126"/>
      <c r="B35" s="1"/>
      <c r="C35" s="1" t="s">
        <v>61</v>
      </c>
      <c r="D35" s="21" t="s">
        <v>152</v>
      </c>
      <c r="E35" s="24">
        <v>1500</v>
      </c>
      <c r="F35" s="54"/>
      <c r="G35" s="127">
        <f>F35*E35</f>
        <v>0</v>
      </c>
    </row>
    <row r="36" spans="1:7">
      <c r="A36" s="126"/>
      <c r="B36" s="1"/>
      <c r="C36" s="1"/>
      <c r="E36" s="24"/>
      <c r="F36" s="54"/>
      <c r="G36" s="127"/>
    </row>
    <row r="37" spans="1:7" ht="14.5">
      <c r="A37" s="126"/>
      <c r="B37" s="1"/>
      <c r="C37" s="1" t="s">
        <v>62</v>
      </c>
      <c r="D37" t="s">
        <v>153</v>
      </c>
      <c r="E37" s="24">
        <v>500</v>
      </c>
      <c r="F37" s="54"/>
      <c r="G37" s="127">
        <f>F37*E37</f>
        <v>0</v>
      </c>
    </row>
    <row r="38" spans="1:7">
      <c r="A38" s="126"/>
      <c r="B38" s="1"/>
      <c r="C38" s="1"/>
      <c r="E38" s="24"/>
      <c r="F38" s="54"/>
      <c r="G38" s="121"/>
    </row>
    <row r="39" spans="1:7">
      <c r="A39" s="126" t="s">
        <v>184</v>
      </c>
      <c r="B39" s="63" t="s">
        <v>160</v>
      </c>
      <c r="C39" s="1" t="s">
        <v>63</v>
      </c>
      <c r="E39" s="24"/>
      <c r="F39" s="54"/>
      <c r="G39" s="121"/>
    </row>
    <row r="40" spans="1:7">
      <c r="A40" s="126"/>
      <c r="B40" s="1"/>
      <c r="C40" s="1"/>
      <c r="E40" s="24"/>
      <c r="F40" s="54"/>
      <c r="G40" s="121"/>
    </row>
    <row r="41" spans="1:7" ht="14.5">
      <c r="A41" s="126"/>
      <c r="B41" s="1"/>
      <c r="C41" s="1" t="s">
        <v>145</v>
      </c>
      <c r="D41" s="21" t="s">
        <v>152</v>
      </c>
      <c r="E41" s="24">
        <v>15</v>
      </c>
      <c r="F41" s="54"/>
      <c r="G41" s="127">
        <f>F41*E41</f>
        <v>0</v>
      </c>
    </row>
    <row r="42" spans="1:7">
      <c r="A42" s="126"/>
      <c r="B42" s="1"/>
      <c r="C42" s="1"/>
      <c r="E42" s="24"/>
      <c r="F42" s="54"/>
      <c r="G42" s="121"/>
    </row>
    <row r="43" spans="1:7">
      <c r="A43" s="126"/>
      <c r="B43" s="1"/>
      <c r="C43" s="1"/>
      <c r="E43" s="24"/>
      <c r="F43" s="54"/>
      <c r="G43" s="121"/>
    </row>
    <row r="44" spans="1:7">
      <c r="A44" s="126"/>
      <c r="B44" s="1"/>
      <c r="C44" s="1"/>
      <c r="E44" s="24"/>
      <c r="F44" s="54"/>
      <c r="G44" s="121"/>
    </row>
    <row r="45" spans="1:7">
      <c r="A45" s="126"/>
      <c r="B45" s="1"/>
      <c r="C45" s="1"/>
      <c r="E45" s="24"/>
      <c r="F45" s="54"/>
      <c r="G45" s="121"/>
    </row>
    <row r="46" spans="1:7" ht="16.5" customHeight="1">
      <c r="A46" s="126"/>
      <c r="B46" s="1"/>
      <c r="C46" s="1"/>
      <c r="E46" s="24"/>
      <c r="F46" s="54"/>
      <c r="G46" s="124"/>
    </row>
    <row r="47" spans="1:7" ht="16.5" customHeight="1">
      <c r="A47" s="126"/>
      <c r="B47" s="1"/>
      <c r="C47" s="1"/>
      <c r="E47" s="24"/>
      <c r="F47" s="54"/>
      <c r="G47" s="124"/>
    </row>
    <row r="48" spans="1:7" ht="16.5" customHeight="1">
      <c r="A48" s="126"/>
      <c r="B48" s="32"/>
      <c r="C48" s="14"/>
      <c r="D48" s="15"/>
      <c r="F48" s="54"/>
      <c r="G48" s="121"/>
    </row>
    <row r="49" spans="1:7" ht="16.5" customHeight="1">
      <c r="A49" s="126"/>
      <c r="B49" s="32"/>
      <c r="C49" s="14"/>
      <c r="D49" s="16"/>
      <c r="F49" s="55"/>
      <c r="G49" s="128"/>
    </row>
    <row r="50" spans="1:7" ht="13">
      <c r="A50" s="508"/>
      <c r="B50" s="89"/>
      <c r="C50" s="510" t="s">
        <v>185</v>
      </c>
      <c r="D50" s="511"/>
      <c r="E50" s="511"/>
      <c r="F50" s="494"/>
      <c r="G50" s="133">
        <f>SUM(G8:G44)</f>
        <v>0</v>
      </c>
    </row>
    <row r="51" spans="1:7" ht="13.5" thickBot="1">
      <c r="A51" s="509"/>
      <c r="B51" s="129"/>
      <c r="C51" s="512"/>
      <c r="D51" s="513"/>
      <c r="E51" s="513"/>
      <c r="F51" s="504"/>
      <c r="G51" s="134"/>
    </row>
    <row r="59" spans="1:7" ht="13">
      <c r="A59" s="17"/>
      <c r="B59" s="17"/>
      <c r="C59" s="18"/>
      <c r="D59" s="18"/>
      <c r="E59" s="44"/>
    </row>
    <row r="60" spans="1:7" ht="13">
      <c r="A60" s="17"/>
      <c r="B60" s="17"/>
      <c r="C60" s="18"/>
      <c r="D60" s="18"/>
      <c r="E60" s="44"/>
    </row>
    <row r="62" spans="1:7" ht="13">
      <c r="A62" s="18"/>
      <c r="B62" s="18"/>
      <c r="C62" s="18"/>
      <c r="D62" s="18"/>
      <c r="E62" s="44"/>
    </row>
    <row r="63" spans="1:7">
      <c r="A63" s="19"/>
      <c r="B63" s="19"/>
      <c r="C63" s="19"/>
      <c r="D63" s="19"/>
      <c r="E63" s="95"/>
    </row>
    <row r="120" spans="1:5" ht="13">
      <c r="A120" s="17"/>
      <c r="B120" s="17"/>
      <c r="C120" s="18"/>
      <c r="D120" s="18"/>
      <c r="E120" s="44"/>
    </row>
    <row r="121" spans="1:5" ht="13">
      <c r="A121" s="17"/>
      <c r="B121" s="17"/>
      <c r="C121" s="18"/>
      <c r="D121" s="18"/>
      <c r="E121" s="44"/>
    </row>
  </sheetData>
  <mergeCells count="11">
    <mergeCell ref="F50:F51"/>
    <mergeCell ref="F2:F3"/>
    <mergeCell ref="G2:G3"/>
    <mergeCell ref="B2:B3"/>
    <mergeCell ref="A50:A51"/>
    <mergeCell ref="C50:E51"/>
    <mergeCell ref="A2:A3"/>
    <mergeCell ref="C2:C3"/>
    <mergeCell ref="D2:D3"/>
    <mergeCell ref="E2:E3"/>
    <mergeCell ref="C25:D25"/>
  </mergeCells>
  <phoneticPr fontId="7" type="noConversion"/>
  <pageMargins left="0.74803149606299213" right="0.47244094488188981" top="0.98425196850393704" bottom="0.98425196850393704" header="0.51181102362204722" footer="0.51181102362204722"/>
  <pageSetup scale="78" firstPageNumber="8" orientation="portrait" useFirstPageNumber="1" r:id="rId1"/>
  <headerFooter alignWithMargins="0">
    <oddHeader>&amp;RBILL OF QUANTITIES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11"/>
  <dimension ref="A1:G96"/>
  <sheetViews>
    <sheetView view="pageLayout" topLeftCell="B10" zoomScaleNormal="100" zoomScaleSheetLayoutView="100" workbookViewId="0">
      <selection activeCell="F15" sqref="F15:F38"/>
    </sheetView>
  </sheetViews>
  <sheetFormatPr defaultRowHeight="12.5"/>
  <cols>
    <col min="1" max="1" width="6.453125" customWidth="1"/>
    <col min="2" max="2" width="7.26953125" customWidth="1"/>
    <col min="3" max="3" width="44.7265625" customWidth="1"/>
    <col min="4" max="4" width="7.26953125" customWidth="1"/>
    <col min="5" max="5" width="7.26953125" style="27" customWidth="1"/>
    <col min="6" max="6" width="13.453125" customWidth="1"/>
    <col min="7" max="7" width="19.26953125" customWidth="1"/>
  </cols>
  <sheetData>
    <row r="1" spans="1:7" ht="13" thickBot="1">
      <c r="F1" s="4"/>
    </row>
    <row r="2" spans="1:7">
      <c r="A2" s="514" t="s">
        <v>2</v>
      </c>
      <c r="B2" s="505" t="s">
        <v>10</v>
      </c>
      <c r="C2" s="516" t="s">
        <v>3</v>
      </c>
      <c r="D2" s="505" t="s">
        <v>4</v>
      </c>
      <c r="E2" s="517" t="s">
        <v>15</v>
      </c>
      <c r="F2" s="505" t="s">
        <v>5</v>
      </c>
      <c r="G2" s="506" t="s">
        <v>6</v>
      </c>
    </row>
    <row r="3" spans="1:7">
      <c r="A3" s="515"/>
      <c r="B3" s="495"/>
      <c r="C3" s="501"/>
      <c r="D3" s="495"/>
      <c r="E3" s="503"/>
      <c r="F3" s="495"/>
      <c r="G3" s="507"/>
    </row>
    <row r="4" spans="1:7">
      <c r="A4" s="120">
        <v>0</v>
      </c>
      <c r="B4" s="1"/>
      <c r="C4" s="31"/>
      <c r="D4" s="2"/>
      <c r="E4" s="85"/>
      <c r="F4" s="45"/>
      <c r="G4" s="121"/>
    </row>
    <row r="5" spans="1:7" ht="13">
      <c r="A5" s="122"/>
      <c r="B5" s="33"/>
      <c r="C5" s="35" t="s">
        <v>85</v>
      </c>
      <c r="D5" s="2"/>
      <c r="E5" s="85"/>
      <c r="F5" s="45"/>
      <c r="G5" s="121"/>
    </row>
    <row r="6" spans="1:7" ht="13">
      <c r="A6" s="122"/>
      <c r="B6" s="33"/>
      <c r="C6" s="35" t="s">
        <v>64</v>
      </c>
      <c r="D6" s="2"/>
      <c r="E6" s="85"/>
      <c r="F6" s="45"/>
      <c r="G6" s="121"/>
    </row>
    <row r="7" spans="1:7" ht="13">
      <c r="A7" s="122"/>
      <c r="B7" s="33"/>
      <c r="C7" s="35"/>
      <c r="D7" s="2"/>
      <c r="E7" s="85"/>
      <c r="F7" s="45"/>
      <c r="G7" s="121"/>
    </row>
    <row r="8" spans="1:7" ht="13">
      <c r="A8" s="122" t="s">
        <v>65</v>
      </c>
      <c r="B8" s="33">
        <v>8.3000000000000007</v>
      </c>
      <c r="C8" s="33" t="s">
        <v>66</v>
      </c>
      <c r="D8" s="3"/>
      <c r="E8" s="26"/>
      <c r="F8" s="45"/>
      <c r="G8" s="121"/>
    </row>
    <row r="9" spans="1:7">
      <c r="A9" s="123"/>
      <c r="B9" s="25"/>
      <c r="C9" s="25"/>
      <c r="D9" s="3"/>
      <c r="E9" s="24"/>
      <c r="F9" s="54"/>
      <c r="G9" s="124"/>
    </row>
    <row r="10" spans="1:7">
      <c r="A10" s="125" t="s">
        <v>67</v>
      </c>
      <c r="B10" s="24" t="s">
        <v>16</v>
      </c>
      <c r="C10" s="25" t="s">
        <v>68</v>
      </c>
      <c r="D10" s="27"/>
      <c r="E10" s="24"/>
      <c r="F10" s="54"/>
      <c r="G10" s="124"/>
    </row>
    <row r="11" spans="1:7">
      <c r="A11" s="123"/>
      <c r="B11" s="25"/>
      <c r="C11" s="25"/>
      <c r="D11" s="22"/>
      <c r="E11" s="24"/>
      <c r="F11" s="54"/>
      <c r="G11" s="124"/>
    </row>
    <row r="12" spans="1:7">
      <c r="A12" s="123"/>
      <c r="B12" s="25"/>
      <c r="C12" s="25" t="s">
        <v>69</v>
      </c>
      <c r="D12" s="22"/>
      <c r="E12" s="24"/>
      <c r="F12" s="54"/>
      <c r="G12" s="124"/>
    </row>
    <row r="13" spans="1:7">
      <c r="A13" s="126"/>
      <c r="B13" s="1"/>
      <c r="C13" s="25" t="s">
        <v>70</v>
      </c>
      <c r="D13" s="21"/>
      <c r="E13" s="24"/>
      <c r="F13" s="54"/>
      <c r="G13" s="124"/>
    </row>
    <row r="14" spans="1:7">
      <c r="A14" s="126"/>
      <c r="B14" s="1"/>
      <c r="C14" s="12"/>
      <c r="D14" s="20"/>
      <c r="E14" s="24"/>
      <c r="F14" s="54"/>
      <c r="G14" s="124"/>
    </row>
    <row r="15" spans="1:7">
      <c r="A15" s="126"/>
      <c r="B15" s="24" t="s">
        <v>161</v>
      </c>
      <c r="C15" s="36" t="s">
        <v>188</v>
      </c>
      <c r="D15" s="27" t="s">
        <v>8</v>
      </c>
      <c r="E15" s="24">
        <v>0</v>
      </c>
      <c r="F15" s="54"/>
      <c r="G15" s="127">
        <f>F15*E15</f>
        <v>0</v>
      </c>
    </row>
    <row r="16" spans="1:7">
      <c r="A16" s="126"/>
      <c r="B16" s="87"/>
      <c r="C16" s="28"/>
      <c r="D16" s="27"/>
      <c r="E16" s="24"/>
      <c r="F16" s="54"/>
      <c r="G16" s="127"/>
    </row>
    <row r="17" spans="1:7">
      <c r="A17" s="126"/>
      <c r="B17" s="24" t="s">
        <v>161</v>
      </c>
      <c r="C17" s="36" t="s">
        <v>189</v>
      </c>
      <c r="D17" s="27" t="s">
        <v>8</v>
      </c>
      <c r="E17" s="24">
        <v>230</v>
      </c>
      <c r="F17" s="54"/>
      <c r="G17" s="127">
        <f>F17*E17</f>
        <v>0</v>
      </c>
    </row>
    <row r="18" spans="1:7">
      <c r="A18" s="126"/>
      <c r="B18" s="24"/>
      <c r="C18" s="25"/>
      <c r="D18" s="27"/>
      <c r="E18" s="24"/>
      <c r="F18" s="54"/>
      <c r="G18" s="127"/>
    </row>
    <row r="19" spans="1:7">
      <c r="A19" s="126"/>
      <c r="B19" s="24" t="s">
        <v>161</v>
      </c>
      <c r="C19" s="36" t="s">
        <v>190</v>
      </c>
      <c r="D19" s="27" t="s">
        <v>8</v>
      </c>
      <c r="E19" s="24">
        <v>152</v>
      </c>
      <c r="F19" s="54"/>
      <c r="G19" s="127">
        <f>F19*E19</f>
        <v>0</v>
      </c>
    </row>
    <row r="20" spans="1:7">
      <c r="A20" s="126"/>
      <c r="B20" s="25"/>
      <c r="C20" s="36"/>
      <c r="D20" s="3"/>
      <c r="E20" s="24"/>
      <c r="F20" s="54"/>
      <c r="G20" s="127"/>
    </row>
    <row r="21" spans="1:7">
      <c r="A21" s="123"/>
      <c r="B21" s="25"/>
      <c r="C21" s="25" t="s">
        <v>71</v>
      </c>
      <c r="D21" s="27"/>
      <c r="E21" s="24"/>
      <c r="F21" s="54"/>
      <c r="G21" s="127"/>
    </row>
    <row r="22" spans="1:7">
      <c r="A22" s="126"/>
      <c r="B22" s="1"/>
      <c r="C22" s="9"/>
      <c r="D22" s="5"/>
      <c r="E22" s="24"/>
      <c r="F22" s="54"/>
      <c r="G22" s="127"/>
    </row>
    <row r="23" spans="1:7" ht="13.5">
      <c r="A23" s="123"/>
      <c r="B23" s="25"/>
      <c r="C23" s="36" t="s">
        <v>72</v>
      </c>
      <c r="D23" s="27" t="s">
        <v>154</v>
      </c>
      <c r="E23" s="24">
        <v>60</v>
      </c>
      <c r="F23" s="54"/>
      <c r="G23" s="127">
        <f>F23*E23</f>
        <v>0</v>
      </c>
    </row>
    <row r="24" spans="1:7">
      <c r="A24" s="126"/>
      <c r="B24" s="1"/>
      <c r="C24" s="88"/>
      <c r="D24" s="4"/>
      <c r="E24" s="24"/>
      <c r="F24" s="54"/>
      <c r="G24" s="127"/>
    </row>
    <row r="25" spans="1:7" ht="13.5">
      <c r="A25" s="123"/>
      <c r="B25" s="25"/>
      <c r="C25" s="36" t="s">
        <v>73</v>
      </c>
      <c r="D25" s="27" t="s">
        <v>154</v>
      </c>
      <c r="E25" s="24">
        <v>10</v>
      </c>
      <c r="F25" s="54"/>
      <c r="G25" s="127">
        <f>F25*E25</f>
        <v>0</v>
      </c>
    </row>
    <row r="26" spans="1:7">
      <c r="A26" s="126"/>
      <c r="B26" s="1"/>
      <c r="C26" s="25"/>
      <c r="D26" s="27"/>
      <c r="E26" s="24"/>
      <c r="F26" s="54"/>
      <c r="G26" s="127"/>
    </row>
    <row r="27" spans="1:7">
      <c r="A27" s="126"/>
      <c r="B27" s="1"/>
      <c r="C27" s="25" t="s">
        <v>74</v>
      </c>
      <c r="D27" s="5"/>
      <c r="E27" s="24"/>
      <c r="F27" s="54"/>
      <c r="G27" s="127"/>
    </row>
    <row r="28" spans="1:7" ht="13.5">
      <c r="A28" s="123"/>
      <c r="B28" s="25"/>
      <c r="C28" s="36" t="s">
        <v>75</v>
      </c>
      <c r="D28" s="27" t="s">
        <v>154</v>
      </c>
      <c r="E28" s="24">
        <v>165</v>
      </c>
      <c r="F28" s="54"/>
      <c r="G28" s="127">
        <f>F28*E28</f>
        <v>0</v>
      </c>
    </row>
    <row r="29" spans="1:7">
      <c r="A29" s="126"/>
      <c r="B29" s="1"/>
      <c r="C29" s="25"/>
      <c r="D29" s="27"/>
      <c r="E29" s="24"/>
      <c r="F29" s="54"/>
      <c r="G29" s="127"/>
    </row>
    <row r="30" spans="1:7">
      <c r="A30" s="123" t="s">
        <v>76</v>
      </c>
      <c r="B30" s="25" t="s">
        <v>17</v>
      </c>
      <c r="C30" s="25" t="s">
        <v>77</v>
      </c>
      <c r="D30" s="27"/>
      <c r="E30" s="24"/>
      <c r="F30" s="54"/>
      <c r="G30" s="127"/>
    </row>
    <row r="31" spans="1:7">
      <c r="A31" s="126"/>
      <c r="B31" s="1"/>
      <c r="C31" s="36"/>
      <c r="D31" s="5"/>
      <c r="E31" s="24"/>
      <c r="F31" s="54"/>
      <c r="G31" s="124"/>
    </row>
    <row r="32" spans="1:7">
      <c r="A32" s="126"/>
      <c r="B32" s="1"/>
      <c r="C32" s="25" t="s">
        <v>78</v>
      </c>
      <c r="D32" s="5"/>
      <c r="E32" s="24"/>
      <c r="F32" s="54"/>
      <c r="G32" s="124"/>
    </row>
    <row r="33" spans="1:7">
      <c r="A33" s="126"/>
      <c r="B33" s="1"/>
      <c r="C33" s="36"/>
      <c r="D33" s="27"/>
      <c r="E33" s="24"/>
      <c r="F33" s="54"/>
      <c r="G33" s="124"/>
    </row>
    <row r="34" spans="1:7" ht="13.5">
      <c r="A34" s="126"/>
      <c r="B34" s="1"/>
      <c r="C34" s="25" t="s">
        <v>79</v>
      </c>
      <c r="D34" s="27" t="s">
        <v>154</v>
      </c>
      <c r="E34" s="24">
        <v>80</v>
      </c>
      <c r="F34" s="54"/>
      <c r="G34" s="127">
        <f>F34*E34</f>
        <v>0</v>
      </c>
    </row>
    <row r="35" spans="1:7">
      <c r="A35" s="126"/>
      <c r="B35" s="1"/>
      <c r="C35" s="25"/>
      <c r="D35" s="27"/>
      <c r="E35" s="24"/>
      <c r="F35" s="54"/>
      <c r="G35" s="127"/>
    </row>
    <row r="36" spans="1:7" ht="13.5">
      <c r="A36" s="126"/>
      <c r="B36" s="1"/>
      <c r="C36" s="25" t="s">
        <v>80</v>
      </c>
      <c r="D36" s="27" t="s">
        <v>154</v>
      </c>
      <c r="E36" s="24">
        <v>0</v>
      </c>
      <c r="F36" s="54"/>
      <c r="G36" s="127">
        <f>F36*E36</f>
        <v>0</v>
      </c>
    </row>
    <row r="37" spans="1:7">
      <c r="A37" s="123"/>
      <c r="B37" s="25"/>
      <c r="C37" s="25"/>
      <c r="D37" s="4"/>
      <c r="E37" s="24"/>
      <c r="F37" s="54"/>
      <c r="G37" s="127"/>
    </row>
    <row r="38" spans="1:7" ht="13.5">
      <c r="A38" s="126"/>
      <c r="B38" s="1"/>
      <c r="C38" s="28" t="s">
        <v>81</v>
      </c>
      <c r="D38" s="27" t="s">
        <v>154</v>
      </c>
      <c r="E38" s="24">
        <v>60</v>
      </c>
      <c r="F38" s="54"/>
      <c r="G38" s="127">
        <f>F38*E38</f>
        <v>0</v>
      </c>
    </row>
    <row r="39" spans="1:7">
      <c r="A39" s="126"/>
      <c r="B39" s="1"/>
      <c r="C39" s="1"/>
      <c r="E39" s="24"/>
      <c r="F39" s="54"/>
      <c r="G39" s="127"/>
    </row>
    <row r="40" spans="1:7">
      <c r="A40" s="123" t="s">
        <v>82</v>
      </c>
      <c r="B40" s="25"/>
      <c r="C40" s="1"/>
      <c r="D40" s="118"/>
      <c r="E40" s="24"/>
      <c r="F40" s="97"/>
      <c r="G40" s="127"/>
    </row>
    <row r="41" spans="1:7">
      <c r="A41" s="126"/>
      <c r="B41" s="1"/>
      <c r="C41" s="1"/>
      <c r="D41" s="21"/>
      <c r="E41" s="24"/>
      <c r="F41" s="54"/>
      <c r="G41" s="121"/>
    </row>
    <row r="42" spans="1:7">
      <c r="A42" s="126" t="s">
        <v>83</v>
      </c>
      <c r="B42" s="1"/>
      <c r="C42" s="1"/>
      <c r="D42" s="21"/>
      <c r="E42" s="24"/>
      <c r="F42" s="54"/>
      <c r="G42" s="121"/>
    </row>
    <row r="43" spans="1:7">
      <c r="A43" s="126"/>
      <c r="B43" s="1"/>
      <c r="C43" s="1"/>
      <c r="D43" s="21"/>
      <c r="E43" s="24"/>
      <c r="F43" s="54"/>
      <c r="G43" s="121"/>
    </row>
    <row r="44" spans="1:7">
      <c r="A44" s="126"/>
      <c r="B44" s="1"/>
      <c r="C44" s="1"/>
      <c r="D44" s="21"/>
      <c r="E44" s="24"/>
      <c r="F44" s="54"/>
      <c r="G44" s="127"/>
    </row>
    <row r="45" spans="1:7">
      <c r="A45" s="126"/>
      <c r="B45" s="1"/>
      <c r="C45" s="1"/>
      <c r="D45" s="21"/>
      <c r="E45" s="24"/>
      <c r="F45" s="54"/>
      <c r="G45" s="121"/>
    </row>
    <row r="46" spans="1:7">
      <c r="A46" s="126"/>
      <c r="B46" s="1"/>
      <c r="C46" s="1"/>
      <c r="D46" s="21"/>
      <c r="E46" s="24"/>
      <c r="F46" s="54"/>
      <c r="G46" s="127"/>
    </row>
    <row r="47" spans="1:7" ht="18" customHeight="1">
      <c r="A47" s="126"/>
      <c r="B47" s="1"/>
      <c r="C47" s="1"/>
      <c r="E47" s="24"/>
      <c r="F47" s="54"/>
      <c r="G47" s="124"/>
    </row>
    <row r="48" spans="1:7" ht="18" customHeight="1">
      <c r="A48" s="126"/>
      <c r="B48" s="1"/>
      <c r="C48" s="1"/>
      <c r="E48" s="24"/>
      <c r="F48" s="54"/>
      <c r="G48" s="124"/>
    </row>
    <row r="49" spans="1:7" ht="18" customHeight="1">
      <c r="A49" s="126"/>
      <c r="B49" s="1"/>
      <c r="C49" s="1"/>
      <c r="E49" s="24"/>
      <c r="F49" s="54"/>
      <c r="G49" s="124"/>
    </row>
    <row r="50" spans="1:7" ht="18" customHeight="1">
      <c r="A50" s="126"/>
      <c r="B50" s="1"/>
      <c r="C50" s="1"/>
      <c r="E50" s="24"/>
      <c r="F50" s="54"/>
      <c r="G50" s="124"/>
    </row>
    <row r="51" spans="1:7" ht="18" customHeight="1">
      <c r="A51" s="126"/>
      <c r="B51" s="1"/>
      <c r="C51" s="1"/>
      <c r="E51" s="24"/>
      <c r="F51" s="54"/>
      <c r="G51" s="124"/>
    </row>
    <row r="52" spans="1:7" ht="18" customHeight="1">
      <c r="A52" s="126"/>
      <c r="B52" s="32"/>
      <c r="C52" s="13"/>
      <c r="D52" s="6"/>
      <c r="E52" s="43"/>
      <c r="F52" s="54"/>
      <c r="G52" s="124"/>
    </row>
    <row r="53" spans="1:7" ht="18" customHeight="1">
      <c r="A53" s="126"/>
      <c r="B53" s="32"/>
      <c r="C53" s="14"/>
      <c r="D53" s="15"/>
      <c r="F53" s="54"/>
      <c r="G53" s="121"/>
    </row>
    <row r="54" spans="1:7" ht="18" customHeight="1">
      <c r="A54" s="126"/>
      <c r="B54" s="32"/>
      <c r="C54" s="14"/>
      <c r="D54" s="16"/>
      <c r="F54" s="55"/>
      <c r="G54" s="128"/>
    </row>
    <row r="55" spans="1:7" ht="13">
      <c r="A55" s="508"/>
      <c r="B55" s="89"/>
      <c r="C55" s="510" t="s">
        <v>84</v>
      </c>
      <c r="D55" s="511"/>
      <c r="E55" s="511"/>
      <c r="F55" s="108"/>
      <c r="G55" s="130"/>
    </row>
    <row r="56" spans="1:7" ht="13.5" thickBot="1">
      <c r="A56" s="509"/>
      <c r="B56" s="129"/>
      <c r="C56" s="512"/>
      <c r="D56" s="513"/>
      <c r="E56" s="513"/>
      <c r="F56" s="131"/>
      <c r="G56" s="132">
        <f>SUM(G7:G47)</f>
        <v>0</v>
      </c>
    </row>
    <row r="95" spans="1:5" ht="13">
      <c r="A95" s="17"/>
      <c r="B95" s="17"/>
      <c r="C95" s="18"/>
      <c r="D95" s="18"/>
      <c r="E95" s="44"/>
    </row>
    <row r="96" spans="1:5" ht="13">
      <c r="A96" s="17"/>
      <c r="B96" s="17"/>
      <c r="C96" s="18"/>
      <c r="D96" s="18"/>
      <c r="E96" s="44"/>
    </row>
  </sheetData>
  <mergeCells count="9">
    <mergeCell ref="F2:F3"/>
    <mergeCell ref="G2:G3"/>
    <mergeCell ref="B2:B3"/>
    <mergeCell ref="A55:A56"/>
    <mergeCell ref="C55:E56"/>
    <mergeCell ref="A2:A3"/>
    <mergeCell ref="C2:C3"/>
    <mergeCell ref="D2:D3"/>
    <mergeCell ref="E2:E3"/>
  </mergeCells>
  <phoneticPr fontId="7" type="noConversion"/>
  <pageMargins left="0.6692913385826772" right="0.51181102362204722" top="0.82677165354330717" bottom="0.86614173228346458" header="0.51181102362204722" footer="0.51181102362204722"/>
  <pageSetup scale="88" firstPageNumber="8" orientation="portrait" useFirstPageNumber="1" r:id="rId1"/>
  <headerFooter alignWithMargins="0">
    <oddHeader>&amp;RBILL OF QUANTITIES</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11111"/>
  <dimension ref="A1:H118"/>
  <sheetViews>
    <sheetView view="pageLayout" topLeftCell="A34" zoomScaleNormal="100" zoomScaleSheetLayoutView="100" workbookViewId="0">
      <selection activeCell="F13" sqref="F13:F49"/>
    </sheetView>
  </sheetViews>
  <sheetFormatPr defaultRowHeight="12.5"/>
  <cols>
    <col min="1" max="1" width="7" customWidth="1"/>
    <col min="2" max="2" width="6.1796875" customWidth="1"/>
    <col min="3" max="3" width="42.81640625" customWidth="1"/>
    <col min="4" max="4" width="8.54296875" customWidth="1"/>
    <col min="5" max="5" width="9.81640625" style="27" customWidth="1"/>
    <col min="6" max="6" width="16" customWidth="1"/>
    <col min="7" max="7" width="23.453125" customWidth="1"/>
  </cols>
  <sheetData>
    <row r="1" spans="1:8">
      <c r="F1" s="65"/>
    </row>
    <row r="2" spans="1:8">
      <c r="A2" s="494" t="s">
        <v>2</v>
      </c>
      <c r="B2" s="494" t="s">
        <v>10</v>
      </c>
      <c r="C2" s="500" t="s">
        <v>3</v>
      </c>
      <c r="D2" s="494" t="s">
        <v>4</v>
      </c>
      <c r="E2" s="502" t="s">
        <v>15</v>
      </c>
      <c r="F2" s="494" t="s">
        <v>5</v>
      </c>
      <c r="G2" s="494" t="s">
        <v>6</v>
      </c>
    </row>
    <row r="3" spans="1:8">
      <c r="A3" s="495"/>
      <c r="B3" s="495"/>
      <c r="C3" s="501"/>
      <c r="D3" s="495"/>
      <c r="E3" s="503"/>
      <c r="F3" s="495"/>
      <c r="G3" s="495"/>
    </row>
    <row r="4" spans="1:8">
      <c r="A4" s="30"/>
      <c r="B4" s="1"/>
      <c r="C4" s="31"/>
      <c r="D4" s="2"/>
      <c r="E4" s="85"/>
      <c r="F4" s="45"/>
      <c r="G4" s="29"/>
    </row>
    <row r="5" spans="1:8" ht="13">
      <c r="A5" s="33"/>
      <c r="B5" s="33"/>
      <c r="C5" s="35" t="s">
        <v>88</v>
      </c>
      <c r="D5" s="2"/>
      <c r="E5" s="85"/>
      <c r="F5" s="45"/>
      <c r="G5" s="29"/>
    </row>
    <row r="6" spans="1:8" ht="13">
      <c r="A6" s="33"/>
      <c r="B6" s="33"/>
      <c r="C6" s="35" t="s">
        <v>89</v>
      </c>
      <c r="D6" s="2"/>
      <c r="E6" s="85"/>
      <c r="F6" s="45"/>
      <c r="G6" s="29"/>
    </row>
    <row r="7" spans="1:8" ht="13">
      <c r="A7" s="33"/>
      <c r="B7" s="33"/>
      <c r="C7" s="35"/>
      <c r="D7" s="2"/>
      <c r="E7" s="85"/>
      <c r="F7" s="45"/>
      <c r="G7" s="29"/>
    </row>
    <row r="8" spans="1:8" ht="13">
      <c r="A8" s="33" t="s">
        <v>90</v>
      </c>
      <c r="B8" s="33" t="s">
        <v>25</v>
      </c>
      <c r="C8" s="33" t="s">
        <v>91</v>
      </c>
      <c r="D8" s="3"/>
      <c r="E8" s="26"/>
      <c r="F8" s="45"/>
      <c r="G8" s="29"/>
    </row>
    <row r="9" spans="1:8">
      <c r="A9" s="25"/>
      <c r="B9" s="25"/>
      <c r="C9" s="25"/>
      <c r="D9" s="3"/>
      <c r="E9" s="24"/>
      <c r="F9" s="54"/>
      <c r="G9" s="52"/>
    </row>
    <row r="10" spans="1:8">
      <c r="A10" s="24" t="s">
        <v>92</v>
      </c>
      <c r="B10" s="41" t="s">
        <v>25</v>
      </c>
      <c r="C10" s="25" t="s">
        <v>93</v>
      </c>
      <c r="D10" s="27"/>
      <c r="E10" s="24"/>
      <c r="F10" s="54"/>
      <c r="G10" s="52"/>
    </row>
    <row r="11" spans="1:8">
      <c r="A11" s="25"/>
      <c r="B11" s="41"/>
      <c r="C11" s="25" t="s">
        <v>94</v>
      </c>
      <c r="D11" s="22"/>
      <c r="E11" s="24"/>
      <c r="F11" s="54"/>
      <c r="G11" s="52"/>
    </row>
    <row r="12" spans="1:8">
      <c r="A12" s="25"/>
      <c r="B12" s="41"/>
      <c r="C12" s="25"/>
      <c r="D12" s="22"/>
      <c r="E12" s="24"/>
      <c r="F12" s="54"/>
      <c r="G12" s="52"/>
    </row>
    <row r="13" spans="1:8">
      <c r="A13" s="1"/>
      <c r="B13" s="64" t="s">
        <v>161</v>
      </c>
      <c r="C13" s="25" t="s">
        <v>191</v>
      </c>
      <c r="D13" s="21" t="s">
        <v>8</v>
      </c>
      <c r="E13" s="24">
        <f>'Earthworks (pipe trenches)'!E15</f>
        <v>0</v>
      </c>
      <c r="F13" s="54"/>
      <c r="G13" s="59">
        <f>F13*E13</f>
        <v>0</v>
      </c>
    </row>
    <row r="14" spans="1:8">
      <c r="A14" s="1"/>
      <c r="B14" s="87"/>
      <c r="C14" s="28"/>
      <c r="D14" s="20"/>
      <c r="E14" s="24"/>
      <c r="F14" s="54"/>
      <c r="G14" s="59"/>
    </row>
    <row r="15" spans="1:8">
      <c r="A15" s="1"/>
      <c r="B15" s="24" t="s">
        <v>161</v>
      </c>
      <c r="C15" s="25" t="s">
        <v>192</v>
      </c>
      <c r="D15" s="27" t="s">
        <v>8</v>
      </c>
      <c r="E15" s="24">
        <f>'Earthworks (pipe trenches)'!E17</f>
        <v>230</v>
      </c>
      <c r="F15" s="54"/>
      <c r="G15" s="59">
        <f>F15*E15</f>
        <v>0</v>
      </c>
      <c r="H15">
        <f>E15+E18</f>
        <v>382</v>
      </c>
    </row>
    <row r="16" spans="1:8">
      <c r="A16" s="1"/>
      <c r="B16" s="87"/>
      <c r="C16" s="28"/>
      <c r="D16" s="27"/>
      <c r="E16" s="24"/>
      <c r="F16" s="54"/>
      <c r="G16" s="59"/>
    </row>
    <row r="17" spans="1:7">
      <c r="A17" s="1"/>
      <c r="B17" s="24"/>
      <c r="C17" s="25"/>
      <c r="D17" s="27"/>
      <c r="E17" s="24"/>
      <c r="F17" s="54"/>
      <c r="G17" s="59"/>
    </row>
    <row r="18" spans="1:7">
      <c r="A18" s="1"/>
      <c r="B18" s="24" t="s">
        <v>161</v>
      </c>
      <c r="C18" s="25" t="s">
        <v>197</v>
      </c>
      <c r="D18" s="27" t="s">
        <v>8</v>
      </c>
      <c r="E18" s="24">
        <f>'Earthworks (pipe trenches)'!E19</f>
        <v>152</v>
      </c>
      <c r="F18" s="54"/>
      <c r="G18" s="59">
        <f>F18*E18</f>
        <v>0</v>
      </c>
    </row>
    <row r="19" spans="1:7">
      <c r="A19" s="1"/>
      <c r="B19" s="41"/>
      <c r="C19" s="36"/>
      <c r="D19" s="27"/>
      <c r="E19" s="24"/>
      <c r="F19" s="54"/>
      <c r="G19" s="59"/>
    </row>
    <row r="20" spans="1:7">
      <c r="A20" s="25" t="s">
        <v>95</v>
      </c>
      <c r="B20" s="41" t="s">
        <v>27</v>
      </c>
      <c r="C20" s="25" t="s">
        <v>96</v>
      </c>
      <c r="D20" s="27"/>
      <c r="E20" s="24"/>
      <c r="F20" s="54"/>
      <c r="G20" s="59"/>
    </row>
    <row r="21" spans="1:7">
      <c r="A21" s="1"/>
      <c r="B21" s="42"/>
      <c r="C21" s="25" t="s">
        <v>97</v>
      </c>
      <c r="D21" s="27"/>
      <c r="E21" s="24"/>
      <c r="F21" s="54"/>
      <c r="G21" s="59"/>
    </row>
    <row r="22" spans="1:7">
      <c r="A22" s="25"/>
      <c r="B22" s="41"/>
      <c r="C22" s="36"/>
      <c r="D22" s="27"/>
      <c r="E22" s="24"/>
      <c r="F22" s="54"/>
      <c r="G22" s="59"/>
    </row>
    <row r="23" spans="1:7">
      <c r="A23" s="25"/>
      <c r="B23" s="24" t="s">
        <v>161</v>
      </c>
      <c r="C23" s="25" t="s">
        <v>202</v>
      </c>
      <c r="D23" s="27" t="s">
        <v>33</v>
      </c>
      <c r="E23" s="24">
        <v>6</v>
      </c>
      <c r="F23" s="54"/>
      <c r="G23" s="59">
        <f>F23*E23</f>
        <v>0</v>
      </c>
    </row>
    <row r="24" spans="1:7">
      <c r="A24" s="25"/>
      <c r="B24" s="24"/>
      <c r="C24" s="36"/>
      <c r="D24" s="27"/>
      <c r="E24" s="24"/>
      <c r="F24" s="54"/>
      <c r="G24" s="59"/>
    </row>
    <row r="25" spans="1:7">
      <c r="A25" s="1"/>
      <c r="B25" s="64" t="s">
        <v>161</v>
      </c>
      <c r="C25" s="25" t="s">
        <v>203</v>
      </c>
      <c r="D25" s="27" t="s">
        <v>33</v>
      </c>
      <c r="E25" s="24">
        <v>4</v>
      </c>
      <c r="F25" s="54"/>
      <c r="G25" s="59">
        <f>F25*E25</f>
        <v>0</v>
      </c>
    </row>
    <row r="26" spans="1:7">
      <c r="A26" s="1"/>
      <c r="B26" s="87"/>
      <c r="C26" s="25"/>
      <c r="D26" s="5"/>
      <c r="E26" s="24"/>
      <c r="F26" s="54"/>
      <c r="G26" s="59"/>
    </row>
    <row r="27" spans="1:7">
      <c r="A27" s="25"/>
      <c r="B27" s="24" t="s">
        <v>161</v>
      </c>
      <c r="C27" s="25" t="s">
        <v>204</v>
      </c>
      <c r="D27" s="27" t="s">
        <v>33</v>
      </c>
      <c r="E27" s="24">
        <v>6</v>
      </c>
      <c r="F27" s="54"/>
      <c r="G27" s="59">
        <f>F27*E27</f>
        <v>0</v>
      </c>
    </row>
    <row r="28" spans="1:7">
      <c r="A28" s="1"/>
      <c r="B28" s="42"/>
      <c r="C28" s="25"/>
      <c r="D28" s="27"/>
      <c r="E28" s="24"/>
      <c r="F28" s="54"/>
      <c r="G28" s="59"/>
    </row>
    <row r="29" spans="1:7">
      <c r="A29" s="25" t="s">
        <v>98</v>
      </c>
      <c r="B29" s="41" t="s">
        <v>99</v>
      </c>
      <c r="C29" s="25" t="s">
        <v>100</v>
      </c>
      <c r="D29" s="27"/>
      <c r="E29" s="24"/>
      <c r="F29" s="54"/>
      <c r="G29" s="59"/>
    </row>
    <row r="30" spans="1:7">
      <c r="A30" s="1"/>
      <c r="B30" s="1"/>
      <c r="C30" s="25" t="s">
        <v>101</v>
      </c>
      <c r="D30" s="5"/>
      <c r="E30" s="24"/>
      <c r="F30" s="54"/>
      <c r="G30" s="59"/>
    </row>
    <row r="31" spans="1:7">
      <c r="A31" s="1"/>
      <c r="B31" s="1"/>
      <c r="C31" s="25"/>
      <c r="D31" s="5"/>
      <c r="E31" s="24"/>
      <c r="F31" s="54"/>
      <c r="G31" s="59"/>
    </row>
    <row r="32" spans="1:7" ht="23">
      <c r="A32" s="1"/>
      <c r="B32" s="24" t="s">
        <v>161</v>
      </c>
      <c r="C32" s="100" t="s">
        <v>193</v>
      </c>
      <c r="D32" s="27" t="s">
        <v>33</v>
      </c>
      <c r="E32" s="24">
        <v>3</v>
      </c>
      <c r="F32" s="54"/>
      <c r="G32" s="59">
        <f>F32*E32</f>
        <v>0</v>
      </c>
    </row>
    <row r="33" spans="1:7">
      <c r="A33" s="1"/>
      <c r="B33" s="24"/>
      <c r="C33" s="25"/>
      <c r="D33" s="4"/>
      <c r="E33" s="24"/>
      <c r="F33" s="54"/>
      <c r="G33" s="59"/>
    </row>
    <row r="34" spans="1:7" ht="23">
      <c r="A34" s="1"/>
      <c r="B34" s="64" t="s">
        <v>161</v>
      </c>
      <c r="C34" s="100" t="s">
        <v>194</v>
      </c>
      <c r="D34" s="27" t="s">
        <v>33</v>
      </c>
      <c r="E34" s="24">
        <v>1</v>
      </c>
      <c r="F34" s="54"/>
      <c r="G34" s="59">
        <f>F34*E34</f>
        <v>0</v>
      </c>
    </row>
    <row r="35" spans="1:7">
      <c r="A35" s="1"/>
      <c r="B35" s="87"/>
      <c r="C35" s="25"/>
      <c r="D35" s="4"/>
      <c r="E35" s="24"/>
      <c r="F35" s="54"/>
      <c r="G35" s="59"/>
    </row>
    <row r="36" spans="1:7" ht="23">
      <c r="A36" s="25"/>
      <c r="B36" s="24" t="s">
        <v>161</v>
      </c>
      <c r="C36" s="100" t="s">
        <v>195</v>
      </c>
      <c r="D36" s="27" t="s">
        <v>33</v>
      </c>
      <c r="E36" s="24">
        <v>1</v>
      </c>
      <c r="F36" s="54"/>
      <c r="G36" s="59">
        <f>F36*E36</f>
        <v>0</v>
      </c>
    </row>
    <row r="37" spans="1:7">
      <c r="A37" s="25"/>
      <c r="B37" s="25"/>
      <c r="C37" s="25"/>
      <c r="D37" s="27"/>
      <c r="E37" s="24"/>
      <c r="F37" s="54"/>
      <c r="G37" s="59"/>
    </row>
    <row r="38" spans="1:7">
      <c r="A38" s="25"/>
      <c r="B38" s="25" t="s">
        <v>161</v>
      </c>
      <c r="C38" s="91" t="s">
        <v>247</v>
      </c>
      <c r="D38" s="27" t="s">
        <v>33</v>
      </c>
      <c r="E38" s="24">
        <v>5</v>
      </c>
      <c r="F38" s="54"/>
      <c r="G38" s="59">
        <f>F38*E38</f>
        <v>0</v>
      </c>
    </row>
    <row r="39" spans="1:7">
      <c r="A39" s="25"/>
      <c r="B39" s="25"/>
      <c r="C39" s="91"/>
      <c r="D39" s="27"/>
      <c r="E39" s="24"/>
      <c r="F39" s="54"/>
      <c r="G39" s="59"/>
    </row>
    <row r="40" spans="1:7">
      <c r="A40" s="25"/>
      <c r="B40" s="41"/>
      <c r="C40" s="91"/>
      <c r="D40" s="24"/>
      <c r="E40" s="24"/>
      <c r="F40" s="59"/>
      <c r="G40" s="59"/>
    </row>
    <row r="41" spans="1:7" ht="13">
      <c r="A41" s="33" t="s">
        <v>102</v>
      </c>
      <c r="B41" s="33" t="s">
        <v>103</v>
      </c>
      <c r="C41" s="92" t="s">
        <v>104</v>
      </c>
      <c r="D41" s="24"/>
      <c r="E41" s="24"/>
      <c r="F41" s="59"/>
      <c r="G41" s="59"/>
    </row>
    <row r="42" spans="1:7">
      <c r="A42" s="1"/>
      <c r="B42" s="1"/>
      <c r="C42" s="91"/>
      <c r="D42" s="24"/>
      <c r="E42" s="24"/>
      <c r="F42" s="59"/>
      <c r="G42" s="59"/>
    </row>
    <row r="43" spans="1:7" ht="13.5">
      <c r="A43" s="1"/>
      <c r="B43" s="24" t="s">
        <v>161</v>
      </c>
      <c r="C43" s="91" t="s">
        <v>105</v>
      </c>
      <c r="D43" s="24" t="s">
        <v>154</v>
      </c>
      <c r="E43" s="24">
        <v>8</v>
      </c>
      <c r="F43" s="59"/>
      <c r="G43" s="59">
        <f>F43*E43</f>
        <v>0</v>
      </c>
    </row>
    <row r="44" spans="1:7">
      <c r="A44" s="25"/>
      <c r="B44" s="41"/>
      <c r="C44" s="91"/>
      <c r="D44" s="24"/>
      <c r="E44" s="24"/>
      <c r="F44" s="59"/>
      <c r="G44" s="59"/>
    </row>
    <row r="45" spans="1:7" ht="13.5">
      <c r="A45" s="1"/>
      <c r="B45" s="24" t="s">
        <v>161</v>
      </c>
      <c r="C45" s="91" t="s">
        <v>106</v>
      </c>
      <c r="D45" s="24" t="s">
        <v>155</v>
      </c>
      <c r="E45" s="24">
        <v>55</v>
      </c>
      <c r="F45" s="59"/>
      <c r="G45" s="59">
        <f>F45*E45</f>
        <v>0</v>
      </c>
    </row>
    <row r="46" spans="1:7">
      <c r="A46" s="25"/>
      <c r="B46" s="41"/>
      <c r="C46" s="91"/>
      <c r="D46" s="24"/>
      <c r="E46" s="24"/>
      <c r="F46" s="59"/>
      <c r="G46" s="59"/>
    </row>
    <row r="47" spans="1:7" ht="13.5">
      <c r="A47" s="1"/>
      <c r="B47" s="24" t="s">
        <v>161</v>
      </c>
      <c r="C47" s="91" t="s">
        <v>107</v>
      </c>
      <c r="D47" s="24" t="s">
        <v>154</v>
      </c>
      <c r="E47" s="24">
        <v>3</v>
      </c>
      <c r="F47" s="59"/>
      <c r="G47" s="59">
        <f>F47*E47</f>
        <v>0</v>
      </c>
    </row>
    <row r="48" spans="1:7">
      <c r="A48" s="1"/>
      <c r="B48" s="1"/>
      <c r="C48" s="91"/>
      <c r="D48" s="9"/>
      <c r="E48" s="24"/>
      <c r="F48" s="59"/>
      <c r="G48" s="59"/>
    </row>
    <row r="49" spans="1:7" ht="23">
      <c r="A49" s="1"/>
      <c r="B49" s="24" t="s">
        <v>161</v>
      </c>
      <c r="C49" s="119" t="s">
        <v>196</v>
      </c>
      <c r="D49" s="24" t="s">
        <v>33</v>
      </c>
      <c r="E49" s="24">
        <v>2</v>
      </c>
      <c r="F49" s="59"/>
      <c r="G49" s="59">
        <f>F49*E49</f>
        <v>0</v>
      </c>
    </row>
    <row r="50" spans="1:7">
      <c r="A50" s="1"/>
      <c r="B50" s="1"/>
      <c r="C50" s="91"/>
      <c r="D50" s="8"/>
      <c r="E50" s="24"/>
      <c r="F50" s="59"/>
      <c r="G50" s="59"/>
    </row>
    <row r="51" spans="1:7">
      <c r="A51" s="1"/>
      <c r="B51" s="32"/>
      <c r="C51" s="14"/>
      <c r="D51" s="16"/>
      <c r="E51" s="94"/>
      <c r="F51" s="93"/>
      <c r="G51" s="93"/>
    </row>
    <row r="52" spans="1:7" ht="13">
      <c r="A52" s="498"/>
      <c r="B52" s="89"/>
      <c r="C52" s="510" t="s">
        <v>108</v>
      </c>
      <c r="D52" s="511"/>
      <c r="E52" s="511"/>
      <c r="F52" s="115"/>
      <c r="G52" s="115"/>
    </row>
    <row r="53" spans="1:7" ht="13">
      <c r="A53" s="499"/>
      <c r="B53" s="90"/>
      <c r="C53" s="520"/>
      <c r="D53" s="521"/>
      <c r="E53" s="521"/>
      <c r="F53" s="111"/>
      <c r="G53" s="112">
        <f>SUM(G6:G50)</f>
        <v>0</v>
      </c>
    </row>
    <row r="54" spans="1:7">
      <c r="G54" s="83"/>
    </row>
    <row r="56" spans="1:7" ht="13">
      <c r="A56" s="17"/>
      <c r="B56" s="17"/>
      <c r="C56" s="18"/>
      <c r="D56" s="18"/>
      <c r="E56" s="44"/>
    </row>
    <row r="57" spans="1:7" ht="13">
      <c r="A57" s="17"/>
      <c r="B57" s="17"/>
      <c r="C57" s="18"/>
      <c r="D57" s="18"/>
      <c r="E57" s="44"/>
    </row>
    <row r="59" spans="1:7" ht="13">
      <c r="A59" s="18"/>
      <c r="B59" s="18"/>
      <c r="C59" s="18"/>
      <c r="D59" s="18"/>
      <c r="E59" s="44"/>
    </row>
    <row r="60" spans="1:7">
      <c r="A60" s="19"/>
      <c r="B60" s="19"/>
      <c r="C60" s="19"/>
      <c r="D60" s="19"/>
      <c r="E60" s="95"/>
    </row>
    <row r="117" spans="1:5" ht="13">
      <c r="A117" s="17"/>
      <c r="B117" s="17"/>
      <c r="C117" s="18"/>
      <c r="D117" s="18"/>
      <c r="E117" s="44"/>
    </row>
    <row r="118" spans="1:5" ht="13">
      <c r="A118" s="17"/>
      <c r="B118" s="17"/>
      <c r="C118" s="18"/>
      <c r="D118" s="18"/>
      <c r="E118" s="44"/>
    </row>
  </sheetData>
  <mergeCells count="9">
    <mergeCell ref="A52:A53"/>
    <mergeCell ref="C52:E53"/>
    <mergeCell ref="F2:F3"/>
    <mergeCell ref="G2:G3"/>
    <mergeCell ref="A2:A3"/>
    <mergeCell ref="C2:C3"/>
    <mergeCell ref="D2:D3"/>
    <mergeCell ref="E2:E3"/>
    <mergeCell ref="B2:B3"/>
  </mergeCells>
  <phoneticPr fontId="7" type="noConversion"/>
  <pageMargins left="0.55118110236220474" right="0.35433070866141736" top="0.98425196850393704" bottom="0.82677165354330717" header="0.51181102362204722" footer="0.51181102362204722"/>
  <pageSetup scale="83" firstPageNumber="8" orientation="portrait" useFirstPageNumber="1" r:id="rId1"/>
  <headerFooter alignWithMargins="0">
    <oddHeader>&amp;RBILL OF QUANTITIES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1112"/>
  <dimension ref="A1:G63"/>
  <sheetViews>
    <sheetView view="pageLayout" topLeftCell="A16" zoomScaleNormal="100" zoomScaleSheetLayoutView="100" workbookViewId="0">
      <selection activeCell="F12" sqref="F12:F35"/>
    </sheetView>
  </sheetViews>
  <sheetFormatPr defaultRowHeight="12.5"/>
  <cols>
    <col min="1" max="1" width="7" customWidth="1"/>
    <col min="2" max="2" width="7.1796875" customWidth="1"/>
    <col min="3" max="3" width="40" customWidth="1"/>
    <col min="4" max="4" width="7.26953125" style="27" customWidth="1"/>
    <col min="5" max="5" width="7.54296875" style="27" customWidth="1"/>
    <col min="6" max="6" width="11.54296875" customWidth="1"/>
    <col min="7" max="7" width="17.7265625" customWidth="1"/>
  </cols>
  <sheetData>
    <row r="1" spans="1:7">
      <c r="F1" s="65"/>
    </row>
    <row r="2" spans="1:7">
      <c r="A2" s="494" t="s">
        <v>2</v>
      </c>
      <c r="B2" s="494" t="s">
        <v>10</v>
      </c>
      <c r="C2" s="500" t="s">
        <v>3</v>
      </c>
      <c r="D2" s="526" t="s">
        <v>4</v>
      </c>
      <c r="E2" s="502" t="s">
        <v>15</v>
      </c>
      <c r="F2" s="494" t="s">
        <v>5</v>
      </c>
      <c r="G2" s="494" t="s">
        <v>6</v>
      </c>
    </row>
    <row r="3" spans="1:7">
      <c r="A3" s="495"/>
      <c r="B3" s="495"/>
      <c r="C3" s="501"/>
      <c r="D3" s="527"/>
      <c r="E3" s="503"/>
      <c r="F3" s="495"/>
      <c r="G3" s="495"/>
    </row>
    <row r="4" spans="1:7">
      <c r="A4" s="30"/>
      <c r="B4" s="1"/>
      <c r="C4" s="31"/>
      <c r="D4" s="43"/>
      <c r="E4" s="85"/>
      <c r="F4" s="45"/>
      <c r="G4" s="29"/>
    </row>
    <row r="5" spans="1:7" ht="13">
      <c r="A5" s="33"/>
      <c r="B5" s="33"/>
      <c r="C5" s="35" t="s">
        <v>109</v>
      </c>
      <c r="D5" s="43"/>
      <c r="E5" s="85"/>
      <c r="F5" s="45"/>
      <c r="G5" s="29"/>
    </row>
    <row r="6" spans="1:7" ht="13">
      <c r="A6" s="33"/>
      <c r="B6" s="33"/>
      <c r="C6" s="35" t="s">
        <v>110</v>
      </c>
      <c r="D6" s="43"/>
      <c r="E6" s="85"/>
      <c r="F6" s="45"/>
      <c r="G6" s="29"/>
    </row>
    <row r="7" spans="1:7" ht="13">
      <c r="A7" s="33"/>
      <c r="B7" s="33"/>
      <c r="C7" s="35"/>
      <c r="D7" s="43"/>
      <c r="E7" s="85"/>
      <c r="F7" s="45"/>
      <c r="G7" s="29"/>
    </row>
    <row r="8" spans="1:7" ht="13">
      <c r="A8" s="33" t="s">
        <v>111</v>
      </c>
      <c r="B8" s="33"/>
      <c r="C8" s="33" t="s">
        <v>112</v>
      </c>
      <c r="E8" s="26"/>
      <c r="F8" s="45"/>
      <c r="G8" s="29"/>
    </row>
    <row r="9" spans="1:7">
      <c r="A9" s="25"/>
      <c r="B9" s="25"/>
      <c r="C9" s="25"/>
      <c r="E9" s="24"/>
      <c r="F9" s="54"/>
      <c r="G9" s="52"/>
    </row>
    <row r="10" spans="1:7">
      <c r="A10" s="24" t="s">
        <v>113</v>
      </c>
      <c r="B10" s="41" t="s">
        <v>25</v>
      </c>
      <c r="C10" s="25" t="s">
        <v>114</v>
      </c>
      <c r="E10" s="24"/>
      <c r="F10" s="54"/>
      <c r="G10" s="52"/>
    </row>
    <row r="11" spans="1:7">
      <c r="A11" s="25"/>
      <c r="B11" s="41"/>
      <c r="C11" s="25"/>
      <c r="E11" s="24"/>
      <c r="F11" s="54"/>
      <c r="G11" s="52"/>
    </row>
    <row r="12" spans="1:7" ht="13.5">
      <c r="A12" s="25"/>
      <c r="B12" s="24" t="s">
        <v>161</v>
      </c>
      <c r="C12" s="25" t="s">
        <v>115</v>
      </c>
      <c r="D12" s="27" t="s">
        <v>154</v>
      </c>
      <c r="E12" s="116">
        <f>'Medium pressure pipes'!H15*1*0.45</f>
        <v>171.9</v>
      </c>
      <c r="F12" s="54"/>
      <c r="G12" s="59">
        <f>F12*E12</f>
        <v>0</v>
      </c>
    </row>
    <row r="13" spans="1:7">
      <c r="A13" s="1"/>
      <c r="B13" s="42"/>
      <c r="C13" s="25"/>
      <c r="E13" s="24"/>
      <c r="F13" s="54"/>
      <c r="G13" s="59"/>
    </row>
    <row r="14" spans="1:7" ht="13.5">
      <c r="A14" s="1"/>
      <c r="B14" s="24" t="s">
        <v>161</v>
      </c>
      <c r="C14" s="28" t="s">
        <v>116</v>
      </c>
      <c r="D14" s="27" t="s">
        <v>154</v>
      </c>
      <c r="E14" s="24">
        <v>50</v>
      </c>
      <c r="F14" s="54"/>
      <c r="G14" s="59">
        <f>F14*E14</f>
        <v>0</v>
      </c>
    </row>
    <row r="15" spans="1:7">
      <c r="A15" s="1"/>
      <c r="B15" s="41"/>
      <c r="C15" s="36"/>
      <c r="E15" s="24"/>
      <c r="F15" s="54"/>
      <c r="G15" s="59"/>
    </row>
    <row r="16" spans="1:7">
      <c r="A16" s="1" t="s">
        <v>117</v>
      </c>
      <c r="B16" s="87"/>
      <c r="C16" s="28" t="s">
        <v>167</v>
      </c>
      <c r="E16" s="24"/>
      <c r="F16" s="54"/>
      <c r="G16" s="59"/>
    </row>
    <row r="17" spans="1:7">
      <c r="A17" s="1"/>
      <c r="B17" s="42"/>
      <c r="C17" s="28"/>
      <c r="E17" s="24"/>
      <c r="F17" s="54"/>
      <c r="G17" s="59"/>
    </row>
    <row r="18" spans="1:7">
      <c r="A18" s="1"/>
      <c r="B18" s="42"/>
      <c r="C18" s="28" t="s">
        <v>118</v>
      </c>
      <c r="E18" s="24"/>
      <c r="F18" s="54"/>
      <c r="G18" s="59"/>
    </row>
    <row r="19" spans="1:7">
      <c r="A19" s="1"/>
      <c r="B19" s="41"/>
      <c r="C19" s="25"/>
      <c r="E19" s="24"/>
      <c r="F19" s="54"/>
      <c r="G19" s="59"/>
    </row>
    <row r="20" spans="1:7" ht="13.5">
      <c r="A20" s="1"/>
      <c r="B20" s="41"/>
      <c r="C20" s="36" t="s">
        <v>115</v>
      </c>
      <c r="D20" s="27" t="s">
        <v>154</v>
      </c>
      <c r="E20" s="24">
        <v>20</v>
      </c>
      <c r="F20" s="54"/>
      <c r="G20" s="59">
        <f>F20*E20</f>
        <v>0</v>
      </c>
    </row>
    <row r="21" spans="1:7">
      <c r="A21" s="1"/>
      <c r="B21" s="41"/>
      <c r="C21" s="25"/>
      <c r="E21" s="24"/>
      <c r="F21" s="54"/>
      <c r="G21" s="59"/>
    </row>
    <row r="22" spans="1:7" ht="13.5">
      <c r="A22" s="1"/>
      <c r="B22" s="41"/>
      <c r="C22" s="36" t="s">
        <v>116</v>
      </c>
      <c r="D22" s="27" t="s">
        <v>154</v>
      </c>
      <c r="E22" s="24">
        <v>20</v>
      </c>
      <c r="F22" s="54"/>
      <c r="G22" s="59">
        <f>F22*E22</f>
        <v>0</v>
      </c>
    </row>
    <row r="23" spans="1:7">
      <c r="A23" s="25"/>
      <c r="B23" s="41"/>
      <c r="C23" s="25"/>
      <c r="E23" s="24"/>
      <c r="F23" s="54"/>
      <c r="G23" s="59"/>
    </row>
    <row r="24" spans="1:7">
      <c r="A24" s="1"/>
      <c r="B24" s="42"/>
      <c r="C24" s="25" t="s">
        <v>119</v>
      </c>
      <c r="E24" s="24"/>
      <c r="F24" s="54"/>
      <c r="G24" s="59"/>
    </row>
    <row r="25" spans="1:7">
      <c r="A25" s="25"/>
      <c r="B25" s="41"/>
      <c r="C25" s="36"/>
      <c r="E25" s="24"/>
      <c r="F25" s="54"/>
      <c r="G25" s="59"/>
    </row>
    <row r="26" spans="1:7" ht="13.5">
      <c r="A26" s="25"/>
      <c r="B26" s="41"/>
      <c r="C26" s="36" t="s">
        <v>115</v>
      </c>
      <c r="D26" s="27" t="s">
        <v>154</v>
      </c>
      <c r="E26" s="24">
        <v>60</v>
      </c>
      <c r="F26" s="54"/>
      <c r="G26" s="59">
        <f>F26*E26</f>
        <v>0</v>
      </c>
    </row>
    <row r="27" spans="1:7">
      <c r="A27" s="25"/>
      <c r="B27" s="25"/>
      <c r="C27" s="25"/>
      <c r="E27" s="24"/>
      <c r="F27" s="54"/>
      <c r="G27" s="59"/>
    </row>
    <row r="28" spans="1:7" ht="13.5">
      <c r="A28" s="1"/>
      <c r="B28" s="1"/>
      <c r="C28" s="36" t="s">
        <v>116</v>
      </c>
      <c r="D28" s="27" t="s">
        <v>154</v>
      </c>
      <c r="E28" s="24">
        <v>20</v>
      </c>
      <c r="F28" s="54"/>
      <c r="G28" s="59">
        <f>F28*E28</f>
        <v>0</v>
      </c>
    </row>
    <row r="29" spans="1:7">
      <c r="A29" s="1"/>
      <c r="B29" s="1"/>
      <c r="C29" s="25"/>
      <c r="E29" s="24"/>
      <c r="F29" s="54"/>
      <c r="G29" s="59"/>
    </row>
    <row r="30" spans="1:7">
      <c r="A30" s="25" t="s">
        <v>86</v>
      </c>
      <c r="B30" s="41" t="s">
        <v>87</v>
      </c>
      <c r="C30" s="25" t="s">
        <v>120</v>
      </c>
      <c r="E30" s="24"/>
      <c r="F30" s="54"/>
      <c r="G30" s="59"/>
    </row>
    <row r="31" spans="1:7">
      <c r="A31" s="1"/>
      <c r="B31" s="42"/>
      <c r="C31" s="25"/>
      <c r="E31" s="24"/>
      <c r="F31" s="54"/>
      <c r="G31" s="59"/>
    </row>
    <row r="32" spans="1:7" ht="13.5">
      <c r="A32" s="25"/>
      <c r="B32" s="41"/>
      <c r="C32" s="36" t="s">
        <v>115</v>
      </c>
      <c r="D32" s="27" t="s">
        <v>154</v>
      </c>
      <c r="E32" s="24">
        <v>12</v>
      </c>
      <c r="F32" s="54"/>
      <c r="G32" s="59">
        <f>F32*E32</f>
        <v>0</v>
      </c>
    </row>
    <row r="33" spans="1:7">
      <c r="A33" s="1"/>
      <c r="B33" s="1"/>
      <c r="C33" s="25"/>
      <c r="E33" s="24"/>
      <c r="F33" s="54"/>
      <c r="G33" s="59"/>
    </row>
    <row r="34" spans="1:7" ht="13.5">
      <c r="A34" s="1"/>
      <c r="B34" s="1"/>
      <c r="C34" s="36" t="s">
        <v>116</v>
      </c>
      <c r="D34" s="27" t="s">
        <v>154</v>
      </c>
      <c r="E34" s="24">
        <v>12</v>
      </c>
      <c r="F34" s="54"/>
      <c r="G34" s="59">
        <f>F34*E34</f>
        <v>0</v>
      </c>
    </row>
    <row r="35" spans="1:7">
      <c r="A35" s="1"/>
      <c r="B35" s="1"/>
      <c r="C35" s="25"/>
      <c r="E35" s="24"/>
      <c r="F35" s="54"/>
      <c r="G35" s="52"/>
    </row>
    <row r="36" spans="1:7">
      <c r="A36" s="1"/>
      <c r="B36" s="1"/>
      <c r="C36" s="25"/>
      <c r="E36" s="24"/>
      <c r="F36" s="54"/>
      <c r="G36" s="52"/>
    </row>
    <row r="37" spans="1:7">
      <c r="A37" s="25"/>
      <c r="B37" s="25"/>
      <c r="C37" s="25"/>
      <c r="E37" s="24"/>
      <c r="F37" s="54"/>
      <c r="G37" s="52"/>
    </row>
    <row r="38" spans="1:7">
      <c r="A38" s="1"/>
      <c r="B38" s="1"/>
      <c r="C38" s="28"/>
      <c r="E38" s="24"/>
      <c r="F38" s="54"/>
      <c r="G38" s="52"/>
    </row>
    <row r="39" spans="1:7">
      <c r="A39" s="1"/>
      <c r="B39" s="1"/>
      <c r="C39" s="25"/>
      <c r="E39" s="24"/>
      <c r="F39" s="54"/>
      <c r="G39" s="52"/>
    </row>
    <row r="40" spans="1:7">
      <c r="A40" s="25"/>
      <c r="B40" s="25"/>
      <c r="C40" s="1"/>
      <c r="E40" s="24"/>
      <c r="F40" s="54"/>
      <c r="G40" s="52"/>
    </row>
    <row r="41" spans="1:7">
      <c r="A41" s="25"/>
      <c r="B41" s="41"/>
      <c r="C41" s="1"/>
      <c r="E41" s="24"/>
      <c r="F41" s="54"/>
      <c r="G41" s="29"/>
    </row>
    <row r="42" spans="1:7">
      <c r="A42" s="1"/>
      <c r="B42" s="1"/>
      <c r="C42" s="25"/>
      <c r="E42" s="24"/>
      <c r="F42" s="54"/>
      <c r="G42" s="29"/>
    </row>
    <row r="43" spans="1:7">
      <c r="A43" s="1"/>
      <c r="B43" s="1"/>
      <c r="C43" s="25"/>
      <c r="E43" s="24"/>
      <c r="F43" s="54"/>
      <c r="G43" s="52"/>
    </row>
    <row r="44" spans="1:7">
      <c r="A44" s="1"/>
      <c r="B44" s="1"/>
      <c r="C44" s="25"/>
      <c r="E44" s="24"/>
      <c r="F44" s="54"/>
      <c r="G44" s="52"/>
    </row>
    <row r="45" spans="1:7">
      <c r="A45" s="1"/>
      <c r="B45" s="1"/>
      <c r="C45" s="25"/>
      <c r="E45" s="24"/>
      <c r="F45" s="54"/>
      <c r="G45" s="52"/>
    </row>
    <row r="46" spans="1:7">
      <c r="A46" s="1"/>
      <c r="B46" s="1"/>
      <c r="C46" s="28"/>
      <c r="E46" s="24"/>
      <c r="F46" s="54"/>
      <c r="G46" s="52"/>
    </row>
    <row r="47" spans="1:7">
      <c r="A47" s="1"/>
      <c r="B47" s="32"/>
      <c r="C47" s="1"/>
      <c r="D47" s="24"/>
      <c r="F47" s="54"/>
      <c r="G47" s="52"/>
    </row>
    <row r="48" spans="1:7">
      <c r="A48" s="1"/>
      <c r="B48" s="32"/>
      <c r="C48" s="14"/>
      <c r="D48" s="24"/>
      <c r="F48" s="54"/>
      <c r="G48" s="29"/>
    </row>
    <row r="49" spans="1:7">
      <c r="A49" s="1"/>
      <c r="B49" s="32"/>
      <c r="C49" s="14"/>
      <c r="D49" s="94"/>
      <c r="F49" s="55"/>
      <c r="G49" s="57"/>
    </row>
    <row r="50" spans="1:7" ht="13">
      <c r="A50" s="498"/>
      <c r="B50" s="89"/>
      <c r="C50" s="522" t="s">
        <v>121</v>
      </c>
      <c r="D50" s="523"/>
      <c r="E50" s="523"/>
      <c r="F50" s="522"/>
      <c r="G50" s="108"/>
    </row>
    <row r="51" spans="1:7" ht="13">
      <c r="A51" s="499"/>
      <c r="B51" s="90"/>
      <c r="C51" s="524"/>
      <c r="D51" s="525"/>
      <c r="E51" s="525"/>
      <c r="F51" s="524"/>
      <c r="G51" s="109">
        <f>SUM(G6:G35)</f>
        <v>0</v>
      </c>
    </row>
    <row r="62" spans="1:7" ht="13">
      <c r="A62" s="17"/>
      <c r="B62" s="17"/>
      <c r="C62" s="18"/>
      <c r="D62" s="44"/>
      <c r="E62" s="44"/>
    </row>
    <row r="63" spans="1:7" ht="13">
      <c r="A63" s="17"/>
      <c r="B63" s="17"/>
      <c r="C63" s="18"/>
      <c r="D63" s="44"/>
      <c r="E63" s="44"/>
    </row>
  </sheetData>
  <mergeCells count="10">
    <mergeCell ref="F2:F3"/>
    <mergeCell ref="G2:G3"/>
    <mergeCell ref="B2:B3"/>
    <mergeCell ref="A50:A51"/>
    <mergeCell ref="C50:E51"/>
    <mergeCell ref="A2:A3"/>
    <mergeCell ref="C2:C3"/>
    <mergeCell ref="D2:D3"/>
    <mergeCell ref="E2:E3"/>
    <mergeCell ref="F50:F51"/>
  </mergeCells>
  <phoneticPr fontId="7" type="noConversion"/>
  <pageMargins left="0.51181102362204722" right="0.43307086614173229" top="0.98425196850393704" bottom="0.98425196850393704" header="0.51181102362204722" footer="0.51181102362204722"/>
  <pageSetup firstPageNumber="8" orientation="portrait" useFirstPageNumber="1" r:id="rId1"/>
  <headerFooter alignWithMargins="0">
    <oddHeader>&amp;RBILL OF QUANTITIES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89"/>
  <sheetViews>
    <sheetView view="pageLayout" topLeftCell="A10" zoomScaleNormal="100" workbookViewId="0">
      <selection activeCell="D21" sqref="D21"/>
    </sheetView>
  </sheetViews>
  <sheetFormatPr defaultRowHeight="12.5"/>
  <cols>
    <col min="1" max="1" width="6.26953125" customWidth="1"/>
    <col min="2" max="2" width="6.1796875" customWidth="1"/>
    <col min="3" max="3" width="43.7265625" customWidth="1"/>
    <col min="4" max="4" width="7.26953125" customWidth="1"/>
    <col min="5" max="5" width="10.54296875" style="3" customWidth="1"/>
    <col min="6" max="6" width="12.26953125" customWidth="1"/>
    <col min="7" max="7" width="19.26953125" customWidth="1"/>
  </cols>
  <sheetData>
    <row r="1" spans="1:7">
      <c r="F1" s="65"/>
    </row>
    <row r="2" spans="1:7">
      <c r="A2" s="494" t="s">
        <v>2</v>
      </c>
      <c r="B2" s="494" t="s">
        <v>10</v>
      </c>
      <c r="C2" s="500" t="s">
        <v>3</v>
      </c>
      <c r="D2" s="494" t="s">
        <v>4</v>
      </c>
      <c r="E2" s="502" t="s">
        <v>15</v>
      </c>
      <c r="F2" s="494" t="s">
        <v>5</v>
      </c>
      <c r="G2" s="494" t="s">
        <v>6</v>
      </c>
    </row>
    <row r="3" spans="1:7">
      <c r="A3" s="495"/>
      <c r="B3" s="495"/>
      <c r="C3" s="501"/>
      <c r="D3" s="495"/>
      <c r="E3" s="503"/>
      <c r="F3" s="495"/>
      <c r="G3" s="495"/>
    </row>
    <row r="4" spans="1:7">
      <c r="A4" s="30"/>
      <c r="B4" s="1"/>
      <c r="C4" s="31"/>
      <c r="D4" s="2"/>
      <c r="E4" s="38"/>
      <c r="F4" s="45"/>
      <c r="G4" s="29"/>
    </row>
    <row r="5" spans="1:7" ht="13">
      <c r="A5" s="33"/>
      <c r="B5" s="33"/>
      <c r="C5" s="35" t="s">
        <v>235</v>
      </c>
      <c r="D5" s="2"/>
      <c r="E5" s="38"/>
      <c r="F5" s="45"/>
      <c r="G5" s="29"/>
    </row>
    <row r="6" spans="1:7" ht="13">
      <c r="A6" s="33"/>
      <c r="B6" s="33"/>
      <c r="C6" s="35"/>
      <c r="D6" s="2"/>
      <c r="E6" s="38"/>
      <c r="F6" s="45"/>
      <c r="G6" s="29"/>
    </row>
    <row r="7" spans="1:7" ht="13">
      <c r="A7" s="33"/>
      <c r="B7" s="33"/>
      <c r="C7" s="35"/>
      <c r="D7" s="2"/>
      <c r="E7" s="38"/>
      <c r="F7" s="45"/>
      <c r="G7" s="29"/>
    </row>
    <row r="8" spans="1:7" ht="13">
      <c r="A8" s="33" t="s">
        <v>122</v>
      </c>
      <c r="B8" s="33"/>
      <c r="C8" s="33" t="s">
        <v>236</v>
      </c>
      <c r="D8" s="3"/>
      <c r="E8" s="34"/>
      <c r="F8" s="45"/>
      <c r="G8" s="29"/>
    </row>
    <row r="9" spans="1:7">
      <c r="A9" s="25"/>
      <c r="B9" s="25"/>
      <c r="C9" s="25"/>
      <c r="D9" s="3"/>
      <c r="E9" s="25"/>
      <c r="F9" s="54"/>
      <c r="G9" s="81"/>
    </row>
    <row r="10" spans="1:7">
      <c r="A10" s="24" t="s">
        <v>123</v>
      </c>
      <c r="B10" s="41"/>
      <c r="C10" s="25" t="s">
        <v>172</v>
      </c>
      <c r="D10" s="27"/>
      <c r="E10" s="25"/>
      <c r="F10" s="54"/>
      <c r="G10" s="81"/>
    </row>
    <row r="11" spans="1:7" ht="13.5">
      <c r="A11" s="25"/>
      <c r="B11" s="41"/>
      <c r="C11" s="28" t="s">
        <v>171</v>
      </c>
      <c r="D11" s="27" t="s">
        <v>154</v>
      </c>
      <c r="E11" s="116">
        <f>15.25*30.5*0.1*1.2</f>
        <v>55.815000000000005</v>
      </c>
      <c r="F11" s="54"/>
      <c r="G11" s="59">
        <f>F11*E11</f>
        <v>0</v>
      </c>
    </row>
    <row r="12" spans="1:7">
      <c r="A12" s="25"/>
      <c r="B12" s="41"/>
      <c r="C12" s="25"/>
      <c r="D12" s="20"/>
      <c r="E12" s="24"/>
      <c r="F12" s="54"/>
      <c r="G12" s="59"/>
    </row>
    <row r="13" spans="1:7" ht="13.5">
      <c r="A13" s="25" t="s">
        <v>124</v>
      </c>
      <c r="B13" s="41"/>
      <c r="C13" s="25" t="s">
        <v>198</v>
      </c>
      <c r="D13" s="27" t="s">
        <v>154</v>
      </c>
      <c r="E13" s="24">
        <f>15.25*30.5*0.1</f>
        <v>46.512500000000003</v>
      </c>
      <c r="F13" s="54"/>
      <c r="G13" s="59">
        <f>F13*E13</f>
        <v>0</v>
      </c>
    </row>
    <row r="14" spans="1:7">
      <c r="A14" s="25"/>
      <c r="B14" s="42"/>
      <c r="C14" s="15"/>
      <c r="D14" s="20"/>
      <c r="E14" s="24"/>
      <c r="F14" s="54"/>
      <c r="G14" s="59"/>
    </row>
    <row r="15" spans="1:7">
      <c r="A15" s="25" t="s">
        <v>125</v>
      </c>
      <c r="B15" s="41"/>
      <c r="C15" s="25" t="s">
        <v>199</v>
      </c>
      <c r="D15" s="27"/>
      <c r="E15" s="24"/>
      <c r="F15" s="54"/>
      <c r="G15" s="59"/>
    </row>
    <row r="16" spans="1:7" ht="13.5">
      <c r="A16" s="25"/>
      <c r="B16" s="42"/>
      <c r="C16" s="28" t="s">
        <v>126</v>
      </c>
      <c r="D16" s="27" t="s">
        <v>154</v>
      </c>
      <c r="E16" s="24">
        <f>15.25*30.5*0.1</f>
        <v>46.512500000000003</v>
      </c>
      <c r="F16" s="54"/>
      <c r="G16" s="59">
        <f>F16*E16</f>
        <v>0</v>
      </c>
    </row>
    <row r="17" spans="1:7">
      <c r="A17" s="25"/>
      <c r="B17" s="42"/>
      <c r="C17" s="28"/>
      <c r="D17" s="27"/>
      <c r="E17" s="24"/>
      <c r="F17" s="54"/>
      <c r="G17" s="59"/>
    </row>
    <row r="18" spans="1:7" ht="13.5">
      <c r="A18" s="25" t="s">
        <v>127</v>
      </c>
      <c r="B18" s="42"/>
      <c r="C18" s="107" t="s">
        <v>200</v>
      </c>
      <c r="D18" s="27" t="s">
        <v>154</v>
      </c>
      <c r="E18" s="24">
        <f>15*30.5*0.075</f>
        <v>34.3125</v>
      </c>
      <c r="F18" s="97"/>
      <c r="G18" s="59">
        <f>F18*E18</f>
        <v>0</v>
      </c>
    </row>
    <row r="19" spans="1:7">
      <c r="A19" s="25"/>
      <c r="B19" s="42"/>
      <c r="C19" s="107"/>
      <c r="D19" s="27"/>
      <c r="E19" s="24"/>
      <c r="F19" s="97"/>
      <c r="G19" s="59"/>
    </row>
    <row r="20" spans="1:7">
      <c r="A20" s="25"/>
      <c r="B20" s="41"/>
      <c r="C20" s="25"/>
      <c r="D20" s="27"/>
      <c r="E20" s="24"/>
      <c r="F20" s="54"/>
      <c r="G20" s="59"/>
    </row>
    <row r="21" spans="1:7">
      <c r="A21" s="25" t="s">
        <v>128</v>
      </c>
      <c r="B21" s="158" t="s">
        <v>161</v>
      </c>
      <c r="C21" s="25" t="s">
        <v>146</v>
      </c>
      <c r="D21" s="29" t="s">
        <v>166</v>
      </c>
      <c r="E21" s="24">
        <v>1</v>
      </c>
      <c r="F21" s="97"/>
      <c r="G21" s="59">
        <f>F21*E21</f>
        <v>0</v>
      </c>
    </row>
    <row r="22" spans="1:7">
      <c r="A22" s="25"/>
      <c r="B22" s="41"/>
      <c r="C22" s="36"/>
      <c r="D22" s="29"/>
      <c r="E22" s="24"/>
      <c r="F22" s="54"/>
      <c r="G22" s="59"/>
    </row>
    <row r="23" spans="1:7">
      <c r="A23" s="25" t="s">
        <v>129</v>
      </c>
      <c r="B23" s="158" t="s">
        <v>161</v>
      </c>
      <c r="C23" s="25" t="s">
        <v>147</v>
      </c>
      <c r="D23" s="29" t="s">
        <v>166</v>
      </c>
      <c r="E23" s="24">
        <v>1</v>
      </c>
      <c r="F23" s="97"/>
      <c r="G23" s="59">
        <f>F23*E23</f>
        <v>0</v>
      </c>
    </row>
    <row r="24" spans="1:7">
      <c r="A24" s="25"/>
      <c r="B24" s="41"/>
      <c r="C24" s="25"/>
      <c r="D24" s="29"/>
      <c r="E24" s="24"/>
      <c r="F24" s="54"/>
      <c r="G24" s="59"/>
    </row>
    <row r="25" spans="1:7">
      <c r="A25" s="25" t="s">
        <v>130</v>
      </c>
      <c r="B25" s="158" t="s">
        <v>161</v>
      </c>
      <c r="C25" s="25" t="s">
        <v>148</v>
      </c>
      <c r="D25" s="29" t="s">
        <v>166</v>
      </c>
      <c r="E25" s="24">
        <v>1</v>
      </c>
      <c r="F25" s="97"/>
      <c r="G25" s="59">
        <f>F25*E25</f>
        <v>0</v>
      </c>
    </row>
    <row r="26" spans="1:7">
      <c r="A26" s="25"/>
      <c r="B26" s="1"/>
      <c r="C26" s="25"/>
      <c r="D26" s="29"/>
      <c r="E26" s="24"/>
      <c r="F26" s="54"/>
      <c r="G26" s="59"/>
    </row>
    <row r="27" spans="1:7">
      <c r="A27" s="25" t="s">
        <v>131</v>
      </c>
      <c r="B27" s="42"/>
      <c r="C27" s="25" t="s">
        <v>149</v>
      </c>
      <c r="D27" s="29" t="s">
        <v>7</v>
      </c>
      <c r="E27" s="98">
        <f>+F21+F23+F25</f>
        <v>0</v>
      </c>
      <c r="F27" s="99">
        <v>0.05</v>
      </c>
      <c r="G27" s="59">
        <f>F27*E27</f>
        <v>0</v>
      </c>
    </row>
    <row r="28" spans="1:7">
      <c r="A28" s="25"/>
      <c r="B28" s="42"/>
      <c r="C28" s="25"/>
      <c r="D28" s="27"/>
      <c r="E28" s="28"/>
      <c r="F28" s="54"/>
      <c r="G28" s="81"/>
    </row>
    <row r="29" spans="1:7">
      <c r="A29" s="25"/>
      <c r="B29" s="166" t="s">
        <v>0</v>
      </c>
      <c r="C29" s="407" t="s">
        <v>1</v>
      </c>
      <c r="D29" s="408"/>
      <c r="E29" s="408"/>
      <c r="F29" s="409"/>
      <c r="G29" s="409"/>
    </row>
    <row r="30" spans="1:7">
      <c r="A30" s="25"/>
      <c r="B30" s="166"/>
      <c r="C30" s="410"/>
      <c r="D30" s="408"/>
      <c r="E30" s="408"/>
      <c r="F30" s="409"/>
      <c r="G30" s="409"/>
    </row>
    <row r="31" spans="1:7">
      <c r="A31" s="1"/>
      <c r="B31" s="411" t="s">
        <v>161</v>
      </c>
      <c r="C31" s="410" t="s">
        <v>164</v>
      </c>
      <c r="D31" s="408"/>
      <c r="E31" s="408"/>
      <c r="F31" s="409"/>
      <c r="G31" s="409"/>
    </row>
    <row r="32" spans="1:7" ht="23">
      <c r="A32" s="25"/>
      <c r="B32" s="408"/>
      <c r="C32" s="412" t="s">
        <v>170</v>
      </c>
      <c r="D32" s="408" t="s">
        <v>33</v>
      </c>
      <c r="E32" s="166">
        <v>2</v>
      </c>
      <c r="F32" s="409"/>
      <c r="G32" s="409">
        <f>F32*E32</f>
        <v>0</v>
      </c>
    </row>
    <row r="33" spans="1:7">
      <c r="A33" s="1"/>
      <c r="B33" s="1"/>
      <c r="C33" s="25"/>
      <c r="D33" s="4"/>
      <c r="E33" s="28"/>
      <c r="F33" s="54"/>
      <c r="G33" s="81"/>
    </row>
    <row r="34" spans="1:7">
      <c r="A34" s="25"/>
      <c r="B34" s="25"/>
      <c r="C34" s="25"/>
      <c r="D34" s="27"/>
      <c r="E34" s="28"/>
      <c r="F34" s="54"/>
      <c r="G34" s="81"/>
    </row>
    <row r="35" spans="1:7">
      <c r="A35" s="1"/>
      <c r="B35" s="1"/>
      <c r="C35" s="28"/>
      <c r="D35" s="27"/>
      <c r="E35" s="28"/>
      <c r="F35" s="54"/>
      <c r="G35" s="81"/>
    </row>
    <row r="36" spans="1:7">
      <c r="A36" s="25"/>
      <c r="B36" s="1"/>
      <c r="C36" s="25"/>
      <c r="D36" s="27"/>
      <c r="E36" s="28"/>
      <c r="F36" s="54"/>
      <c r="G36" s="1"/>
    </row>
    <row r="37" spans="1:7">
      <c r="A37" s="25"/>
      <c r="B37" s="25"/>
      <c r="C37" s="1"/>
      <c r="D37" s="21"/>
      <c r="E37" s="28"/>
      <c r="F37" s="54"/>
      <c r="G37" s="81"/>
    </row>
    <row r="38" spans="1:7">
      <c r="A38" s="1"/>
      <c r="B38" s="1"/>
      <c r="C38" s="1"/>
      <c r="D38" s="21"/>
      <c r="E38" s="28"/>
      <c r="F38" s="54"/>
      <c r="G38" s="29"/>
    </row>
    <row r="39" spans="1:7">
      <c r="A39" s="1"/>
      <c r="B39" s="1"/>
      <c r="C39" s="25"/>
      <c r="D39" s="21"/>
      <c r="E39" s="28"/>
      <c r="F39" s="54"/>
      <c r="G39" s="29"/>
    </row>
    <row r="40" spans="1:7">
      <c r="A40" s="1"/>
      <c r="B40" s="1"/>
      <c r="C40" s="25"/>
      <c r="D40" s="21"/>
      <c r="E40" s="28"/>
      <c r="F40" s="54"/>
      <c r="G40" s="29"/>
    </row>
    <row r="41" spans="1:7">
      <c r="A41" s="1"/>
      <c r="B41" s="1"/>
      <c r="C41" s="25"/>
      <c r="D41" s="21"/>
      <c r="E41" s="28"/>
      <c r="F41" s="54"/>
      <c r="G41" s="81"/>
    </row>
    <row r="42" spans="1:7">
      <c r="A42" s="1"/>
      <c r="B42" s="1"/>
      <c r="C42" s="25"/>
      <c r="D42" s="21"/>
      <c r="E42" s="28"/>
      <c r="F42" s="54"/>
      <c r="G42" s="81"/>
    </row>
    <row r="43" spans="1:7">
      <c r="A43" s="1"/>
      <c r="B43" s="1"/>
      <c r="C43" s="25"/>
      <c r="D43" s="21"/>
      <c r="E43" s="28"/>
      <c r="F43" s="54"/>
      <c r="G43" s="81"/>
    </row>
    <row r="44" spans="1:7">
      <c r="A44" s="1"/>
      <c r="B44" s="1"/>
      <c r="C44" s="28"/>
      <c r="D44" s="21"/>
      <c r="E44" s="28"/>
      <c r="F44" s="54"/>
      <c r="G44" s="81"/>
    </row>
    <row r="45" spans="1:7">
      <c r="A45" s="1"/>
      <c r="B45" s="32"/>
      <c r="C45" s="1"/>
      <c r="D45" s="24"/>
      <c r="E45" s="39"/>
      <c r="F45" s="54"/>
      <c r="G45" s="81"/>
    </row>
    <row r="46" spans="1:7">
      <c r="A46" s="1"/>
      <c r="B46" s="32"/>
      <c r="C46" s="14"/>
      <c r="D46" s="15"/>
      <c r="E46" s="39"/>
      <c r="F46" s="54"/>
      <c r="G46" s="29"/>
    </row>
    <row r="47" spans="1:7">
      <c r="A47" s="1"/>
      <c r="B47" s="32"/>
      <c r="C47" s="14"/>
      <c r="D47" s="16"/>
      <c r="E47" s="39"/>
      <c r="F47" s="55"/>
      <c r="G47" s="57"/>
    </row>
    <row r="48" spans="1:7" ht="13">
      <c r="A48" s="498"/>
      <c r="B48" s="89"/>
      <c r="C48" s="510" t="s">
        <v>237</v>
      </c>
      <c r="D48" s="511"/>
      <c r="E48" s="511"/>
      <c r="F48" s="510"/>
      <c r="G48" s="113"/>
    </row>
    <row r="49" spans="1:7" ht="13">
      <c r="A49" s="499"/>
      <c r="B49" s="90"/>
      <c r="C49" s="520"/>
      <c r="D49" s="521"/>
      <c r="E49" s="521"/>
      <c r="F49" s="520"/>
      <c r="G49" s="96">
        <f>SUM(G10:G33)</f>
        <v>0</v>
      </c>
    </row>
    <row r="88" spans="1:5" ht="13">
      <c r="A88" s="17"/>
      <c r="B88" s="17"/>
      <c r="C88" s="18"/>
      <c r="D88" s="18"/>
      <c r="E88" s="40"/>
    </row>
    <row r="89" spans="1:5" ht="13">
      <c r="A89" s="17"/>
      <c r="B89" s="17"/>
      <c r="C89" s="18"/>
      <c r="D89" s="18"/>
      <c r="E89" s="40"/>
    </row>
  </sheetData>
  <mergeCells count="10">
    <mergeCell ref="G2:G3"/>
    <mergeCell ref="A48:A49"/>
    <mergeCell ref="C48:E49"/>
    <mergeCell ref="F48:F49"/>
    <mergeCell ref="A2:A3"/>
    <mergeCell ref="B2:B3"/>
    <mergeCell ref="C2:C3"/>
    <mergeCell ref="D2:D3"/>
    <mergeCell ref="E2:E3"/>
    <mergeCell ref="F2:F3"/>
  </mergeCells>
  <pageMargins left="0.7" right="0.7" top="0.75" bottom="0.75" header="0.3" footer="0.3"/>
  <pageSetup paperSize="9" scale="8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1113111114"/>
  <dimension ref="A1:K98"/>
  <sheetViews>
    <sheetView view="pageBreakPreview" topLeftCell="A20" zoomScale="80" zoomScaleNormal="100" zoomScaleSheetLayoutView="80" workbookViewId="0">
      <selection activeCell="G38" sqref="G38"/>
    </sheetView>
  </sheetViews>
  <sheetFormatPr defaultRowHeight="12.5"/>
  <cols>
    <col min="1" max="1" width="5.81640625" customWidth="1"/>
    <col min="2" max="2" width="7.81640625" customWidth="1"/>
    <col min="3" max="3" width="48.54296875" customWidth="1"/>
    <col min="4" max="4" width="7.26953125" customWidth="1"/>
    <col min="5" max="5" width="7.54296875" style="27" customWidth="1"/>
    <col min="6" max="6" width="12.81640625" customWidth="1"/>
    <col min="7" max="7" width="20.26953125" customWidth="1"/>
    <col min="11" max="11" width="37.7265625" customWidth="1"/>
  </cols>
  <sheetData>
    <row r="1" spans="1:11">
      <c r="F1" s="65"/>
    </row>
    <row r="2" spans="1:11">
      <c r="A2" s="494" t="s">
        <v>2</v>
      </c>
      <c r="B2" s="494" t="s">
        <v>10</v>
      </c>
      <c r="C2" s="500" t="s">
        <v>3</v>
      </c>
      <c r="D2" s="494" t="s">
        <v>4</v>
      </c>
      <c r="E2" s="502" t="s">
        <v>15</v>
      </c>
      <c r="F2" s="494" t="s">
        <v>5</v>
      </c>
      <c r="G2" s="494" t="s">
        <v>6</v>
      </c>
    </row>
    <row r="3" spans="1:11">
      <c r="A3" s="495"/>
      <c r="B3" s="495"/>
      <c r="C3" s="501"/>
      <c r="D3" s="495"/>
      <c r="E3" s="503"/>
      <c r="F3" s="495"/>
      <c r="G3" s="495"/>
    </row>
    <row r="4" spans="1:11">
      <c r="A4" s="30"/>
      <c r="B4" s="1"/>
      <c r="C4" s="31"/>
      <c r="D4" s="2"/>
      <c r="E4" s="102"/>
      <c r="F4" s="67"/>
      <c r="G4" s="68"/>
    </row>
    <row r="5" spans="1:11" ht="13">
      <c r="A5" s="33"/>
      <c r="B5" s="33"/>
      <c r="C5" s="35" t="s">
        <v>246</v>
      </c>
      <c r="D5" s="2"/>
      <c r="E5" s="85"/>
      <c r="F5" s="67"/>
      <c r="G5" s="29"/>
    </row>
    <row r="6" spans="1:11" ht="13">
      <c r="A6" s="33"/>
      <c r="B6" s="157"/>
      <c r="C6" s="35"/>
      <c r="D6" s="2"/>
      <c r="E6" s="85"/>
      <c r="F6" s="67"/>
      <c r="G6" s="29"/>
    </row>
    <row r="7" spans="1:11" ht="13">
      <c r="A7" s="33"/>
      <c r="B7" s="157"/>
      <c r="C7" s="35"/>
      <c r="D7" s="2"/>
      <c r="E7" s="85"/>
      <c r="F7" s="67"/>
      <c r="G7" s="29"/>
    </row>
    <row r="8" spans="1:11" ht="13">
      <c r="A8" s="33" t="s">
        <v>133</v>
      </c>
      <c r="B8" s="157"/>
      <c r="C8" s="33" t="s">
        <v>157</v>
      </c>
      <c r="D8" s="3"/>
      <c r="E8" s="26"/>
      <c r="F8" s="67"/>
      <c r="G8" s="29"/>
      <c r="K8" s="83"/>
    </row>
    <row r="9" spans="1:11">
      <c r="A9" s="25"/>
      <c r="B9" s="24"/>
      <c r="C9" s="25"/>
      <c r="D9" s="3"/>
      <c r="E9" s="24"/>
      <c r="F9" s="69"/>
      <c r="G9" s="52"/>
    </row>
    <row r="10" spans="1:11">
      <c r="A10" s="24" t="s">
        <v>210</v>
      </c>
      <c r="B10" s="24" t="s">
        <v>173</v>
      </c>
      <c r="C10" s="25" t="s">
        <v>168</v>
      </c>
      <c r="D10" s="27"/>
      <c r="E10" s="24"/>
      <c r="F10" s="69"/>
      <c r="G10" s="52"/>
    </row>
    <row r="11" spans="1:11" ht="13.5">
      <c r="A11" s="25"/>
      <c r="B11" s="24"/>
      <c r="C11" s="25" t="s">
        <v>169</v>
      </c>
      <c r="D11" s="27" t="s">
        <v>154</v>
      </c>
      <c r="E11" s="24">
        <f>4265*0.1</f>
        <v>426.5</v>
      </c>
      <c r="F11" s="103"/>
      <c r="G11" s="59">
        <f>F11*E11</f>
        <v>0</v>
      </c>
    </row>
    <row r="12" spans="1:11">
      <c r="A12" s="25"/>
      <c r="B12" s="24"/>
      <c r="C12" s="25"/>
      <c r="D12" s="27"/>
      <c r="E12" s="24"/>
      <c r="F12" s="103"/>
      <c r="G12" s="59"/>
    </row>
    <row r="13" spans="1:11" ht="13.5">
      <c r="A13" s="25"/>
      <c r="B13" s="24" t="s">
        <v>174</v>
      </c>
      <c r="C13" s="100" t="s">
        <v>220</v>
      </c>
      <c r="D13" s="27" t="s">
        <v>154</v>
      </c>
      <c r="E13" s="24">
        <v>77.8</v>
      </c>
      <c r="F13" s="103"/>
      <c r="G13" s="59">
        <f>F13*E13</f>
        <v>0</v>
      </c>
    </row>
    <row r="14" spans="1:11">
      <c r="A14" s="25"/>
      <c r="B14" s="24"/>
      <c r="C14" s="25"/>
      <c r="D14" s="20"/>
      <c r="E14" s="24"/>
      <c r="F14" s="103"/>
      <c r="G14" s="59"/>
    </row>
    <row r="15" spans="1:11">
      <c r="A15" s="25"/>
      <c r="B15" s="87"/>
      <c r="C15" s="14"/>
      <c r="D15" s="11"/>
      <c r="E15" s="24"/>
      <c r="F15" s="103"/>
      <c r="G15" s="59"/>
    </row>
    <row r="16" spans="1:11" ht="21">
      <c r="A16" s="25"/>
      <c r="B16" s="158" t="s">
        <v>230</v>
      </c>
      <c r="C16" s="152" t="s">
        <v>228</v>
      </c>
      <c r="D16" s="11"/>
      <c r="E16" s="24"/>
      <c r="F16" s="103"/>
      <c r="G16" s="59"/>
    </row>
    <row r="17" spans="1:7">
      <c r="A17" s="25"/>
      <c r="B17" s="24"/>
      <c r="C17" s="149" t="s">
        <v>229</v>
      </c>
      <c r="D17" s="11"/>
      <c r="E17" s="24"/>
      <c r="F17" s="103"/>
      <c r="G17" s="59"/>
    </row>
    <row r="18" spans="1:7" ht="25">
      <c r="A18" s="25"/>
      <c r="B18" s="87"/>
      <c r="C18" s="151" t="s">
        <v>231</v>
      </c>
      <c r="D18" s="24" t="s">
        <v>154</v>
      </c>
      <c r="E18" s="24">
        <f>4265*0.15</f>
        <v>639.75</v>
      </c>
      <c r="F18" s="103"/>
      <c r="G18" s="59">
        <f>F18*E18</f>
        <v>0</v>
      </c>
    </row>
    <row r="19" spans="1:7">
      <c r="A19" s="25"/>
      <c r="B19" s="87"/>
      <c r="C19" s="14"/>
      <c r="D19" s="11"/>
      <c r="E19" s="24"/>
      <c r="F19" s="103"/>
      <c r="G19" s="59"/>
    </row>
    <row r="20" spans="1:7" ht="13">
      <c r="A20" s="25" t="s">
        <v>211</v>
      </c>
      <c r="B20" s="24" t="s">
        <v>232</v>
      </c>
      <c r="C20" s="119" t="s">
        <v>223</v>
      </c>
      <c r="D20" s="24" t="s">
        <v>224</v>
      </c>
      <c r="E20" s="24">
        <v>426.5</v>
      </c>
      <c r="F20" s="103"/>
      <c r="G20" s="59">
        <f>F20*E20</f>
        <v>0</v>
      </c>
    </row>
    <row r="21" spans="1:7">
      <c r="A21" s="25"/>
      <c r="B21" s="24"/>
      <c r="C21" s="153"/>
      <c r="D21" s="29"/>
      <c r="E21" s="24"/>
      <c r="F21" s="103"/>
      <c r="G21" s="59"/>
    </row>
    <row r="22" spans="1:7" ht="13.5">
      <c r="A22" s="25" t="s">
        <v>212</v>
      </c>
      <c r="B22" s="24" t="s">
        <v>233</v>
      </c>
      <c r="C22" s="119" t="s">
        <v>221</v>
      </c>
      <c r="D22" s="24" t="s">
        <v>154</v>
      </c>
      <c r="E22" s="24">
        <f>4265*0.15</f>
        <v>639.75</v>
      </c>
      <c r="F22" s="103"/>
      <c r="G22" s="59">
        <f>F22*E22</f>
        <v>0</v>
      </c>
    </row>
    <row r="23" spans="1:7">
      <c r="A23" s="25"/>
      <c r="B23" s="24"/>
      <c r="C23" s="91"/>
      <c r="D23" s="45"/>
      <c r="E23" s="24"/>
      <c r="F23" s="103"/>
      <c r="G23" s="59"/>
    </row>
    <row r="24" spans="1:7" ht="80.5">
      <c r="A24" s="25" t="s">
        <v>213</v>
      </c>
      <c r="B24" s="158" t="s">
        <v>234</v>
      </c>
      <c r="C24" s="119" t="s">
        <v>219</v>
      </c>
      <c r="D24" s="29" t="s">
        <v>166</v>
      </c>
      <c r="E24" s="101">
        <v>1</v>
      </c>
      <c r="F24" s="103"/>
      <c r="G24" s="59">
        <f>F24*E24</f>
        <v>0</v>
      </c>
    </row>
    <row r="25" spans="1:7">
      <c r="A25" s="25"/>
      <c r="B25" s="87"/>
      <c r="C25" s="91"/>
      <c r="D25" s="24"/>
      <c r="E25" s="24"/>
      <c r="F25" s="103"/>
      <c r="G25" s="59"/>
    </row>
    <row r="26" spans="1:7">
      <c r="A26" s="34" t="s">
        <v>209</v>
      </c>
      <c r="B26" s="34" t="s">
        <v>0</v>
      </c>
      <c r="C26" s="154" t="s">
        <v>1</v>
      </c>
      <c r="D26" s="24"/>
      <c r="E26" s="24"/>
      <c r="F26" s="54"/>
      <c r="G26" s="29"/>
    </row>
    <row r="27" spans="1:7">
      <c r="A27" s="25"/>
      <c r="B27" s="25"/>
      <c r="C27" s="50"/>
      <c r="D27" s="24"/>
      <c r="E27" s="24"/>
      <c r="F27" s="54"/>
      <c r="G27" s="29"/>
    </row>
    <row r="28" spans="1:7">
      <c r="A28" s="25"/>
      <c r="B28" s="64" t="s">
        <v>161</v>
      </c>
      <c r="C28" s="91" t="s">
        <v>164</v>
      </c>
      <c r="D28" s="24"/>
      <c r="E28" s="24"/>
      <c r="F28" s="54"/>
      <c r="G28" s="29"/>
    </row>
    <row r="29" spans="1:7" ht="25">
      <c r="A29" s="25"/>
      <c r="B29" s="41"/>
      <c r="C29" s="155" t="s">
        <v>170</v>
      </c>
      <c r="D29" s="87" t="s">
        <v>33</v>
      </c>
      <c r="E29" s="24">
        <v>2</v>
      </c>
      <c r="F29" s="54"/>
      <c r="G29" s="52">
        <f>F29*E29</f>
        <v>0</v>
      </c>
    </row>
    <row r="30" spans="1:7">
      <c r="A30" s="25"/>
      <c r="B30" s="42"/>
      <c r="C30" s="91"/>
      <c r="D30" s="24"/>
      <c r="E30" s="24"/>
      <c r="F30" s="103"/>
      <c r="G30" s="52"/>
    </row>
    <row r="31" spans="1:7">
      <c r="A31" s="25"/>
      <c r="B31" s="42"/>
      <c r="C31" s="91"/>
      <c r="D31" s="24"/>
      <c r="E31" s="24"/>
      <c r="F31" s="103"/>
      <c r="G31" s="52"/>
    </row>
    <row r="32" spans="1:7">
      <c r="A32" s="25"/>
      <c r="B32" s="42"/>
      <c r="C32" s="91"/>
      <c r="D32" s="24"/>
      <c r="E32" s="24"/>
      <c r="F32" s="103"/>
      <c r="G32" s="52"/>
    </row>
    <row r="33" spans="1:7">
      <c r="A33" s="25"/>
      <c r="B33" s="42"/>
      <c r="C33" s="91"/>
      <c r="D33" s="24"/>
      <c r="E33" s="24"/>
      <c r="F33" s="103"/>
      <c r="G33" s="52"/>
    </row>
    <row r="34" spans="1:7">
      <c r="A34" s="1"/>
      <c r="B34" s="1"/>
      <c r="C34" s="91"/>
      <c r="D34" s="8"/>
      <c r="E34" s="24"/>
      <c r="F34" s="69"/>
      <c r="G34" s="52"/>
    </row>
    <row r="35" spans="1:7">
      <c r="A35" s="1"/>
      <c r="B35" s="1"/>
      <c r="C35" s="50"/>
      <c r="D35" s="24"/>
      <c r="E35" s="24"/>
      <c r="F35" s="69"/>
      <c r="G35" s="52"/>
    </row>
    <row r="36" spans="1:7">
      <c r="A36" s="25"/>
      <c r="B36" s="1"/>
      <c r="C36" s="91"/>
      <c r="D36" s="24"/>
      <c r="E36" s="24"/>
      <c r="F36" s="69"/>
      <c r="G36" s="52"/>
    </row>
    <row r="37" spans="1:7">
      <c r="A37" s="25"/>
      <c r="B37" s="25"/>
      <c r="C37" s="32"/>
      <c r="D37" s="87"/>
      <c r="E37" s="24"/>
      <c r="F37" s="69"/>
      <c r="G37" s="52"/>
    </row>
    <row r="38" spans="1:7">
      <c r="A38" s="25"/>
      <c r="B38" s="41"/>
      <c r="C38" s="32"/>
      <c r="D38" s="87"/>
      <c r="E38" s="24"/>
      <c r="F38" s="69"/>
      <c r="G38" s="52"/>
    </row>
    <row r="39" spans="1:7">
      <c r="A39" s="1"/>
      <c r="B39" s="1"/>
      <c r="C39" s="32"/>
      <c r="D39" s="87"/>
      <c r="E39" s="24"/>
      <c r="F39" s="69"/>
      <c r="G39" s="52"/>
    </row>
    <row r="40" spans="1:7">
      <c r="A40" s="1"/>
      <c r="B40" s="1"/>
      <c r="C40" s="32"/>
      <c r="D40" s="87"/>
      <c r="E40" s="24"/>
      <c r="F40" s="69"/>
      <c r="G40" s="52"/>
    </row>
    <row r="41" spans="1:7">
      <c r="A41" s="1"/>
      <c r="B41" s="1"/>
      <c r="C41" s="32"/>
      <c r="D41" s="87"/>
      <c r="E41" s="24"/>
      <c r="F41" s="69"/>
      <c r="G41" s="52"/>
    </row>
    <row r="42" spans="1:7">
      <c r="A42" s="1"/>
      <c r="B42" s="1"/>
      <c r="C42" s="91"/>
      <c r="D42" s="87"/>
      <c r="E42" s="24"/>
      <c r="F42" s="69"/>
      <c r="G42" s="29"/>
    </row>
    <row r="43" spans="1:7">
      <c r="A43" s="1"/>
      <c r="B43" s="1"/>
      <c r="C43" s="91"/>
      <c r="D43" s="87"/>
      <c r="E43" s="24"/>
      <c r="F43" s="69"/>
      <c r="G43" s="29"/>
    </row>
    <row r="44" spans="1:7">
      <c r="A44" s="1"/>
      <c r="B44" s="1"/>
      <c r="C44" s="91"/>
      <c r="D44" s="87"/>
      <c r="E44" s="24"/>
      <c r="F44" s="69"/>
      <c r="G44" s="29"/>
    </row>
    <row r="45" spans="1:7">
      <c r="A45" s="1"/>
      <c r="B45" s="1"/>
      <c r="C45" s="91"/>
      <c r="D45" s="87"/>
      <c r="E45" s="24"/>
      <c r="F45" s="69"/>
      <c r="G45" s="29"/>
    </row>
    <row r="46" spans="1:7">
      <c r="A46" s="1"/>
      <c r="B46" s="1"/>
      <c r="C46" s="91"/>
      <c r="D46" s="87"/>
      <c r="E46" s="24"/>
      <c r="F46" s="69"/>
      <c r="G46" s="29"/>
    </row>
    <row r="47" spans="1:7">
      <c r="A47" s="1"/>
      <c r="B47" s="1"/>
      <c r="C47" s="91"/>
      <c r="D47" s="87"/>
      <c r="E47" s="24"/>
      <c r="F47" s="69"/>
      <c r="G47" s="52"/>
    </row>
    <row r="48" spans="1:7">
      <c r="A48" s="1"/>
      <c r="B48" s="1"/>
      <c r="C48" s="91"/>
      <c r="D48" s="87"/>
      <c r="E48" s="24"/>
      <c r="F48" s="69"/>
      <c r="G48" s="52"/>
    </row>
    <row r="49" spans="1:7">
      <c r="A49" s="1"/>
      <c r="B49" s="1"/>
      <c r="C49" s="91"/>
      <c r="D49" s="87"/>
      <c r="E49" s="24"/>
      <c r="F49" s="69"/>
      <c r="G49" s="52"/>
    </row>
    <row r="50" spans="1:7">
      <c r="A50" s="1"/>
      <c r="B50" s="1"/>
      <c r="C50" s="91"/>
      <c r="D50" s="87"/>
      <c r="E50" s="24"/>
      <c r="F50" s="69"/>
      <c r="G50" s="52"/>
    </row>
    <row r="51" spans="1:7">
      <c r="A51" s="1"/>
      <c r="B51" s="1"/>
      <c r="C51" s="91"/>
      <c r="D51" s="87"/>
      <c r="E51" s="24"/>
      <c r="F51" s="69"/>
      <c r="G51" s="52"/>
    </row>
    <row r="52" spans="1:7">
      <c r="A52" s="1"/>
      <c r="B52" s="1"/>
      <c r="C52" s="91"/>
      <c r="D52" s="156"/>
      <c r="E52" s="24"/>
      <c r="F52" s="69"/>
      <c r="G52" s="29"/>
    </row>
    <row r="53" spans="1:7" ht="13">
      <c r="A53" s="498"/>
      <c r="B53" s="89"/>
      <c r="C53" s="510" t="s">
        <v>187</v>
      </c>
      <c r="D53" s="511"/>
      <c r="E53" s="511"/>
      <c r="F53" s="114"/>
      <c r="G53" s="68"/>
    </row>
    <row r="54" spans="1:7" ht="13">
      <c r="A54" s="499"/>
      <c r="B54" s="90"/>
      <c r="C54" s="520"/>
      <c r="D54" s="521"/>
      <c r="E54" s="521"/>
      <c r="F54" s="55"/>
      <c r="G54" s="96">
        <f>SUM(G8:G30)</f>
        <v>0</v>
      </c>
    </row>
    <row r="97" spans="1:5" ht="13">
      <c r="A97" s="17"/>
      <c r="B97" s="17"/>
      <c r="C97" s="18"/>
      <c r="D97" s="18"/>
      <c r="E97" s="44"/>
    </row>
    <row r="98" spans="1:5" ht="13">
      <c r="A98" s="17"/>
      <c r="B98" s="17"/>
      <c r="C98" s="18"/>
      <c r="D98" s="18"/>
      <c r="E98" s="44"/>
    </row>
  </sheetData>
  <mergeCells count="9">
    <mergeCell ref="D2:D3"/>
    <mergeCell ref="E2:E3"/>
    <mergeCell ref="F2:F3"/>
    <mergeCell ref="G2:G3"/>
    <mergeCell ref="A53:A54"/>
    <mergeCell ref="C53:E54"/>
    <mergeCell ref="A2:A3"/>
    <mergeCell ref="B2:B3"/>
    <mergeCell ref="C2:C3"/>
  </mergeCells>
  <phoneticPr fontId="0" type="noConversion"/>
  <pageMargins left="0.59055118110236227" right="0.31496062992125984" top="0.98425196850393704" bottom="0.98425196850393704" header="0.51181102362204722" footer="0.51181102362204722"/>
  <pageSetup scale="79" firstPageNumber="8" orientation="portrait" useFirstPageNumber="1" r:id="rId1"/>
  <headerFooter alignWithMargins="0">
    <oddHeader>&amp;RBILL OF QUANTITIES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813"/>
  <sheetViews>
    <sheetView view="pageBreakPreview" topLeftCell="A737" zoomScale="90" zoomScaleNormal="100" zoomScaleSheetLayoutView="90" workbookViewId="0">
      <selection activeCell="J685" sqref="J685"/>
    </sheetView>
  </sheetViews>
  <sheetFormatPr defaultColWidth="9.1796875" defaultRowHeight="12.5"/>
  <cols>
    <col min="1" max="2" width="9.1796875" style="236"/>
    <col min="3" max="6" width="9.1796875" style="193"/>
    <col min="7" max="7" width="20.81640625" style="193" customWidth="1"/>
    <col min="8" max="8" width="9.1796875" style="193"/>
    <col min="9" max="9" width="9.1796875" style="331"/>
    <col min="10" max="10" width="12.26953125" style="406" customWidth="1"/>
    <col min="11" max="11" width="17.1796875" style="308" customWidth="1"/>
    <col min="12" max="12" width="12.453125" style="135" bestFit="1" customWidth="1"/>
    <col min="13" max="16384" width="9.1796875" style="135"/>
  </cols>
  <sheetData>
    <row r="1" spans="1:11">
      <c r="A1" s="531" t="s">
        <v>251</v>
      </c>
      <c r="B1" s="167" t="s">
        <v>252</v>
      </c>
      <c r="C1" s="531" t="s">
        <v>253</v>
      </c>
      <c r="D1" s="531"/>
      <c r="E1" s="531"/>
      <c r="F1" s="531"/>
      <c r="G1" s="531"/>
      <c r="H1" s="531" t="s">
        <v>254</v>
      </c>
      <c r="I1" s="532" t="s">
        <v>255</v>
      </c>
      <c r="J1" s="168" t="s">
        <v>256</v>
      </c>
      <c r="K1" s="169" t="s">
        <v>257</v>
      </c>
    </row>
    <row r="2" spans="1:11">
      <c r="A2" s="531"/>
      <c r="B2" s="167" t="s">
        <v>258</v>
      </c>
      <c r="C2" s="531"/>
      <c r="D2" s="531"/>
      <c r="E2" s="531"/>
      <c r="F2" s="531"/>
      <c r="G2" s="531"/>
      <c r="H2" s="531"/>
      <c r="I2" s="532"/>
      <c r="J2" s="168" t="s">
        <v>259</v>
      </c>
      <c r="K2" s="169" t="s">
        <v>259</v>
      </c>
    </row>
    <row r="3" spans="1:11" ht="13">
      <c r="A3" s="170">
        <v>4</v>
      </c>
      <c r="B3" s="171" t="s">
        <v>260</v>
      </c>
      <c r="C3" s="172" t="s">
        <v>1046</v>
      </c>
      <c r="D3" s="173"/>
      <c r="E3" s="173"/>
      <c r="F3" s="173"/>
      <c r="G3" s="173"/>
      <c r="H3" s="174"/>
      <c r="I3" s="175"/>
      <c r="J3" s="176"/>
      <c r="K3" s="177"/>
    </row>
    <row r="4" spans="1:11" ht="13">
      <c r="A4" s="178"/>
      <c r="B4" s="171" t="s">
        <v>261</v>
      </c>
      <c r="C4" s="179" t="s">
        <v>722</v>
      </c>
      <c r="D4" s="180"/>
      <c r="E4" s="180"/>
      <c r="F4" s="180"/>
      <c r="G4" s="180"/>
      <c r="H4" s="178"/>
      <c r="I4" s="181"/>
      <c r="J4" s="182"/>
      <c r="K4" s="183"/>
    </row>
    <row r="5" spans="1:11">
      <c r="A5" s="184" t="s">
        <v>723</v>
      </c>
      <c r="B5" s="184"/>
      <c r="C5" s="185" t="s">
        <v>264</v>
      </c>
      <c r="D5" s="186"/>
      <c r="E5" s="187"/>
      <c r="F5" s="187"/>
      <c r="G5" s="188"/>
      <c r="H5" s="189"/>
      <c r="I5" s="190"/>
      <c r="J5" s="191"/>
      <c r="K5" s="189"/>
    </row>
    <row r="6" spans="1:11">
      <c r="A6" s="192"/>
      <c r="B6" s="192"/>
      <c r="H6" s="192"/>
      <c r="I6" s="194"/>
      <c r="J6" s="195"/>
      <c r="K6" s="192"/>
    </row>
    <row r="7" spans="1:11">
      <c r="A7" s="196" t="s">
        <v>724</v>
      </c>
      <c r="B7" s="197" t="s">
        <v>266</v>
      </c>
      <c r="C7" s="198" t="s">
        <v>267</v>
      </c>
      <c r="D7" s="199"/>
      <c r="E7" s="199"/>
      <c r="F7" s="199"/>
      <c r="G7" s="200"/>
      <c r="H7" s="197" t="s">
        <v>268</v>
      </c>
      <c r="I7" s="201">
        <v>40</v>
      </c>
      <c r="J7" s="195"/>
      <c r="K7" s="195">
        <f>I7*J7</f>
        <v>0</v>
      </c>
    </row>
    <row r="8" spans="1:11">
      <c r="A8" s="196"/>
      <c r="B8" s="202"/>
      <c r="C8" s="198" t="s">
        <v>269</v>
      </c>
      <c r="D8" s="199"/>
      <c r="E8" s="199"/>
      <c r="F8" s="199"/>
      <c r="G8" s="200"/>
      <c r="H8" s="192"/>
      <c r="I8" s="201"/>
      <c r="J8" s="195"/>
      <c r="K8" s="192"/>
    </row>
    <row r="9" spans="1:11">
      <c r="A9" s="196"/>
      <c r="B9" s="202"/>
      <c r="H9" s="192"/>
      <c r="I9" s="201"/>
      <c r="J9" s="195"/>
      <c r="K9" s="192"/>
    </row>
    <row r="10" spans="1:11">
      <c r="A10" s="196" t="s">
        <v>725</v>
      </c>
      <c r="B10" s="203" t="s">
        <v>16</v>
      </c>
      <c r="C10" s="204" t="s">
        <v>271</v>
      </c>
      <c r="H10" s="192"/>
      <c r="I10" s="201"/>
      <c r="J10" s="195"/>
      <c r="K10" s="192"/>
    </row>
    <row r="11" spans="1:11">
      <c r="A11" s="196"/>
      <c r="B11" s="202"/>
      <c r="C11" s="205" t="s">
        <v>272</v>
      </c>
      <c r="D11" s="206" t="s">
        <v>273</v>
      </c>
      <c r="E11" s="199"/>
      <c r="F11" s="199"/>
      <c r="G11" s="207"/>
      <c r="H11" s="192"/>
      <c r="I11" s="201"/>
      <c r="J11" s="195"/>
      <c r="K11" s="192"/>
    </row>
    <row r="12" spans="1:11">
      <c r="A12" s="196"/>
      <c r="B12" s="202"/>
      <c r="C12" s="205"/>
      <c r="D12" s="206" t="s">
        <v>274</v>
      </c>
      <c r="E12" s="199"/>
      <c r="F12" s="199"/>
      <c r="G12" s="207"/>
      <c r="H12" s="192"/>
      <c r="I12" s="201"/>
      <c r="J12" s="195"/>
      <c r="K12" s="192"/>
    </row>
    <row r="13" spans="1:11">
      <c r="A13" s="196"/>
      <c r="B13" s="202"/>
      <c r="C13" s="206"/>
      <c r="D13" s="206" t="s">
        <v>275</v>
      </c>
      <c r="E13" s="199"/>
      <c r="F13" s="199"/>
      <c r="G13" s="207"/>
      <c r="H13" s="197" t="s">
        <v>276</v>
      </c>
      <c r="I13" s="201">
        <v>40</v>
      </c>
      <c r="J13" s="195"/>
      <c r="K13" s="195">
        <f>I13*J13</f>
        <v>0</v>
      </c>
    </row>
    <row r="14" spans="1:11">
      <c r="A14" s="196"/>
      <c r="B14" s="202"/>
      <c r="H14" s="192"/>
      <c r="I14" s="201"/>
      <c r="J14" s="195"/>
      <c r="K14" s="192"/>
    </row>
    <row r="15" spans="1:11">
      <c r="A15" s="196"/>
      <c r="B15" s="202"/>
      <c r="C15" s="205" t="s">
        <v>277</v>
      </c>
      <c r="D15" s="206" t="s">
        <v>278</v>
      </c>
      <c r="E15" s="199"/>
      <c r="F15" s="199"/>
      <c r="H15" s="192"/>
      <c r="I15" s="201"/>
      <c r="J15" s="195"/>
      <c r="K15" s="192"/>
    </row>
    <row r="16" spans="1:11">
      <c r="A16" s="196"/>
      <c r="B16" s="202"/>
      <c r="C16" s="205"/>
      <c r="D16" s="206"/>
      <c r="E16" s="199"/>
      <c r="F16" s="199"/>
      <c r="H16" s="192"/>
      <c r="I16" s="201"/>
      <c r="J16" s="195"/>
      <c r="K16" s="192"/>
    </row>
    <row r="17" spans="1:11">
      <c r="A17" s="196"/>
      <c r="B17" s="202"/>
      <c r="C17" s="206"/>
      <c r="D17" s="199" t="s">
        <v>279</v>
      </c>
      <c r="F17" s="199"/>
      <c r="H17" s="192"/>
      <c r="I17" s="201"/>
      <c r="J17" s="195"/>
      <c r="K17" s="192"/>
    </row>
    <row r="18" spans="1:11">
      <c r="A18" s="196"/>
      <c r="B18" s="202"/>
      <c r="C18" s="206"/>
      <c r="D18" s="199" t="s">
        <v>280</v>
      </c>
      <c r="F18" s="199"/>
      <c r="H18" s="197" t="s">
        <v>276</v>
      </c>
      <c r="I18" s="201">
        <f>I13*0.1</f>
        <v>4</v>
      </c>
      <c r="J18" s="195"/>
      <c r="K18" s="195">
        <f>I18*J18</f>
        <v>0</v>
      </c>
    </row>
    <row r="19" spans="1:11">
      <c r="A19" s="196"/>
      <c r="B19" s="202"/>
      <c r="C19" s="206"/>
      <c r="D19" s="199"/>
      <c r="F19" s="199"/>
      <c r="H19" s="197"/>
      <c r="I19" s="201"/>
      <c r="J19" s="195"/>
      <c r="K19" s="192"/>
    </row>
    <row r="20" spans="1:11">
      <c r="A20" s="208" t="s">
        <v>726</v>
      </c>
      <c r="B20" s="209" t="s">
        <v>17</v>
      </c>
      <c r="C20" s="210" t="s">
        <v>282</v>
      </c>
      <c r="D20" s="211"/>
      <c r="E20" s="211"/>
      <c r="F20" s="211"/>
      <c r="G20" s="207"/>
      <c r="H20" s="192"/>
      <c r="I20" s="201"/>
      <c r="J20" s="195"/>
      <c r="K20" s="192"/>
    </row>
    <row r="21" spans="1:11">
      <c r="A21" s="208"/>
      <c r="B21" s="209"/>
      <c r="C21" s="212"/>
      <c r="D21" s="211"/>
      <c r="E21" s="211"/>
      <c r="F21" s="211"/>
      <c r="G21" s="207"/>
      <c r="H21" s="192"/>
      <c r="I21" s="201"/>
      <c r="J21" s="195"/>
      <c r="K21" s="192"/>
    </row>
    <row r="22" spans="1:11">
      <c r="A22" s="208"/>
      <c r="B22" s="209"/>
      <c r="C22" s="212" t="s">
        <v>272</v>
      </c>
      <c r="D22" s="200" t="s">
        <v>283</v>
      </c>
      <c r="E22" s="200"/>
      <c r="F22" s="200"/>
      <c r="G22" s="207"/>
      <c r="H22" s="192"/>
      <c r="I22" s="201"/>
      <c r="J22" s="195"/>
      <c r="K22" s="192"/>
    </row>
    <row r="23" spans="1:11">
      <c r="A23" s="208"/>
      <c r="B23" s="209"/>
      <c r="C23" s="213"/>
      <c r="D23" s="211" t="s">
        <v>284</v>
      </c>
      <c r="E23" s="211"/>
      <c r="F23" s="211"/>
      <c r="G23" s="207"/>
      <c r="H23" s="197" t="s">
        <v>276</v>
      </c>
      <c r="I23" s="201">
        <v>9</v>
      </c>
      <c r="J23" s="195"/>
      <c r="K23" s="195">
        <f>I23*J23</f>
        <v>0</v>
      </c>
    </row>
    <row r="24" spans="1:11">
      <c r="A24" s="196"/>
      <c r="B24" s="202"/>
      <c r="H24" s="192"/>
      <c r="I24" s="201"/>
      <c r="J24" s="195"/>
      <c r="K24" s="192"/>
    </row>
    <row r="25" spans="1:11">
      <c r="A25" s="196"/>
      <c r="B25" s="202"/>
      <c r="C25" s="214" t="s">
        <v>277</v>
      </c>
      <c r="D25" s="215" t="s">
        <v>285</v>
      </c>
      <c r="E25" s="206"/>
      <c r="F25" s="206"/>
      <c r="G25" s="207"/>
      <c r="H25" s="192"/>
      <c r="I25" s="194"/>
      <c r="J25" s="195"/>
      <c r="K25" s="192"/>
    </row>
    <row r="26" spans="1:11">
      <c r="A26" s="196"/>
      <c r="B26" s="202"/>
      <c r="C26" s="214"/>
      <c r="D26" s="216"/>
      <c r="E26" s="206"/>
      <c r="F26" s="217"/>
      <c r="G26" s="207"/>
      <c r="H26" s="192"/>
      <c r="I26" s="194"/>
      <c r="J26" s="195"/>
      <c r="K26" s="192"/>
    </row>
    <row r="27" spans="1:11">
      <c r="A27" s="196"/>
      <c r="B27" s="202"/>
      <c r="C27" s="214"/>
      <c r="D27" s="199" t="s">
        <v>279</v>
      </c>
      <c r="F27" s="206"/>
      <c r="G27" s="207"/>
      <c r="H27" s="197" t="s">
        <v>276</v>
      </c>
      <c r="I27" s="194">
        <v>1</v>
      </c>
      <c r="J27" s="195"/>
      <c r="K27" s="195">
        <f>I27*J27</f>
        <v>0</v>
      </c>
    </row>
    <row r="28" spans="1:11">
      <c r="A28" s="196"/>
      <c r="B28" s="202"/>
      <c r="H28" s="192"/>
      <c r="I28" s="201"/>
      <c r="J28" s="195"/>
      <c r="K28" s="192"/>
    </row>
    <row r="29" spans="1:11">
      <c r="A29" s="208" t="s">
        <v>727</v>
      </c>
      <c r="B29" s="208" t="s">
        <v>54</v>
      </c>
      <c r="C29" s="218" t="s">
        <v>287</v>
      </c>
      <c r="D29" s="219"/>
      <c r="E29" s="219"/>
      <c r="F29" s="200"/>
      <c r="G29" s="207"/>
      <c r="H29" s="192"/>
      <c r="I29" s="194"/>
      <c r="J29" s="195"/>
      <c r="K29" s="192"/>
    </row>
    <row r="30" spans="1:11">
      <c r="A30" s="208"/>
      <c r="B30" s="208"/>
      <c r="C30" s="220" t="s">
        <v>288</v>
      </c>
      <c r="D30" s="221"/>
      <c r="E30" s="221"/>
      <c r="F30" s="222"/>
      <c r="G30" s="223"/>
      <c r="H30" s="192"/>
      <c r="I30" s="194"/>
      <c r="J30" s="195"/>
      <c r="K30" s="192"/>
    </row>
    <row r="31" spans="1:11">
      <c r="A31" s="208"/>
      <c r="B31" s="208"/>
      <c r="C31" s="218" t="s">
        <v>289</v>
      </c>
      <c r="D31" s="219"/>
      <c r="E31" s="219"/>
      <c r="F31" s="200"/>
      <c r="G31" s="207"/>
      <c r="H31" s="192"/>
      <c r="I31" s="194"/>
      <c r="J31" s="195"/>
      <c r="K31" s="192"/>
    </row>
    <row r="32" spans="1:11">
      <c r="A32" s="224"/>
      <c r="B32" s="208"/>
      <c r="C32" s="218" t="s">
        <v>290</v>
      </c>
      <c r="D32" s="225"/>
      <c r="E32" s="219"/>
      <c r="F32" s="200"/>
      <c r="G32" s="207"/>
      <c r="H32" s="192"/>
      <c r="I32" s="194"/>
      <c r="J32" s="195"/>
      <c r="K32" s="192"/>
    </row>
    <row r="33" spans="1:11">
      <c r="A33" s="224"/>
      <c r="B33" s="208"/>
      <c r="C33" s="218" t="s">
        <v>291</v>
      </c>
      <c r="D33" s="219"/>
      <c r="E33" s="219"/>
      <c r="F33" s="200"/>
      <c r="G33" s="207"/>
      <c r="H33" s="192"/>
      <c r="I33" s="194"/>
      <c r="J33" s="195"/>
      <c r="K33" s="192"/>
    </row>
    <row r="34" spans="1:11">
      <c r="A34" s="224"/>
      <c r="B34" s="208"/>
      <c r="C34" s="226" t="s">
        <v>292</v>
      </c>
      <c r="D34" s="225"/>
      <c r="E34" s="219"/>
      <c r="F34" s="200"/>
      <c r="G34" s="207"/>
      <c r="H34" s="192"/>
      <c r="I34" s="194"/>
      <c r="J34" s="195"/>
      <c r="K34" s="192"/>
    </row>
    <row r="35" spans="1:11">
      <c r="A35" s="224"/>
      <c r="B35" s="208"/>
      <c r="C35" s="226" t="s">
        <v>293</v>
      </c>
      <c r="D35" s="225"/>
      <c r="E35" s="219"/>
      <c r="F35" s="200"/>
      <c r="G35" s="207"/>
      <c r="H35" s="192"/>
      <c r="I35" s="194"/>
      <c r="J35" s="195"/>
      <c r="K35" s="192"/>
    </row>
    <row r="36" spans="1:11">
      <c r="A36" s="224"/>
      <c r="B36" s="208"/>
      <c r="C36" s="226"/>
      <c r="D36" s="225"/>
      <c r="E36" s="219"/>
      <c r="F36" s="200"/>
      <c r="G36" s="207"/>
      <c r="H36" s="192"/>
      <c r="I36" s="194"/>
      <c r="J36" s="195"/>
      <c r="K36" s="192"/>
    </row>
    <row r="37" spans="1:11">
      <c r="A37" s="224"/>
      <c r="B37" s="208"/>
      <c r="C37" s="226" t="s">
        <v>294</v>
      </c>
      <c r="D37" s="225" t="s">
        <v>295</v>
      </c>
      <c r="E37" s="219"/>
      <c r="F37" s="200"/>
      <c r="G37" s="227">
        <v>0.1</v>
      </c>
      <c r="H37" s="192"/>
      <c r="I37" s="194"/>
      <c r="J37" s="195"/>
      <c r="K37" s="192"/>
    </row>
    <row r="38" spans="1:11">
      <c r="A38" s="196"/>
      <c r="B38" s="203"/>
      <c r="C38" s="226" t="s">
        <v>294</v>
      </c>
      <c r="D38" s="226" t="s">
        <v>296</v>
      </c>
      <c r="E38" s="211"/>
      <c r="F38" s="211"/>
      <c r="G38" s="207" t="s">
        <v>297</v>
      </c>
      <c r="H38" s="192"/>
      <c r="I38" s="194"/>
      <c r="J38" s="195"/>
      <c r="K38" s="192"/>
    </row>
    <row r="39" spans="1:11">
      <c r="A39" s="196"/>
      <c r="B39" s="203"/>
      <c r="C39" s="226" t="s">
        <v>294</v>
      </c>
      <c r="D39" s="226" t="s">
        <v>298</v>
      </c>
      <c r="E39" s="211"/>
      <c r="F39" s="211"/>
      <c r="G39" s="207"/>
      <c r="H39" s="192"/>
      <c r="I39" s="194"/>
      <c r="J39" s="195"/>
      <c r="K39" s="192"/>
    </row>
    <row r="40" spans="1:11">
      <c r="A40" s="196"/>
      <c r="B40" s="203"/>
      <c r="C40" s="228"/>
      <c r="D40" s="229" t="s">
        <v>299</v>
      </c>
      <c r="E40" s="230"/>
      <c r="F40" s="211">
        <v>15</v>
      </c>
      <c r="G40" s="207"/>
      <c r="H40" s="197" t="s">
        <v>276</v>
      </c>
      <c r="I40" s="201">
        <v>40</v>
      </c>
      <c r="J40" s="195"/>
      <c r="K40" s="195">
        <f>I40*J40</f>
        <v>0</v>
      </c>
    </row>
    <row r="41" spans="1:11">
      <c r="A41" s="196"/>
      <c r="B41" s="202"/>
      <c r="H41" s="192"/>
      <c r="I41" s="201"/>
      <c r="J41" s="195"/>
      <c r="K41" s="192"/>
    </row>
    <row r="42" spans="1:11">
      <c r="A42" s="196" t="s">
        <v>728</v>
      </c>
      <c r="B42" s="208" t="s">
        <v>301</v>
      </c>
      <c r="C42" s="231" t="s">
        <v>302</v>
      </c>
      <c r="D42" s="232"/>
      <c r="E42" s="232"/>
      <c r="F42" s="232"/>
      <c r="G42" s="233"/>
      <c r="H42" s="192"/>
      <c r="I42" s="194"/>
      <c r="J42" s="195"/>
      <c r="K42" s="192"/>
    </row>
    <row r="43" spans="1:11">
      <c r="A43" s="196"/>
      <c r="B43" s="208"/>
      <c r="C43" s="234"/>
      <c r="D43" s="200"/>
      <c r="E43" s="200"/>
      <c r="F43" s="200"/>
      <c r="G43" s="207"/>
      <c r="H43" s="192"/>
      <c r="I43" s="194"/>
      <c r="J43" s="195"/>
      <c r="K43" s="192"/>
    </row>
    <row r="44" spans="1:11">
      <c r="A44" s="196"/>
      <c r="B44" s="203" t="s">
        <v>303</v>
      </c>
      <c r="C44" s="205" t="s">
        <v>304</v>
      </c>
      <c r="D44" s="199" t="s">
        <v>305</v>
      </c>
      <c r="E44" s="199"/>
      <c r="F44" s="199"/>
      <c r="G44" s="207"/>
      <c r="H44" s="197" t="s">
        <v>276</v>
      </c>
      <c r="I44" s="194">
        <v>1</v>
      </c>
      <c r="J44" s="195"/>
      <c r="K44" s="195">
        <f>I44*J44</f>
        <v>0</v>
      </c>
    </row>
    <row r="45" spans="1:11">
      <c r="A45" s="196"/>
      <c r="B45" s="203"/>
      <c r="C45" s="235"/>
      <c r="D45" s="199" t="s">
        <v>306</v>
      </c>
      <c r="E45" s="199"/>
      <c r="F45" s="199"/>
      <c r="G45" s="207"/>
      <c r="H45" s="192"/>
      <c r="I45" s="194"/>
      <c r="J45" s="195"/>
      <c r="K45" s="192"/>
    </row>
    <row r="46" spans="1:11">
      <c r="A46" s="196"/>
      <c r="B46" s="203"/>
      <c r="C46" s="198"/>
      <c r="D46" s="199"/>
      <c r="E46" s="199"/>
      <c r="F46" s="199"/>
      <c r="G46" s="200"/>
      <c r="H46" s="192"/>
      <c r="I46" s="194"/>
      <c r="J46" s="195"/>
      <c r="K46" s="192"/>
    </row>
    <row r="47" spans="1:11">
      <c r="A47" s="196"/>
      <c r="B47" s="203"/>
      <c r="C47" s="198"/>
      <c r="D47" s="199"/>
      <c r="E47" s="199"/>
      <c r="F47" s="199"/>
      <c r="G47" s="200"/>
      <c r="H47" s="192"/>
      <c r="I47" s="194"/>
      <c r="J47" s="195"/>
      <c r="K47" s="192"/>
    </row>
    <row r="48" spans="1:11">
      <c r="A48" s="196"/>
      <c r="B48" s="203"/>
      <c r="C48" s="198"/>
      <c r="D48" s="199"/>
      <c r="E48" s="199"/>
      <c r="F48" s="199"/>
      <c r="G48" s="200"/>
      <c r="H48" s="192"/>
      <c r="I48" s="194"/>
      <c r="J48" s="195"/>
      <c r="K48" s="192"/>
    </row>
    <row r="49" spans="1:11">
      <c r="A49" s="196"/>
      <c r="B49" s="203"/>
      <c r="C49" s="198"/>
      <c r="D49" s="199"/>
      <c r="E49" s="199"/>
      <c r="F49" s="199"/>
      <c r="G49" s="200"/>
      <c r="H49" s="192"/>
      <c r="I49" s="194"/>
      <c r="J49" s="195"/>
      <c r="K49" s="192"/>
    </row>
    <row r="50" spans="1:11">
      <c r="A50" s="196"/>
      <c r="B50" s="203"/>
      <c r="C50" s="198"/>
      <c r="D50" s="199"/>
      <c r="E50" s="199"/>
      <c r="F50" s="199"/>
      <c r="G50" s="200"/>
      <c r="H50" s="192"/>
      <c r="I50" s="194"/>
      <c r="J50" s="195"/>
      <c r="K50" s="192"/>
    </row>
    <row r="51" spans="1:11">
      <c r="A51" s="196"/>
      <c r="B51" s="203"/>
      <c r="C51" s="198"/>
      <c r="D51" s="199"/>
      <c r="E51" s="199"/>
      <c r="F51" s="199"/>
      <c r="G51" s="200"/>
      <c r="H51" s="192"/>
      <c r="I51" s="194"/>
      <c r="J51" s="195"/>
      <c r="K51" s="192"/>
    </row>
    <row r="52" spans="1:11">
      <c r="A52" s="196"/>
      <c r="B52" s="203"/>
      <c r="C52" s="198"/>
      <c r="D52" s="199"/>
      <c r="E52" s="199"/>
      <c r="F52" s="199"/>
      <c r="G52" s="200"/>
      <c r="H52" s="192"/>
      <c r="I52" s="194"/>
      <c r="J52" s="195"/>
      <c r="K52" s="192"/>
    </row>
    <row r="53" spans="1:11">
      <c r="A53" s="196"/>
      <c r="B53" s="203"/>
      <c r="C53" s="198"/>
      <c r="D53" s="199"/>
      <c r="E53" s="199"/>
      <c r="F53" s="199"/>
      <c r="G53" s="200"/>
      <c r="H53" s="192"/>
      <c r="I53" s="194"/>
      <c r="J53" s="195"/>
      <c r="K53" s="192"/>
    </row>
    <row r="54" spans="1:11">
      <c r="A54" s="196"/>
      <c r="B54" s="202"/>
      <c r="H54" s="192"/>
      <c r="I54" s="201"/>
      <c r="J54" s="195"/>
      <c r="K54" s="192"/>
    </row>
    <row r="55" spans="1:11">
      <c r="A55" s="196"/>
      <c r="B55" s="202"/>
      <c r="H55" s="236"/>
      <c r="I55" s="201"/>
      <c r="J55" s="237"/>
      <c r="K55" s="192"/>
    </row>
    <row r="56" spans="1:11">
      <c r="A56" s="196"/>
      <c r="B56" s="202"/>
      <c r="H56" s="236"/>
      <c r="I56" s="201"/>
      <c r="J56" s="237"/>
      <c r="K56" s="192"/>
    </row>
    <row r="57" spans="1:11">
      <c r="A57" s="196"/>
      <c r="B57" s="202"/>
      <c r="H57" s="236"/>
      <c r="I57" s="201"/>
      <c r="J57" s="237"/>
      <c r="K57" s="192"/>
    </row>
    <row r="58" spans="1:11">
      <c r="A58" s="196"/>
      <c r="B58" s="202"/>
      <c r="H58" s="236"/>
      <c r="I58" s="201"/>
      <c r="J58" s="237"/>
      <c r="K58" s="192"/>
    </row>
    <row r="59" spans="1:11">
      <c r="A59" s="196"/>
      <c r="B59" s="202"/>
      <c r="H59" s="236"/>
      <c r="I59" s="201"/>
      <c r="J59" s="237"/>
      <c r="K59" s="192"/>
    </row>
    <row r="60" spans="1:11">
      <c r="A60" s="196"/>
      <c r="B60" s="202"/>
      <c r="H60" s="236"/>
      <c r="I60" s="201"/>
      <c r="J60" s="237"/>
      <c r="K60" s="192"/>
    </row>
    <row r="61" spans="1:11">
      <c r="A61" s="196"/>
      <c r="B61" s="202"/>
      <c r="H61" s="236"/>
      <c r="I61" s="201"/>
      <c r="J61" s="237"/>
      <c r="K61" s="192"/>
    </row>
    <row r="62" spans="1:11">
      <c r="A62" s="196"/>
      <c r="B62" s="202"/>
      <c r="H62" s="236"/>
      <c r="I62" s="201"/>
      <c r="J62" s="237"/>
      <c r="K62" s="192"/>
    </row>
    <row r="63" spans="1:11">
      <c r="A63" s="196"/>
      <c r="B63" s="202"/>
      <c r="H63" s="236"/>
      <c r="I63" s="201"/>
      <c r="J63" s="237"/>
      <c r="K63" s="192"/>
    </row>
    <row r="64" spans="1:11">
      <c r="A64" s="196"/>
      <c r="B64" s="202"/>
      <c r="H64" s="236"/>
      <c r="I64" s="201"/>
      <c r="J64" s="237"/>
      <c r="K64" s="192"/>
    </row>
    <row r="65" spans="1:12">
      <c r="A65" s="196"/>
      <c r="B65" s="202"/>
      <c r="H65" s="236"/>
      <c r="I65" s="201"/>
      <c r="J65" s="237"/>
      <c r="K65" s="192"/>
    </row>
    <row r="66" spans="1:12">
      <c r="A66" s="196"/>
      <c r="B66" s="202"/>
      <c r="H66" s="236"/>
      <c r="I66" s="201"/>
      <c r="J66" s="237"/>
      <c r="K66" s="192"/>
    </row>
    <row r="67" spans="1:12">
      <c r="A67" s="196"/>
      <c r="B67" s="202"/>
      <c r="H67" s="236"/>
      <c r="I67" s="201"/>
      <c r="J67" s="237"/>
      <c r="K67" s="192"/>
    </row>
    <row r="68" spans="1:12">
      <c r="A68" s="238"/>
      <c r="B68" s="202"/>
      <c r="H68" s="236"/>
      <c r="I68" s="201"/>
      <c r="J68" s="237"/>
      <c r="K68" s="192"/>
      <c r="L68" s="269">
        <f>SUM(K7:K68)</f>
        <v>0</v>
      </c>
    </row>
    <row r="69" spans="1:12" ht="18" customHeight="1">
      <c r="A69" s="481" t="s">
        <v>205</v>
      </c>
      <c r="B69" s="482"/>
      <c r="C69" s="482"/>
      <c r="D69" s="482"/>
      <c r="E69" s="482"/>
      <c r="F69" s="482"/>
      <c r="G69" s="482"/>
      <c r="H69" s="482"/>
      <c r="I69" s="482"/>
      <c r="J69" s="483"/>
      <c r="K69" s="239">
        <f>SUM(K7:K68)</f>
        <v>0</v>
      </c>
    </row>
    <row r="70" spans="1:12" ht="18" customHeight="1">
      <c r="A70" s="240"/>
      <c r="B70" s="481" t="s">
        <v>307</v>
      </c>
      <c r="C70" s="484"/>
      <c r="D70" s="484"/>
      <c r="E70" s="484"/>
      <c r="F70" s="484"/>
      <c r="G70" s="484"/>
      <c r="H70" s="484"/>
      <c r="I70" s="484"/>
      <c r="J70" s="485"/>
      <c r="K70" s="239">
        <f>K69</f>
        <v>0</v>
      </c>
    </row>
    <row r="71" spans="1:12">
      <c r="A71" s="184" t="s">
        <v>729</v>
      </c>
      <c r="B71" s="184"/>
      <c r="C71" s="241" t="s">
        <v>309</v>
      </c>
      <c r="D71" s="186"/>
      <c r="E71" s="187"/>
      <c r="F71" s="187"/>
      <c r="G71" s="242"/>
      <c r="H71" s="243"/>
      <c r="I71" s="243"/>
      <c r="J71" s="244"/>
      <c r="K71" s="245"/>
    </row>
    <row r="72" spans="1:12" ht="13">
      <c r="A72" s="246"/>
      <c r="B72" s="171" t="s">
        <v>260</v>
      </c>
      <c r="C72" s="247"/>
      <c r="D72" s="232"/>
      <c r="E72" s="248"/>
      <c r="F72" s="248"/>
      <c r="G72" s="249"/>
      <c r="H72" s="250"/>
      <c r="I72" s="250"/>
      <c r="J72" s="251"/>
      <c r="K72" s="208"/>
    </row>
    <row r="73" spans="1:12" ht="13">
      <c r="A73" s="196"/>
      <c r="B73" s="171" t="s">
        <v>310</v>
      </c>
      <c r="C73" s="252"/>
      <c r="D73" s="200"/>
      <c r="E73" s="200"/>
      <c r="F73" s="200"/>
      <c r="G73" s="207"/>
      <c r="H73" s="250"/>
      <c r="I73" s="194"/>
      <c r="J73" s="195"/>
      <c r="K73" s="192"/>
    </row>
    <row r="74" spans="1:12">
      <c r="A74" s="196"/>
      <c r="B74" s="253" t="s">
        <v>311</v>
      </c>
      <c r="C74" s="235"/>
      <c r="D74" s="199"/>
      <c r="E74" s="199"/>
      <c r="F74" s="199"/>
      <c r="G74" s="207"/>
      <c r="H74" s="197"/>
      <c r="I74" s="194"/>
      <c r="J74" s="195"/>
      <c r="K74" s="192"/>
    </row>
    <row r="75" spans="1:12">
      <c r="A75" s="178" t="s">
        <v>730</v>
      </c>
      <c r="B75" s="254" t="s">
        <v>16</v>
      </c>
      <c r="C75" s="235" t="s">
        <v>313</v>
      </c>
      <c r="D75" s="199"/>
      <c r="E75" s="199"/>
      <c r="F75" s="199"/>
      <c r="G75" s="207"/>
      <c r="H75" s="197"/>
      <c r="I75" s="194"/>
      <c r="J75" s="195"/>
      <c r="K75" s="192"/>
    </row>
    <row r="76" spans="1:12">
      <c r="A76" s="196"/>
      <c r="B76" s="203"/>
      <c r="C76" s="255" t="s">
        <v>314</v>
      </c>
      <c r="D76" s="256"/>
      <c r="E76" s="199"/>
      <c r="F76" s="199"/>
      <c r="G76" s="207"/>
      <c r="H76" s="197"/>
      <c r="I76" s="194"/>
      <c r="J76" s="195"/>
      <c r="K76" s="192"/>
    </row>
    <row r="77" spans="1:12">
      <c r="A77" s="196"/>
      <c r="B77" s="203"/>
      <c r="C77" s="257"/>
      <c r="D77" s="256"/>
      <c r="E77" s="199"/>
      <c r="F77" s="199"/>
      <c r="G77" s="207"/>
      <c r="H77" s="197"/>
      <c r="I77" s="194"/>
      <c r="J77" s="195"/>
      <c r="K77" s="192"/>
    </row>
    <row r="78" spans="1:12">
      <c r="A78" s="196"/>
      <c r="B78" s="203"/>
      <c r="C78" s="205" t="s">
        <v>315</v>
      </c>
      <c r="D78" s="199"/>
      <c r="E78" s="199"/>
      <c r="F78" s="199"/>
      <c r="G78" s="207"/>
      <c r="H78" s="197"/>
      <c r="I78" s="194"/>
      <c r="J78" s="195"/>
      <c r="K78" s="192"/>
    </row>
    <row r="79" spans="1:12">
      <c r="A79" s="196"/>
      <c r="B79" s="203"/>
      <c r="C79" s="205" t="s">
        <v>316</v>
      </c>
      <c r="D79" s="199"/>
      <c r="E79" s="199"/>
      <c r="F79" s="199"/>
      <c r="G79" s="207"/>
      <c r="H79" s="197"/>
      <c r="I79" s="194"/>
      <c r="J79" s="195"/>
      <c r="K79" s="192"/>
    </row>
    <row r="80" spans="1:12">
      <c r="A80" s="196"/>
      <c r="B80" s="203"/>
      <c r="C80" s="258"/>
      <c r="D80" s="259"/>
      <c r="E80" s="199"/>
      <c r="F80" s="199"/>
      <c r="G80" s="260"/>
      <c r="H80" s="197"/>
      <c r="I80" s="194"/>
      <c r="J80" s="195"/>
      <c r="K80" s="192"/>
    </row>
    <row r="81" spans="1:11">
      <c r="A81" s="196"/>
      <c r="B81" s="203"/>
      <c r="C81" s="206" t="s">
        <v>317</v>
      </c>
      <c r="D81" s="261" t="s">
        <v>318</v>
      </c>
      <c r="E81" s="262"/>
      <c r="F81" s="248"/>
      <c r="G81" s="249"/>
      <c r="H81" s="197" t="s">
        <v>8</v>
      </c>
      <c r="I81" s="194">
        <v>20</v>
      </c>
      <c r="J81" s="195"/>
      <c r="K81" s="195">
        <f>I81*J81</f>
        <v>0</v>
      </c>
    </row>
    <row r="82" spans="1:11">
      <c r="A82" s="196"/>
      <c r="B82" s="203"/>
      <c r="C82" s="216"/>
      <c r="D82" s="261"/>
      <c r="E82" s="262"/>
      <c r="F82" s="248"/>
      <c r="G82" s="249"/>
      <c r="H82" s="263"/>
      <c r="I82" s="194"/>
      <c r="J82" s="195"/>
      <c r="K82" s="192"/>
    </row>
    <row r="83" spans="1:11">
      <c r="A83" s="196"/>
      <c r="B83" s="203"/>
      <c r="C83" s="199" t="s">
        <v>319</v>
      </c>
      <c r="D83" s="261" t="s">
        <v>320</v>
      </c>
      <c r="E83" s="262"/>
      <c r="F83" s="248"/>
      <c r="G83" s="249"/>
      <c r="H83" s="197" t="s">
        <v>8</v>
      </c>
      <c r="I83" s="194">
        <v>10</v>
      </c>
      <c r="J83" s="195"/>
      <c r="K83" s="195">
        <f>I83*J83</f>
        <v>0</v>
      </c>
    </row>
    <row r="84" spans="1:11">
      <c r="A84" s="196"/>
      <c r="B84" s="203"/>
      <c r="C84" s="199"/>
      <c r="D84" s="261"/>
      <c r="E84" s="262"/>
      <c r="F84" s="248"/>
      <c r="G84" s="249"/>
      <c r="H84" s="263"/>
      <c r="I84" s="194"/>
      <c r="J84" s="195"/>
      <c r="K84" s="192"/>
    </row>
    <row r="85" spans="1:11">
      <c r="A85" s="196"/>
      <c r="B85" s="203"/>
      <c r="C85" s="206" t="s">
        <v>321</v>
      </c>
      <c r="D85" s="261" t="s">
        <v>322</v>
      </c>
      <c r="E85" s="262"/>
      <c r="F85" s="262"/>
      <c r="G85" s="264"/>
      <c r="H85" s="197" t="s">
        <v>8</v>
      </c>
      <c r="I85" s="194">
        <v>10</v>
      </c>
      <c r="J85" s="195"/>
      <c r="K85" s="195">
        <f>I85*J85</f>
        <v>0</v>
      </c>
    </row>
    <row r="86" spans="1:11">
      <c r="A86" s="196"/>
      <c r="B86" s="203"/>
      <c r="C86" s="206"/>
      <c r="D86" s="261"/>
      <c r="E86" s="262"/>
      <c r="F86" s="262"/>
      <c r="G86" s="264"/>
      <c r="H86" s="263"/>
      <c r="I86" s="194"/>
      <c r="J86" s="195"/>
      <c r="K86" s="192"/>
    </row>
    <row r="87" spans="1:11">
      <c r="A87" s="192"/>
      <c r="B87" s="192"/>
      <c r="H87" s="192"/>
      <c r="I87" s="194"/>
      <c r="J87" s="195"/>
      <c r="K87" s="192"/>
    </row>
    <row r="88" spans="1:11">
      <c r="A88" s="196" t="s">
        <v>731</v>
      </c>
      <c r="B88" s="208"/>
      <c r="C88" s="204" t="s">
        <v>324</v>
      </c>
      <c r="D88" s="219"/>
      <c r="E88" s="219"/>
      <c r="F88" s="200"/>
      <c r="G88" s="207"/>
      <c r="H88" s="192"/>
      <c r="I88" s="194"/>
      <c r="J88" s="195"/>
      <c r="K88" s="192"/>
    </row>
    <row r="89" spans="1:11">
      <c r="A89" s="246"/>
      <c r="B89" s="253"/>
      <c r="C89" s="231" t="s">
        <v>325</v>
      </c>
      <c r="D89" s="232"/>
      <c r="E89" s="248"/>
      <c r="F89" s="248"/>
      <c r="G89" s="249"/>
      <c r="H89" s="192"/>
      <c r="I89" s="194"/>
      <c r="J89" s="195"/>
      <c r="K89" s="192"/>
    </row>
    <row r="90" spans="1:11">
      <c r="A90" s="265"/>
      <c r="B90" s="253"/>
      <c r="C90" s="205"/>
      <c r="D90" s="206"/>
      <c r="E90" s="206"/>
      <c r="F90" s="199"/>
      <c r="G90" s="207"/>
      <c r="H90" s="192"/>
      <c r="I90" s="194"/>
      <c r="J90" s="195"/>
      <c r="K90" s="192"/>
    </row>
    <row r="91" spans="1:11">
      <c r="A91" s="265"/>
      <c r="B91" s="253"/>
      <c r="C91" s="206" t="s">
        <v>317</v>
      </c>
      <c r="D91" s="216" t="s">
        <v>326</v>
      </c>
      <c r="E91" s="206"/>
      <c r="F91" s="199"/>
      <c r="G91" s="207"/>
      <c r="H91" s="197" t="s">
        <v>8</v>
      </c>
      <c r="I91" s="194">
        <v>20</v>
      </c>
      <c r="J91" s="195"/>
      <c r="K91" s="195">
        <f>I91*J91</f>
        <v>0</v>
      </c>
    </row>
    <row r="92" spans="1:11">
      <c r="A92" s="192"/>
      <c r="B92" s="192"/>
      <c r="H92" s="192"/>
      <c r="I92" s="194"/>
      <c r="J92" s="195"/>
      <c r="K92" s="192"/>
    </row>
    <row r="93" spans="1:11">
      <c r="A93" s="265" t="s">
        <v>732</v>
      </c>
      <c r="B93" s="203" t="s">
        <v>328</v>
      </c>
      <c r="C93" s="204" t="s">
        <v>329</v>
      </c>
      <c r="D93" s="216"/>
      <c r="E93" s="206"/>
      <c r="F93" s="199"/>
      <c r="G93" s="207"/>
      <c r="H93" s="263"/>
      <c r="I93" s="266"/>
      <c r="J93" s="195"/>
      <c r="K93" s="192"/>
    </row>
    <row r="94" spans="1:11">
      <c r="A94" s="265"/>
      <c r="B94" s="203"/>
      <c r="C94" s="205"/>
      <c r="D94" s="216"/>
      <c r="E94" s="206"/>
      <c r="F94" s="267"/>
      <c r="G94" s="207"/>
      <c r="H94" s="263"/>
      <c r="I94" s="266"/>
      <c r="J94" s="195"/>
      <c r="K94" s="192"/>
    </row>
    <row r="95" spans="1:11">
      <c r="A95" s="265"/>
      <c r="B95" s="203"/>
      <c r="C95" s="214" t="s">
        <v>330</v>
      </c>
      <c r="D95" s="216" t="s">
        <v>331</v>
      </c>
      <c r="E95" s="206"/>
      <c r="F95" s="199"/>
      <c r="G95" s="207"/>
      <c r="H95" s="263"/>
      <c r="I95" s="266"/>
      <c r="J95" s="195"/>
      <c r="K95" s="192"/>
    </row>
    <row r="96" spans="1:11">
      <c r="A96" s="265"/>
      <c r="B96" s="203"/>
      <c r="C96" s="205"/>
      <c r="D96" s="216"/>
      <c r="E96" s="206"/>
      <c r="F96" s="199"/>
      <c r="G96" s="207"/>
      <c r="H96" s="263"/>
      <c r="I96" s="266"/>
      <c r="J96" s="195"/>
      <c r="K96" s="192"/>
    </row>
    <row r="97" spans="1:12">
      <c r="A97" s="265"/>
      <c r="B97" s="208"/>
      <c r="C97" s="268"/>
      <c r="D97" s="225" t="s">
        <v>330</v>
      </c>
      <c r="E97" s="206" t="s">
        <v>332</v>
      </c>
      <c r="F97" s="199"/>
      <c r="G97" s="207"/>
      <c r="H97" s="263" t="s">
        <v>243</v>
      </c>
      <c r="I97" s="266">
        <v>1</v>
      </c>
      <c r="J97" s="195"/>
      <c r="K97" s="195">
        <f>I97*J97</f>
        <v>0</v>
      </c>
      <c r="L97" s="269"/>
    </row>
    <row r="98" spans="1:12">
      <c r="A98" s="265"/>
      <c r="B98" s="208"/>
      <c r="C98" s="221"/>
      <c r="D98" s="225"/>
      <c r="E98" s="206"/>
      <c r="F98" s="199"/>
      <c r="G98" s="200"/>
      <c r="H98" s="263"/>
      <c r="I98" s="266"/>
      <c r="J98" s="195"/>
      <c r="K98" s="195"/>
      <c r="L98" s="269"/>
    </row>
    <row r="99" spans="1:12">
      <c r="A99" s="265"/>
      <c r="B99" s="208"/>
      <c r="C99" s="221"/>
      <c r="D99" s="225"/>
      <c r="E99" s="206"/>
      <c r="F99" s="199"/>
      <c r="G99" s="200"/>
      <c r="H99" s="263"/>
      <c r="I99" s="266"/>
      <c r="J99" s="195"/>
      <c r="K99" s="195"/>
      <c r="L99" s="269"/>
    </row>
    <row r="100" spans="1:12">
      <c r="A100" s="265"/>
      <c r="B100" s="208"/>
      <c r="C100" s="221"/>
      <c r="D100" s="225"/>
      <c r="E100" s="206"/>
      <c r="F100" s="199"/>
      <c r="G100" s="200"/>
      <c r="H100" s="263"/>
      <c r="I100" s="266"/>
      <c r="J100" s="195"/>
      <c r="K100" s="195"/>
      <c r="L100" s="269"/>
    </row>
    <row r="101" spans="1:12">
      <c r="A101" s="265"/>
      <c r="B101" s="208"/>
      <c r="C101" s="221"/>
      <c r="D101" s="225"/>
      <c r="E101" s="206"/>
      <c r="F101" s="199"/>
      <c r="G101" s="200"/>
      <c r="H101" s="263"/>
      <c r="I101" s="266"/>
      <c r="J101" s="195"/>
      <c r="K101" s="195"/>
      <c r="L101" s="269"/>
    </row>
    <row r="102" spans="1:12">
      <c r="A102" s="265"/>
      <c r="B102" s="208"/>
      <c r="C102" s="221"/>
      <c r="D102" s="225"/>
      <c r="E102" s="206"/>
      <c r="F102" s="199"/>
      <c r="G102" s="200"/>
      <c r="H102" s="263"/>
      <c r="I102" s="266"/>
      <c r="J102" s="195"/>
      <c r="K102" s="195"/>
      <c r="L102" s="269"/>
    </row>
    <row r="103" spans="1:12">
      <c r="A103" s="265"/>
      <c r="B103" s="208"/>
      <c r="C103" s="221"/>
      <c r="D103" s="225"/>
      <c r="E103" s="206"/>
      <c r="F103" s="199"/>
      <c r="G103" s="200"/>
      <c r="H103" s="263"/>
      <c r="I103" s="266"/>
      <c r="J103" s="195"/>
      <c r="K103" s="195"/>
      <c r="L103" s="269"/>
    </row>
    <row r="104" spans="1:12">
      <c r="A104" s="265"/>
      <c r="B104" s="208"/>
      <c r="C104" s="221"/>
      <c r="D104" s="225"/>
      <c r="E104" s="206"/>
      <c r="F104" s="199"/>
      <c r="G104" s="200"/>
      <c r="H104" s="263"/>
      <c r="I104" s="266"/>
      <c r="J104" s="195"/>
      <c r="K104" s="195"/>
      <c r="L104" s="269"/>
    </row>
    <row r="105" spans="1:12">
      <c r="A105" s="265"/>
      <c r="B105" s="208"/>
      <c r="C105" s="221"/>
      <c r="D105" s="225"/>
      <c r="E105" s="206"/>
      <c r="F105" s="199"/>
      <c r="G105" s="200"/>
      <c r="H105" s="263"/>
      <c r="I105" s="266"/>
      <c r="J105" s="195"/>
      <c r="K105" s="195"/>
      <c r="L105" s="269"/>
    </row>
    <row r="106" spans="1:12">
      <c r="A106" s="265"/>
      <c r="B106" s="208"/>
      <c r="C106" s="221"/>
      <c r="D106" s="225"/>
      <c r="E106" s="206"/>
      <c r="F106" s="199"/>
      <c r="G106" s="200"/>
      <c r="H106" s="263"/>
      <c r="I106" s="266"/>
      <c r="J106" s="195"/>
      <c r="K106" s="195"/>
      <c r="L106" s="269"/>
    </row>
    <row r="107" spans="1:12">
      <c r="A107" s="265"/>
      <c r="B107" s="208"/>
      <c r="C107" s="221"/>
      <c r="D107" s="225"/>
      <c r="E107" s="206"/>
      <c r="F107" s="199"/>
      <c r="G107" s="200"/>
      <c r="H107" s="263"/>
      <c r="I107" s="266"/>
      <c r="J107" s="195"/>
      <c r="K107" s="195"/>
      <c r="L107" s="269"/>
    </row>
    <row r="108" spans="1:12">
      <c r="A108" s="265"/>
      <c r="B108" s="208"/>
      <c r="C108" s="221"/>
      <c r="D108" s="225"/>
      <c r="E108" s="206"/>
      <c r="F108" s="199"/>
      <c r="G108" s="200"/>
      <c r="H108" s="263"/>
      <c r="I108" s="266"/>
      <c r="J108" s="195"/>
      <c r="K108" s="195"/>
      <c r="L108" s="269"/>
    </row>
    <row r="109" spans="1:12">
      <c r="A109" s="265"/>
      <c r="B109" s="208"/>
      <c r="C109" s="221"/>
      <c r="D109" s="225"/>
      <c r="E109" s="206"/>
      <c r="F109" s="199"/>
      <c r="G109" s="200"/>
      <c r="H109" s="263"/>
      <c r="I109" s="266"/>
      <c r="J109" s="195"/>
      <c r="K109" s="195"/>
      <c r="L109" s="269"/>
    </row>
    <row r="110" spans="1:12">
      <c r="A110" s="265"/>
      <c r="B110" s="208"/>
      <c r="C110" s="221"/>
      <c r="D110" s="225"/>
      <c r="E110" s="206"/>
      <c r="F110" s="199"/>
      <c r="G110" s="200"/>
      <c r="H110" s="263"/>
      <c r="I110" s="266"/>
      <c r="J110" s="195"/>
      <c r="K110" s="195"/>
      <c r="L110" s="269"/>
    </row>
    <row r="111" spans="1:12">
      <c r="A111" s="265"/>
      <c r="B111" s="208"/>
      <c r="C111" s="221"/>
      <c r="D111" s="225"/>
      <c r="E111" s="206"/>
      <c r="F111" s="199"/>
      <c r="G111" s="200"/>
      <c r="H111" s="263"/>
      <c r="I111" s="266"/>
      <c r="J111" s="195"/>
      <c r="K111" s="195"/>
      <c r="L111" s="269"/>
    </row>
    <row r="112" spans="1:12">
      <c r="A112" s="265"/>
      <c r="B112" s="208"/>
      <c r="C112" s="221"/>
      <c r="D112" s="225"/>
      <c r="E112" s="206"/>
      <c r="F112" s="199"/>
      <c r="G112" s="200"/>
      <c r="H112" s="263"/>
      <c r="I112" s="266"/>
      <c r="J112" s="195"/>
      <c r="K112" s="195"/>
      <c r="L112" s="269"/>
    </row>
    <row r="113" spans="1:12">
      <c r="A113" s="265"/>
      <c r="B113" s="208"/>
      <c r="C113" s="221"/>
      <c r="D113" s="225"/>
      <c r="E113" s="206"/>
      <c r="F113" s="199"/>
      <c r="G113" s="200"/>
      <c r="H113" s="263"/>
      <c r="I113" s="266"/>
      <c r="J113" s="195"/>
      <c r="K113" s="195"/>
      <c r="L113" s="269"/>
    </row>
    <row r="114" spans="1:12">
      <c r="A114" s="265"/>
      <c r="B114" s="208"/>
      <c r="C114" s="221"/>
      <c r="D114" s="225"/>
      <c r="E114" s="206"/>
      <c r="F114" s="199"/>
      <c r="G114" s="200"/>
      <c r="H114" s="263"/>
      <c r="I114" s="266"/>
      <c r="J114" s="195"/>
      <c r="K114" s="195"/>
      <c r="L114" s="269"/>
    </row>
    <row r="115" spans="1:12">
      <c r="A115" s="265"/>
      <c r="B115" s="208"/>
      <c r="C115" s="221"/>
      <c r="D115" s="225"/>
      <c r="E115" s="206"/>
      <c r="F115" s="199"/>
      <c r="G115" s="200"/>
      <c r="H115" s="263"/>
      <c r="I115" s="266"/>
      <c r="J115" s="195"/>
      <c r="K115" s="195"/>
      <c r="L115" s="269"/>
    </row>
    <row r="116" spans="1:12">
      <c r="A116" s="265"/>
      <c r="B116" s="208"/>
      <c r="C116" s="221"/>
      <c r="D116" s="225"/>
      <c r="E116" s="206"/>
      <c r="F116" s="199"/>
      <c r="G116" s="200"/>
      <c r="H116" s="263"/>
      <c r="I116" s="266"/>
      <c r="J116" s="195"/>
      <c r="K116" s="195"/>
      <c r="L116" s="269"/>
    </row>
    <row r="117" spans="1:12">
      <c r="A117" s="265"/>
      <c r="B117" s="208"/>
      <c r="C117" s="221"/>
      <c r="D117" s="225"/>
      <c r="E117" s="206"/>
      <c r="F117" s="199"/>
      <c r="G117" s="200"/>
      <c r="H117" s="263"/>
      <c r="I117" s="266"/>
      <c r="J117" s="195"/>
      <c r="K117" s="195"/>
      <c r="L117" s="269"/>
    </row>
    <row r="118" spans="1:12">
      <c r="A118" s="265"/>
      <c r="B118" s="208"/>
      <c r="C118" s="221"/>
      <c r="D118" s="225"/>
      <c r="E118" s="206"/>
      <c r="F118" s="199"/>
      <c r="G118" s="200"/>
      <c r="H118" s="263"/>
      <c r="I118" s="266"/>
      <c r="J118" s="195"/>
      <c r="K118" s="195"/>
      <c r="L118" s="269"/>
    </row>
    <row r="119" spans="1:12">
      <c r="A119" s="265"/>
      <c r="B119" s="208"/>
      <c r="C119" s="221"/>
      <c r="D119" s="225"/>
      <c r="E119" s="206"/>
      <c r="F119" s="199"/>
      <c r="G119" s="200"/>
      <c r="H119" s="263"/>
      <c r="I119" s="266"/>
      <c r="J119" s="195"/>
      <c r="K119" s="195"/>
      <c r="L119" s="269"/>
    </row>
    <row r="120" spans="1:12">
      <c r="A120" s="265"/>
      <c r="B120" s="208"/>
      <c r="C120" s="221"/>
      <c r="D120" s="225"/>
      <c r="E120" s="206"/>
      <c r="F120" s="199"/>
      <c r="G120" s="200"/>
      <c r="H120" s="263"/>
      <c r="I120" s="266"/>
      <c r="J120" s="195"/>
      <c r="K120" s="195"/>
      <c r="L120" s="269"/>
    </row>
    <row r="121" spans="1:12">
      <c r="A121" s="265"/>
      <c r="B121" s="208"/>
      <c r="C121" s="221"/>
      <c r="D121" s="225"/>
      <c r="E121" s="206"/>
      <c r="F121" s="199"/>
      <c r="G121" s="200"/>
      <c r="H121" s="263"/>
      <c r="I121" s="266"/>
      <c r="J121" s="195"/>
      <c r="K121" s="195"/>
      <c r="L121" s="269"/>
    </row>
    <row r="122" spans="1:12">
      <c r="A122" s="265"/>
      <c r="B122" s="208"/>
      <c r="C122" s="221"/>
      <c r="D122" s="225"/>
      <c r="E122" s="206"/>
      <c r="F122" s="199"/>
      <c r="G122" s="200"/>
      <c r="H122" s="263"/>
      <c r="I122" s="266"/>
      <c r="J122" s="195"/>
      <c r="K122" s="195"/>
      <c r="L122" s="269"/>
    </row>
    <row r="123" spans="1:12">
      <c r="A123" s="265"/>
      <c r="B123" s="208"/>
      <c r="C123" s="221"/>
      <c r="D123" s="225"/>
      <c r="E123" s="206"/>
      <c r="F123" s="199"/>
      <c r="G123" s="200"/>
      <c r="H123" s="263"/>
      <c r="I123" s="266"/>
      <c r="J123" s="195"/>
      <c r="K123" s="195"/>
      <c r="L123" s="269"/>
    </row>
    <row r="124" spans="1:12">
      <c r="A124" s="265"/>
      <c r="B124" s="208"/>
      <c r="C124" s="221"/>
      <c r="D124" s="225"/>
      <c r="E124" s="206"/>
      <c r="F124" s="199"/>
      <c r="G124" s="200"/>
      <c r="H124" s="263"/>
      <c r="I124" s="266"/>
      <c r="J124" s="195"/>
      <c r="K124" s="195"/>
      <c r="L124" s="269"/>
    </row>
    <row r="125" spans="1:12">
      <c r="A125" s="265"/>
      <c r="B125" s="208"/>
      <c r="C125" s="221"/>
      <c r="D125" s="225"/>
      <c r="E125" s="206"/>
      <c r="F125" s="199"/>
      <c r="G125" s="200"/>
      <c r="H125" s="263"/>
      <c r="I125" s="266"/>
      <c r="J125" s="195"/>
      <c r="K125" s="195"/>
      <c r="L125" s="269"/>
    </row>
    <row r="126" spans="1:12">
      <c r="A126" s="265"/>
      <c r="B126" s="208"/>
      <c r="C126" s="221"/>
      <c r="D126" s="225"/>
      <c r="E126" s="206"/>
      <c r="F126" s="199"/>
      <c r="G126" s="200"/>
      <c r="H126" s="263"/>
      <c r="I126" s="266"/>
      <c r="J126" s="195"/>
      <c r="K126" s="195"/>
      <c r="L126" s="269"/>
    </row>
    <row r="127" spans="1:12">
      <c r="A127" s="265"/>
      <c r="B127" s="208"/>
      <c r="C127" s="221"/>
      <c r="D127" s="225"/>
      <c r="E127" s="206"/>
      <c r="F127" s="199"/>
      <c r="G127" s="200"/>
      <c r="H127" s="263"/>
      <c r="I127" s="266"/>
      <c r="J127" s="195"/>
      <c r="K127" s="195"/>
      <c r="L127" s="269"/>
    </row>
    <row r="128" spans="1:12">
      <c r="A128" s="265"/>
      <c r="B128" s="208"/>
      <c r="C128" s="221"/>
      <c r="D128" s="225"/>
      <c r="E128" s="206"/>
      <c r="F128" s="199"/>
      <c r="G128" s="200"/>
      <c r="H128" s="263"/>
      <c r="I128" s="266"/>
      <c r="J128" s="195"/>
      <c r="K128" s="195"/>
      <c r="L128" s="269"/>
    </row>
    <row r="129" spans="1:12">
      <c r="A129" s="265"/>
      <c r="B129" s="208"/>
      <c r="C129" s="221"/>
      <c r="D129" s="225"/>
      <c r="E129" s="206"/>
      <c r="F129" s="199"/>
      <c r="G129" s="200"/>
      <c r="H129" s="263"/>
      <c r="I129" s="266"/>
      <c r="J129" s="195"/>
      <c r="K129" s="195"/>
      <c r="L129" s="269"/>
    </row>
    <row r="130" spans="1:12">
      <c r="A130" s="265"/>
      <c r="B130" s="208"/>
      <c r="C130" s="221"/>
      <c r="D130" s="225"/>
      <c r="E130" s="206"/>
      <c r="F130" s="199"/>
      <c r="G130" s="200"/>
      <c r="H130" s="263"/>
      <c r="I130" s="266"/>
      <c r="J130" s="195"/>
      <c r="K130" s="195"/>
      <c r="L130" s="269"/>
    </row>
    <row r="131" spans="1:12">
      <c r="A131" s="265"/>
      <c r="B131" s="208"/>
      <c r="C131" s="221"/>
      <c r="D131" s="225"/>
      <c r="E131" s="206"/>
      <c r="F131" s="199"/>
      <c r="G131" s="200"/>
      <c r="H131" s="263"/>
      <c r="I131" s="266"/>
      <c r="J131" s="195"/>
      <c r="K131" s="195"/>
      <c r="L131" s="269"/>
    </row>
    <row r="132" spans="1:12">
      <c r="A132" s="265"/>
      <c r="B132" s="208"/>
      <c r="C132" s="221"/>
      <c r="D132" s="225"/>
      <c r="E132" s="206"/>
      <c r="F132" s="199"/>
      <c r="G132" s="200"/>
      <c r="H132" s="263"/>
      <c r="I132" s="266"/>
      <c r="J132" s="195"/>
      <c r="K132" s="195"/>
      <c r="L132" s="269"/>
    </row>
    <row r="133" spans="1:12">
      <c r="A133" s="265"/>
      <c r="B133" s="208"/>
      <c r="C133" s="221"/>
      <c r="D133" s="225"/>
      <c r="E133" s="206"/>
      <c r="F133" s="199"/>
      <c r="G133" s="200"/>
      <c r="H133" s="263"/>
      <c r="I133" s="266"/>
      <c r="J133" s="195"/>
      <c r="K133" s="195"/>
      <c r="L133" s="269"/>
    </row>
    <row r="134" spans="1:12">
      <c r="A134" s="265"/>
      <c r="B134" s="208"/>
      <c r="C134" s="221"/>
      <c r="D134" s="225"/>
      <c r="E134" s="206"/>
      <c r="F134" s="199"/>
      <c r="G134" s="200"/>
      <c r="H134" s="263"/>
      <c r="I134" s="266"/>
      <c r="J134" s="195"/>
      <c r="K134" s="195"/>
      <c r="L134" s="269"/>
    </row>
    <row r="135" spans="1:12">
      <c r="A135" s="270"/>
      <c r="B135" s="192"/>
      <c r="H135" s="192"/>
      <c r="I135" s="194"/>
      <c r="J135" s="195"/>
      <c r="K135" s="192"/>
      <c r="L135" s="135">
        <f>SUM(K72:K135)</f>
        <v>0</v>
      </c>
    </row>
    <row r="136" spans="1:12" ht="18" customHeight="1">
      <c r="A136" s="481" t="s">
        <v>205</v>
      </c>
      <c r="B136" s="482"/>
      <c r="C136" s="482"/>
      <c r="D136" s="482"/>
      <c r="E136" s="482"/>
      <c r="F136" s="482"/>
      <c r="G136" s="482"/>
      <c r="H136" s="482"/>
      <c r="I136" s="482"/>
      <c r="J136" s="483"/>
      <c r="K136" s="239">
        <f>SUM(K72:K135)+K70</f>
        <v>0</v>
      </c>
    </row>
    <row r="137" spans="1:12" ht="18" customHeight="1">
      <c r="A137" s="240"/>
      <c r="B137" s="481" t="s">
        <v>307</v>
      </c>
      <c r="C137" s="484"/>
      <c r="D137" s="484"/>
      <c r="E137" s="484"/>
      <c r="F137" s="484"/>
      <c r="G137" s="484"/>
      <c r="H137" s="484"/>
      <c r="I137" s="484"/>
      <c r="J137" s="485"/>
      <c r="K137" s="239">
        <f>K136</f>
        <v>0</v>
      </c>
    </row>
    <row r="138" spans="1:12">
      <c r="A138" s="271" t="s">
        <v>733</v>
      </c>
      <c r="B138" s="184"/>
      <c r="C138" s="241" t="s">
        <v>334</v>
      </c>
      <c r="D138" s="186"/>
      <c r="E138" s="187"/>
      <c r="F138" s="187"/>
      <c r="G138" s="242"/>
      <c r="H138" s="243"/>
      <c r="I138" s="169"/>
      <c r="J138" s="272"/>
      <c r="K138" s="273"/>
    </row>
    <row r="139" spans="1:12" ht="13">
      <c r="A139" s="274"/>
      <c r="B139" s="171" t="s">
        <v>260</v>
      </c>
      <c r="C139" s="252"/>
      <c r="D139" s="200"/>
      <c r="E139" s="200"/>
      <c r="F139" s="200"/>
      <c r="G139" s="207"/>
      <c r="H139" s="250"/>
      <c r="I139" s="266"/>
      <c r="J139" s="195"/>
      <c r="K139" s="192"/>
    </row>
    <row r="140" spans="1:12" ht="13">
      <c r="A140" s="274"/>
      <c r="B140" s="171" t="s">
        <v>335</v>
      </c>
      <c r="C140" s="252"/>
      <c r="D140" s="200"/>
      <c r="E140" s="200"/>
      <c r="F140" s="200"/>
      <c r="G140" s="207"/>
      <c r="H140" s="250"/>
      <c r="I140" s="266"/>
      <c r="J140" s="195"/>
      <c r="K140" s="192"/>
    </row>
    <row r="141" spans="1:12">
      <c r="A141" s="250" t="s">
        <v>734</v>
      </c>
      <c r="B141" s="208" t="s">
        <v>25</v>
      </c>
      <c r="C141" s="268" t="s">
        <v>337</v>
      </c>
      <c r="D141" s="219"/>
      <c r="E141" s="219"/>
      <c r="F141" s="200"/>
      <c r="G141" s="207"/>
      <c r="H141" s="263"/>
      <c r="I141" s="266"/>
      <c r="J141" s="195"/>
      <c r="K141" s="192"/>
    </row>
    <row r="142" spans="1:12">
      <c r="A142" s="250"/>
      <c r="B142" s="208"/>
      <c r="C142" s="268" t="s">
        <v>338</v>
      </c>
      <c r="D142" s="219"/>
      <c r="E142" s="221"/>
      <c r="F142" s="222"/>
      <c r="G142" s="223"/>
      <c r="H142" s="263"/>
      <c r="I142" s="266"/>
      <c r="J142" s="195"/>
      <c r="K142" s="192"/>
    </row>
    <row r="143" spans="1:12">
      <c r="A143" s="250"/>
      <c r="B143" s="208"/>
      <c r="C143" s="275" t="s">
        <v>339</v>
      </c>
      <c r="D143" s="219"/>
      <c r="E143" s="219"/>
      <c r="F143" s="200"/>
      <c r="G143" s="207"/>
      <c r="H143" s="263"/>
      <c r="I143" s="266"/>
      <c r="J143" s="195"/>
      <c r="K143" s="192"/>
    </row>
    <row r="144" spans="1:12" ht="13.5">
      <c r="A144" s="250"/>
      <c r="B144" s="208"/>
      <c r="C144" s="218" t="s">
        <v>272</v>
      </c>
      <c r="D144" s="219" t="s">
        <v>340</v>
      </c>
      <c r="E144" s="219"/>
      <c r="F144" s="200"/>
      <c r="G144" s="207"/>
      <c r="H144" s="263" t="s">
        <v>154</v>
      </c>
      <c r="I144" s="266">
        <v>5</v>
      </c>
      <c r="J144" s="195"/>
      <c r="K144" s="195">
        <f>I144*J144</f>
        <v>0</v>
      </c>
    </row>
    <row r="145" spans="1:11">
      <c r="A145" s="250"/>
      <c r="B145" s="208"/>
      <c r="C145" s="218"/>
      <c r="D145" s="219"/>
      <c r="E145" s="219"/>
      <c r="F145" s="200"/>
      <c r="G145" s="207"/>
      <c r="H145" s="263"/>
      <c r="I145" s="266"/>
      <c r="J145" s="195"/>
      <c r="K145" s="192"/>
    </row>
    <row r="146" spans="1:11" ht="13.5">
      <c r="A146" s="250"/>
      <c r="B146" s="208"/>
      <c r="C146" s="218" t="s">
        <v>277</v>
      </c>
      <c r="D146" s="219" t="s">
        <v>341</v>
      </c>
      <c r="E146" s="219"/>
      <c r="F146" s="200"/>
      <c r="G146" s="207"/>
      <c r="H146" s="263" t="s">
        <v>154</v>
      </c>
      <c r="I146" s="266">
        <v>3</v>
      </c>
      <c r="J146" s="195"/>
      <c r="K146" s="195">
        <f>I146*J146</f>
        <v>0</v>
      </c>
    </row>
    <row r="147" spans="1:11">
      <c r="A147" s="250"/>
      <c r="B147" s="208"/>
      <c r="C147" s="218"/>
      <c r="D147" s="219"/>
      <c r="E147" s="219"/>
      <c r="F147" s="200"/>
      <c r="G147" s="207"/>
      <c r="H147" s="263"/>
      <c r="I147" s="266"/>
      <c r="J147" s="195"/>
      <c r="K147" s="192"/>
    </row>
    <row r="148" spans="1:11">
      <c r="A148" s="250" t="s">
        <v>735</v>
      </c>
      <c r="B148" s="208" t="s">
        <v>27</v>
      </c>
      <c r="C148" s="268" t="s">
        <v>343</v>
      </c>
      <c r="D148" s="219"/>
      <c r="E148" s="206"/>
      <c r="F148" s="199"/>
      <c r="G148" s="207"/>
      <c r="H148" s="263"/>
      <c r="I148" s="266"/>
      <c r="J148" s="195"/>
      <c r="K148" s="192"/>
    </row>
    <row r="149" spans="1:11">
      <c r="A149" s="250"/>
      <c r="B149" s="208"/>
      <c r="C149" s="218"/>
      <c r="D149" s="219"/>
      <c r="E149" s="206"/>
      <c r="F149" s="199"/>
      <c r="G149" s="207"/>
      <c r="H149" s="263"/>
      <c r="I149" s="266"/>
      <c r="J149" s="195"/>
      <c r="K149" s="192"/>
    </row>
    <row r="150" spans="1:11" ht="13.5">
      <c r="A150" s="250"/>
      <c r="B150" s="208"/>
      <c r="C150" s="218" t="s">
        <v>272</v>
      </c>
      <c r="D150" s="219" t="s">
        <v>340</v>
      </c>
      <c r="E150" s="206"/>
      <c r="F150" s="199"/>
      <c r="G150" s="207"/>
      <c r="H150" s="263" t="s">
        <v>154</v>
      </c>
      <c r="I150" s="266">
        <v>5</v>
      </c>
      <c r="J150" s="195"/>
      <c r="K150" s="195">
        <f>I150*J150</f>
        <v>0</v>
      </c>
    </row>
    <row r="151" spans="1:11">
      <c r="A151" s="250"/>
      <c r="B151" s="208"/>
      <c r="C151" s="218"/>
      <c r="D151" s="219"/>
      <c r="E151" s="206"/>
      <c r="F151" s="199"/>
      <c r="G151" s="207"/>
      <c r="H151" s="263"/>
      <c r="I151" s="266"/>
      <c r="J151" s="195"/>
      <c r="K151" s="192"/>
    </row>
    <row r="152" spans="1:11" ht="13.5">
      <c r="A152" s="250"/>
      <c r="B152" s="208"/>
      <c r="C152" s="218" t="s">
        <v>277</v>
      </c>
      <c r="D152" s="219" t="s">
        <v>341</v>
      </c>
      <c r="E152" s="206"/>
      <c r="F152" s="199"/>
      <c r="G152" s="207"/>
      <c r="H152" s="263" t="s">
        <v>154</v>
      </c>
      <c r="I152" s="266">
        <v>5</v>
      </c>
      <c r="J152" s="195"/>
      <c r="K152" s="195">
        <f>I152*J152</f>
        <v>0</v>
      </c>
    </row>
    <row r="153" spans="1:11">
      <c r="A153" s="250"/>
      <c r="B153" s="250"/>
      <c r="C153" s="218"/>
      <c r="D153" s="219"/>
      <c r="E153" s="206"/>
      <c r="F153" s="199"/>
      <c r="G153" s="200"/>
      <c r="H153" s="263"/>
      <c r="I153" s="266"/>
      <c r="J153" s="195"/>
      <c r="K153" s="195"/>
    </row>
    <row r="154" spans="1:11">
      <c r="A154" s="250"/>
      <c r="B154" s="250"/>
      <c r="C154" s="218"/>
      <c r="D154" s="219"/>
      <c r="E154" s="206"/>
      <c r="F154" s="199"/>
      <c r="G154" s="200"/>
      <c r="H154" s="263"/>
      <c r="I154" s="266"/>
      <c r="J154" s="195"/>
      <c r="K154" s="195"/>
    </row>
    <row r="155" spans="1:11">
      <c r="A155" s="250"/>
      <c r="B155" s="250"/>
      <c r="C155" s="218"/>
      <c r="D155" s="219"/>
      <c r="E155" s="206"/>
      <c r="F155" s="199"/>
      <c r="G155" s="200"/>
      <c r="H155" s="263"/>
      <c r="I155" s="266"/>
      <c r="J155" s="195"/>
      <c r="K155" s="195"/>
    </row>
    <row r="156" spans="1:11">
      <c r="A156" s="250"/>
      <c r="B156" s="250"/>
      <c r="C156" s="218"/>
      <c r="D156" s="219"/>
      <c r="E156" s="206"/>
      <c r="F156" s="199"/>
      <c r="G156" s="200"/>
      <c r="H156" s="263"/>
      <c r="I156" s="266"/>
      <c r="J156" s="195"/>
      <c r="K156" s="195"/>
    </row>
    <row r="157" spans="1:11">
      <c r="A157" s="250"/>
      <c r="B157" s="250"/>
      <c r="C157" s="218"/>
      <c r="D157" s="219"/>
      <c r="E157" s="206"/>
      <c r="F157" s="199"/>
      <c r="G157" s="200"/>
      <c r="H157" s="263"/>
      <c r="I157" s="266"/>
      <c r="J157" s="195"/>
      <c r="K157" s="195"/>
    </row>
    <row r="158" spans="1:11">
      <c r="A158" s="250"/>
      <c r="B158" s="250"/>
      <c r="C158" s="218"/>
      <c r="D158" s="219"/>
      <c r="E158" s="206"/>
      <c r="F158" s="199"/>
      <c r="G158" s="200"/>
      <c r="H158" s="263"/>
      <c r="I158" s="266"/>
      <c r="J158" s="195"/>
      <c r="K158" s="195"/>
    </row>
    <row r="159" spans="1:11">
      <c r="A159" s="250"/>
      <c r="B159" s="250"/>
      <c r="C159" s="218"/>
      <c r="D159" s="219"/>
      <c r="E159" s="206"/>
      <c r="F159" s="199"/>
      <c r="G159" s="200"/>
      <c r="H159" s="263"/>
      <c r="I159" s="266"/>
      <c r="J159" s="195"/>
      <c r="K159" s="195"/>
    </row>
    <row r="160" spans="1:11">
      <c r="A160" s="250"/>
      <c r="B160" s="250"/>
      <c r="C160" s="218"/>
      <c r="D160" s="219"/>
      <c r="E160" s="206"/>
      <c r="F160" s="199"/>
      <c r="G160" s="200"/>
      <c r="H160" s="263"/>
      <c r="I160" s="266"/>
      <c r="J160" s="195"/>
      <c r="K160" s="195"/>
    </row>
    <row r="161" spans="1:11">
      <c r="A161" s="250"/>
      <c r="B161" s="250"/>
      <c r="C161" s="218"/>
      <c r="D161" s="219"/>
      <c r="E161" s="206"/>
      <c r="F161" s="199"/>
      <c r="G161" s="200"/>
      <c r="H161" s="263"/>
      <c r="I161" s="266"/>
      <c r="J161" s="195"/>
      <c r="K161" s="195"/>
    </row>
    <row r="162" spans="1:11">
      <c r="A162" s="250"/>
      <c r="B162" s="250"/>
      <c r="C162" s="218"/>
      <c r="D162" s="219"/>
      <c r="E162" s="206"/>
      <c r="F162" s="199"/>
      <c r="G162" s="200"/>
      <c r="H162" s="263"/>
      <c r="I162" s="266"/>
      <c r="J162" s="195"/>
      <c r="K162" s="195"/>
    </row>
    <row r="163" spans="1:11">
      <c r="A163" s="250"/>
      <c r="B163" s="250"/>
      <c r="C163" s="218"/>
      <c r="D163" s="219"/>
      <c r="E163" s="206"/>
      <c r="F163" s="199"/>
      <c r="G163" s="200"/>
      <c r="H163" s="263"/>
      <c r="I163" s="266"/>
      <c r="J163" s="195"/>
      <c r="K163" s="195"/>
    </row>
    <row r="164" spans="1:11">
      <c r="A164" s="250"/>
      <c r="B164" s="250"/>
      <c r="C164" s="218"/>
      <c r="D164" s="219"/>
      <c r="E164" s="206"/>
      <c r="F164" s="199"/>
      <c r="G164" s="200"/>
      <c r="H164" s="263"/>
      <c r="I164" s="266"/>
      <c r="J164" s="195"/>
      <c r="K164" s="195"/>
    </row>
    <row r="165" spans="1:11">
      <c r="A165" s="250"/>
      <c r="B165" s="250"/>
      <c r="C165" s="218"/>
      <c r="D165" s="219"/>
      <c r="E165" s="206"/>
      <c r="F165" s="199"/>
      <c r="G165" s="200"/>
      <c r="H165" s="263"/>
      <c r="I165" s="266"/>
      <c r="J165" s="195"/>
      <c r="K165" s="195"/>
    </row>
    <row r="166" spans="1:11">
      <c r="A166" s="250"/>
      <c r="B166" s="250"/>
      <c r="C166" s="218"/>
      <c r="D166" s="219"/>
      <c r="E166" s="206"/>
      <c r="F166" s="199"/>
      <c r="G166" s="200"/>
      <c r="H166" s="263"/>
      <c r="I166" s="266"/>
      <c r="J166" s="195"/>
      <c r="K166" s="195"/>
    </row>
    <row r="167" spans="1:11">
      <c r="A167" s="250"/>
      <c r="B167" s="250"/>
      <c r="C167" s="218"/>
      <c r="D167" s="219"/>
      <c r="E167" s="206"/>
      <c r="F167" s="199"/>
      <c r="G167" s="200"/>
      <c r="H167" s="263"/>
      <c r="I167" s="266"/>
      <c r="J167" s="195"/>
      <c r="K167" s="195"/>
    </row>
    <row r="168" spans="1:11">
      <c r="A168" s="250"/>
      <c r="B168" s="250"/>
      <c r="C168" s="218"/>
      <c r="D168" s="219"/>
      <c r="E168" s="206"/>
      <c r="F168" s="199"/>
      <c r="G168" s="200"/>
      <c r="H168" s="263"/>
      <c r="I168" s="266"/>
      <c r="J168" s="195"/>
      <c r="K168" s="195"/>
    </row>
    <row r="169" spans="1:11">
      <c r="A169" s="250"/>
      <c r="B169" s="250"/>
      <c r="C169" s="218"/>
      <c r="D169" s="219"/>
      <c r="E169" s="206"/>
      <c r="F169" s="199"/>
      <c r="G169" s="200"/>
      <c r="H169" s="263"/>
      <c r="I169" s="266"/>
      <c r="J169" s="195"/>
      <c r="K169" s="195"/>
    </row>
    <row r="170" spans="1:11">
      <c r="A170" s="250"/>
      <c r="B170" s="250"/>
      <c r="C170" s="218"/>
      <c r="D170" s="219"/>
      <c r="E170" s="206"/>
      <c r="F170" s="199"/>
      <c r="G170" s="200"/>
      <c r="H170" s="263"/>
      <c r="I170" s="266"/>
      <c r="J170" s="195"/>
      <c r="K170" s="195"/>
    </row>
    <row r="171" spans="1:11">
      <c r="A171" s="250"/>
      <c r="B171" s="250"/>
      <c r="C171" s="218"/>
      <c r="D171" s="219"/>
      <c r="E171" s="206"/>
      <c r="F171" s="199"/>
      <c r="G171" s="200"/>
      <c r="H171" s="263"/>
      <c r="I171" s="266"/>
      <c r="J171" s="195"/>
      <c r="K171" s="195"/>
    </row>
    <row r="172" spans="1:11">
      <c r="A172" s="250"/>
      <c r="B172" s="250"/>
      <c r="C172" s="218"/>
      <c r="D172" s="219"/>
      <c r="E172" s="206"/>
      <c r="F172" s="199"/>
      <c r="G172" s="200"/>
      <c r="H172" s="263"/>
      <c r="I172" s="266"/>
      <c r="J172" s="195"/>
      <c r="K172" s="195"/>
    </row>
    <row r="173" spans="1:11">
      <c r="C173" s="236"/>
      <c r="H173" s="192"/>
      <c r="I173" s="194"/>
      <c r="J173" s="195"/>
      <c r="K173" s="192"/>
    </row>
    <row r="174" spans="1:11">
      <c r="C174" s="236"/>
      <c r="H174" s="192"/>
      <c r="I174" s="194"/>
      <c r="J174" s="195"/>
      <c r="K174" s="192"/>
    </row>
    <row r="175" spans="1:11">
      <c r="C175" s="236"/>
      <c r="H175" s="192"/>
      <c r="I175" s="194"/>
      <c r="J175" s="195"/>
      <c r="K175" s="192"/>
    </row>
    <row r="176" spans="1:11">
      <c r="C176" s="236"/>
      <c r="H176" s="192"/>
      <c r="I176" s="194"/>
      <c r="J176" s="195"/>
      <c r="K176" s="192"/>
    </row>
    <row r="177" spans="3:11">
      <c r="C177" s="236"/>
      <c r="H177" s="192"/>
      <c r="I177" s="194"/>
      <c r="J177" s="195"/>
      <c r="K177" s="192"/>
    </row>
    <row r="178" spans="3:11">
      <c r="C178" s="236"/>
      <c r="H178" s="192"/>
      <c r="I178" s="194"/>
      <c r="J178" s="195"/>
      <c r="K178" s="192"/>
    </row>
    <row r="179" spans="3:11">
      <c r="C179" s="236"/>
      <c r="H179" s="192"/>
      <c r="I179" s="194"/>
      <c r="J179" s="195"/>
      <c r="K179" s="192"/>
    </row>
    <row r="180" spans="3:11">
      <c r="C180" s="236"/>
      <c r="H180" s="192"/>
      <c r="I180" s="194"/>
      <c r="J180" s="195"/>
      <c r="K180" s="192"/>
    </row>
    <row r="181" spans="3:11">
      <c r="C181" s="236"/>
      <c r="H181" s="192"/>
      <c r="I181" s="194"/>
      <c r="J181" s="195"/>
      <c r="K181" s="192"/>
    </row>
    <row r="182" spans="3:11">
      <c r="C182" s="236"/>
      <c r="H182" s="192"/>
      <c r="I182" s="194"/>
      <c r="J182" s="195"/>
      <c r="K182" s="192"/>
    </row>
    <row r="183" spans="3:11">
      <c r="C183" s="236"/>
      <c r="H183" s="192"/>
      <c r="I183" s="194"/>
      <c r="J183" s="195"/>
      <c r="K183" s="192"/>
    </row>
    <row r="184" spans="3:11">
      <c r="C184" s="236"/>
      <c r="H184" s="192"/>
      <c r="I184" s="194"/>
      <c r="J184" s="195"/>
      <c r="K184" s="192"/>
    </row>
    <row r="185" spans="3:11">
      <c r="C185" s="236"/>
      <c r="H185" s="192"/>
      <c r="I185" s="194"/>
      <c r="J185" s="195"/>
      <c r="K185" s="192"/>
    </row>
    <row r="186" spans="3:11">
      <c r="C186" s="236"/>
      <c r="H186" s="192"/>
      <c r="I186" s="194"/>
      <c r="J186" s="195"/>
      <c r="K186" s="192"/>
    </row>
    <row r="187" spans="3:11">
      <c r="C187" s="236"/>
      <c r="H187" s="192"/>
      <c r="I187" s="194"/>
      <c r="J187" s="195"/>
      <c r="K187" s="192"/>
    </row>
    <row r="188" spans="3:11">
      <c r="C188" s="236"/>
      <c r="H188" s="192"/>
      <c r="I188" s="194"/>
      <c r="J188" s="195"/>
      <c r="K188" s="192"/>
    </row>
    <row r="189" spans="3:11">
      <c r="C189" s="236"/>
      <c r="H189" s="192"/>
      <c r="I189" s="194"/>
      <c r="J189" s="195"/>
      <c r="K189" s="192"/>
    </row>
    <row r="190" spans="3:11">
      <c r="C190" s="236"/>
      <c r="H190" s="192"/>
      <c r="I190" s="194"/>
      <c r="J190" s="195"/>
      <c r="K190" s="192"/>
    </row>
    <row r="191" spans="3:11">
      <c r="C191" s="236"/>
      <c r="H191" s="192"/>
      <c r="I191" s="194"/>
      <c r="J191" s="195"/>
      <c r="K191" s="192"/>
    </row>
    <row r="192" spans="3:11">
      <c r="C192" s="236"/>
      <c r="H192" s="192"/>
      <c r="I192" s="194"/>
      <c r="J192" s="195"/>
      <c r="K192" s="192"/>
    </row>
    <row r="193" spans="1:12">
      <c r="C193" s="236"/>
      <c r="H193" s="192"/>
      <c r="I193" s="194"/>
      <c r="J193" s="195"/>
      <c r="K193" s="192"/>
    </row>
    <row r="194" spans="1:12">
      <c r="C194" s="236"/>
      <c r="H194" s="192"/>
      <c r="I194" s="194"/>
      <c r="J194" s="195"/>
      <c r="K194" s="192"/>
    </row>
    <row r="195" spans="1:12">
      <c r="C195" s="236"/>
      <c r="H195" s="192"/>
      <c r="I195" s="194"/>
      <c r="J195" s="195"/>
      <c r="K195" s="192"/>
    </row>
    <row r="196" spans="1:12">
      <c r="C196" s="236"/>
      <c r="H196" s="192"/>
      <c r="I196" s="194"/>
      <c r="J196" s="195"/>
      <c r="K196" s="192"/>
    </row>
    <row r="197" spans="1:12" ht="13">
      <c r="A197" s="250"/>
      <c r="B197" s="171"/>
      <c r="C197" s="276"/>
      <c r="D197" s="219"/>
      <c r="E197" s="219"/>
      <c r="F197" s="200"/>
      <c r="G197" s="207"/>
      <c r="H197" s="263"/>
      <c r="I197" s="194"/>
      <c r="J197" s="195"/>
      <c r="K197" s="192"/>
    </row>
    <row r="198" spans="1:12" ht="13">
      <c r="A198" s="250"/>
      <c r="B198" s="171"/>
      <c r="C198" s="276"/>
      <c r="D198" s="219"/>
      <c r="E198" s="219"/>
      <c r="F198" s="200"/>
      <c r="G198" s="207"/>
      <c r="H198" s="263"/>
      <c r="I198" s="194"/>
      <c r="J198" s="195"/>
      <c r="K198" s="192"/>
    </row>
    <row r="199" spans="1:12" ht="13">
      <c r="A199" s="250"/>
      <c r="B199" s="171"/>
      <c r="C199" s="276"/>
      <c r="D199" s="219"/>
      <c r="E199" s="219"/>
      <c r="F199" s="200"/>
      <c r="G199" s="207"/>
      <c r="H199" s="263"/>
      <c r="I199" s="194"/>
      <c r="J199" s="195"/>
      <c r="K199" s="192"/>
    </row>
    <row r="200" spans="1:12" ht="13">
      <c r="A200" s="250"/>
      <c r="B200" s="171"/>
      <c r="C200" s="276"/>
      <c r="D200" s="219"/>
      <c r="E200" s="219"/>
      <c r="F200" s="200"/>
      <c r="G200" s="207"/>
      <c r="H200" s="263"/>
      <c r="I200" s="194"/>
      <c r="J200" s="195"/>
      <c r="K200" s="192"/>
    </row>
    <row r="201" spans="1:12" ht="13">
      <c r="A201" s="250"/>
      <c r="B201" s="171"/>
      <c r="C201" s="276"/>
      <c r="D201" s="219"/>
      <c r="E201" s="219"/>
      <c r="F201" s="200"/>
      <c r="G201" s="207"/>
      <c r="H201" s="263"/>
      <c r="I201" s="194"/>
      <c r="J201" s="195"/>
      <c r="K201" s="192"/>
    </row>
    <row r="202" spans="1:12" ht="13">
      <c r="A202" s="250"/>
      <c r="B202" s="171"/>
      <c r="C202" s="276"/>
      <c r="D202" s="219"/>
      <c r="E202" s="219"/>
      <c r="F202" s="200"/>
      <c r="G202" s="207"/>
      <c r="H202" s="263"/>
      <c r="I202" s="194"/>
      <c r="J202" s="195"/>
      <c r="K202" s="192"/>
      <c r="L202" s="135">
        <f>SUM(K139:K202)</f>
        <v>0</v>
      </c>
    </row>
    <row r="203" spans="1:12" ht="18" customHeight="1">
      <c r="A203" s="533" t="s">
        <v>205</v>
      </c>
      <c r="B203" s="534"/>
      <c r="C203" s="534"/>
      <c r="D203" s="534"/>
      <c r="E203" s="534"/>
      <c r="F203" s="534"/>
      <c r="G203" s="534"/>
      <c r="H203" s="534"/>
      <c r="I203" s="534"/>
      <c r="J203" s="535"/>
      <c r="K203" s="239">
        <f>K137+SUM(K144:K152)</f>
        <v>0</v>
      </c>
    </row>
    <row r="204" spans="1:12" ht="18" customHeight="1">
      <c r="A204" s="533" t="s">
        <v>307</v>
      </c>
      <c r="B204" s="534"/>
      <c r="C204" s="534"/>
      <c r="D204" s="534"/>
      <c r="E204" s="534"/>
      <c r="F204" s="534"/>
      <c r="G204" s="534"/>
      <c r="H204" s="534"/>
      <c r="I204" s="534"/>
      <c r="J204" s="535"/>
      <c r="K204" s="239">
        <f>K203</f>
        <v>0</v>
      </c>
    </row>
    <row r="205" spans="1:12">
      <c r="A205" s="271" t="s">
        <v>736</v>
      </c>
      <c r="B205" s="184"/>
      <c r="C205" s="277" t="s">
        <v>345</v>
      </c>
      <c r="D205" s="278"/>
      <c r="E205" s="278"/>
      <c r="F205" s="278"/>
      <c r="G205" s="279"/>
      <c r="H205" s="184"/>
      <c r="I205" s="184"/>
      <c r="J205" s="280"/>
      <c r="K205" s="184"/>
    </row>
    <row r="206" spans="1:12">
      <c r="A206" s="281"/>
      <c r="B206" s="253" t="s">
        <v>260</v>
      </c>
      <c r="C206" s="282"/>
      <c r="D206" s="259"/>
      <c r="E206" s="206"/>
      <c r="F206" s="199"/>
      <c r="G206" s="200"/>
      <c r="H206" s="197"/>
      <c r="I206" s="197"/>
      <c r="J206" s="283"/>
      <c r="K206" s="197"/>
    </row>
    <row r="207" spans="1:12">
      <c r="A207" s="284"/>
      <c r="B207" s="253" t="s">
        <v>346</v>
      </c>
      <c r="C207" s="285"/>
      <c r="D207" s="206"/>
      <c r="E207" s="206"/>
      <c r="F207" s="199"/>
      <c r="G207" s="200"/>
      <c r="H207" s="197"/>
      <c r="I207" s="194"/>
      <c r="J207" s="195"/>
      <c r="K207" s="192"/>
    </row>
    <row r="208" spans="1:12">
      <c r="A208" s="284"/>
      <c r="B208" s="253" t="s">
        <v>347</v>
      </c>
      <c r="C208" s="206"/>
      <c r="D208" s="216"/>
      <c r="E208" s="206"/>
      <c r="F208" s="199"/>
      <c r="G208" s="200"/>
      <c r="H208" s="197"/>
      <c r="I208" s="194"/>
      <c r="J208" s="195"/>
      <c r="K208" s="192"/>
    </row>
    <row r="209" spans="1:11">
      <c r="A209" s="284"/>
      <c r="B209" s="253"/>
      <c r="C209" s="206"/>
      <c r="D209" s="216"/>
      <c r="E209" s="206"/>
      <c r="F209" s="199"/>
      <c r="G209" s="200"/>
      <c r="H209" s="197"/>
      <c r="I209" s="194"/>
      <c r="J209" s="195"/>
      <c r="K209" s="192"/>
    </row>
    <row r="210" spans="1:11">
      <c r="A210" s="284"/>
      <c r="B210" s="203" t="s">
        <v>25</v>
      </c>
      <c r="C210" s="259" t="s">
        <v>348</v>
      </c>
      <c r="D210" s="206"/>
      <c r="E210" s="206"/>
      <c r="F210" s="199"/>
      <c r="G210" s="200"/>
      <c r="H210" s="197"/>
      <c r="I210" s="194"/>
      <c r="J210" s="195"/>
      <c r="K210" s="192"/>
    </row>
    <row r="211" spans="1:11">
      <c r="A211" s="284"/>
      <c r="B211" s="203"/>
      <c r="C211" s="259"/>
      <c r="D211" s="259"/>
      <c r="E211" s="206"/>
      <c r="F211" s="199"/>
      <c r="G211" s="200"/>
      <c r="H211" s="197"/>
      <c r="I211" s="194"/>
      <c r="J211" s="195"/>
      <c r="K211" s="192"/>
    </row>
    <row r="212" spans="1:11">
      <c r="A212" s="284" t="s">
        <v>737</v>
      </c>
      <c r="B212" s="203"/>
      <c r="C212" s="259" t="s">
        <v>350</v>
      </c>
      <c r="D212" s="206"/>
      <c r="E212" s="206"/>
      <c r="F212" s="199"/>
      <c r="G212" s="200"/>
      <c r="H212" s="197"/>
      <c r="I212" s="194"/>
      <c r="J212" s="195"/>
      <c r="K212" s="192"/>
    </row>
    <row r="213" spans="1:11">
      <c r="A213" s="284"/>
      <c r="B213" s="203"/>
      <c r="C213" s="206"/>
      <c r="D213" s="216"/>
      <c r="E213" s="206"/>
      <c r="F213" s="199"/>
      <c r="G213" s="200"/>
      <c r="H213" s="197"/>
      <c r="I213" s="194"/>
      <c r="J213" s="195"/>
      <c r="K213" s="192"/>
    </row>
    <row r="214" spans="1:11">
      <c r="A214" s="284"/>
      <c r="B214" s="203"/>
      <c r="C214" s="216" t="s">
        <v>317</v>
      </c>
      <c r="D214" s="216" t="s">
        <v>351</v>
      </c>
      <c r="E214" s="206"/>
      <c r="F214" s="199"/>
      <c r="G214" s="200"/>
      <c r="H214" s="197" t="s">
        <v>8</v>
      </c>
      <c r="I214" s="194">
        <v>10</v>
      </c>
      <c r="J214" s="195"/>
      <c r="K214" s="195">
        <f>I214*J214</f>
        <v>0</v>
      </c>
    </row>
    <row r="215" spans="1:11">
      <c r="A215" s="284"/>
      <c r="B215" s="203"/>
      <c r="C215" s="216"/>
      <c r="D215" s="206"/>
      <c r="E215" s="206"/>
      <c r="F215" s="199"/>
      <c r="G215" s="200"/>
      <c r="H215" s="197"/>
      <c r="I215" s="194"/>
      <c r="J215" s="195"/>
      <c r="K215" s="192"/>
    </row>
    <row r="216" spans="1:11">
      <c r="A216" s="284"/>
      <c r="B216" s="203"/>
      <c r="C216" s="229"/>
      <c r="D216" s="216"/>
      <c r="E216" s="199"/>
      <c r="F216" s="199"/>
      <c r="G216" s="200"/>
      <c r="H216" s="197"/>
      <c r="I216" s="194"/>
      <c r="J216" s="195"/>
      <c r="K216" s="192"/>
    </row>
    <row r="217" spans="1:11">
      <c r="A217" s="284" t="s">
        <v>738</v>
      </c>
      <c r="B217" s="203"/>
      <c r="C217" s="286" t="s">
        <v>353</v>
      </c>
      <c r="D217" s="216"/>
      <c r="E217" s="199"/>
      <c r="F217" s="199"/>
      <c r="G217" s="200"/>
      <c r="H217" s="197"/>
      <c r="I217" s="194"/>
      <c r="J217" s="195"/>
      <c r="K217" s="192"/>
    </row>
    <row r="218" spans="1:11">
      <c r="A218" s="284"/>
      <c r="B218" s="203"/>
      <c r="C218" s="287" t="s">
        <v>354</v>
      </c>
      <c r="D218" s="216"/>
      <c r="E218" s="199"/>
      <c r="F218" s="199"/>
      <c r="G218" s="200"/>
      <c r="H218" s="197"/>
      <c r="I218" s="194"/>
      <c r="J218" s="195"/>
      <c r="K218" s="192"/>
    </row>
    <row r="219" spans="1:11">
      <c r="A219" s="284"/>
      <c r="B219" s="203"/>
      <c r="C219" s="229"/>
      <c r="D219" s="216"/>
      <c r="E219" s="199"/>
      <c r="F219" s="199"/>
      <c r="G219" s="200"/>
      <c r="H219" s="197"/>
      <c r="I219" s="194"/>
      <c r="J219" s="195"/>
      <c r="K219" s="192"/>
    </row>
    <row r="220" spans="1:11">
      <c r="A220" s="284"/>
      <c r="B220" s="203"/>
      <c r="C220" s="216" t="s">
        <v>317</v>
      </c>
      <c r="D220" s="216" t="s">
        <v>355</v>
      </c>
      <c r="E220" s="199"/>
      <c r="F220" s="199"/>
      <c r="G220" s="200"/>
      <c r="H220" s="197" t="s">
        <v>8</v>
      </c>
      <c r="I220" s="194">
        <v>6</v>
      </c>
      <c r="J220" s="195"/>
      <c r="K220" s="195">
        <f>I220*J220</f>
        <v>0</v>
      </c>
    </row>
    <row r="221" spans="1:11">
      <c r="A221" s="284"/>
      <c r="B221" s="203"/>
      <c r="C221" s="216"/>
      <c r="D221" s="216"/>
      <c r="E221" s="199"/>
      <c r="F221" s="199"/>
      <c r="G221" s="200"/>
      <c r="H221" s="197"/>
      <c r="I221" s="194"/>
      <c r="J221" s="195"/>
      <c r="K221" s="192"/>
    </row>
    <row r="222" spans="1:11">
      <c r="A222" s="288" t="s">
        <v>739</v>
      </c>
      <c r="B222" s="289"/>
      <c r="C222" s="290" t="s">
        <v>357</v>
      </c>
      <c r="D222" s="291"/>
      <c r="E222" s="292"/>
      <c r="F222" s="293"/>
      <c r="G222" s="294"/>
      <c r="H222" s="288"/>
      <c r="I222" s="208"/>
      <c r="J222" s="195"/>
      <c r="K222" s="192"/>
    </row>
    <row r="223" spans="1:11">
      <c r="A223" s="295"/>
      <c r="B223" s="296"/>
      <c r="C223" s="290" t="s">
        <v>358</v>
      </c>
      <c r="D223" s="291"/>
      <c r="E223" s="292"/>
      <c r="F223" s="293"/>
      <c r="G223" s="294"/>
      <c r="H223" s="297"/>
      <c r="I223" s="208"/>
      <c r="J223" s="195"/>
      <c r="K223" s="192"/>
    </row>
    <row r="224" spans="1:11">
      <c r="A224" s="298"/>
      <c r="B224" s="296"/>
      <c r="C224" s="290" t="s">
        <v>359</v>
      </c>
      <c r="D224" s="291"/>
      <c r="E224" s="292"/>
      <c r="F224" s="293"/>
      <c r="G224" s="294"/>
      <c r="H224" s="297"/>
      <c r="I224" s="208"/>
      <c r="J224" s="195"/>
      <c r="K224" s="192"/>
    </row>
    <row r="225" spans="1:11">
      <c r="A225" s="298"/>
      <c r="B225" s="296"/>
      <c r="C225" s="299"/>
      <c r="D225" s="291"/>
      <c r="E225" s="292"/>
      <c r="F225" s="293"/>
      <c r="G225" s="294"/>
      <c r="H225" s="297"/>
      <c r="I225" s="208"/>
      <c r="J225" s="195"/>
      <c r="K225" s="192"/>
    </row>
    <row r="226" spans="1:11">
      <c r="A226" s="298"/>
      <c r="B226" s="300"/>
      <c r="C226" s="291" t="s">
        <v>317</v>
      </c>
      <c r="D226" s="291" t="s">
        <v>362</v>
      </c>
      <c r="E226" s="291"/>
      <c r="F226" s="293"/>
      <c r="G226" s="294"/>
      <c r="H226" s="297" t="s">
        <v>8</v>
      </c>
      <c r="I226" s="208">
        <v>20</v>
      </c>
      <c r="J226" s="301"/>
      <c r="K226" s="195">
        <f>I226*J226</f>
        <v>0</v>
      </c>
    </row>
    <row r="227" spans="1:11">
      <c r="A227" s="298"/>
      <c r="B227" s="300"/>
      <c r="C227" s="291"/>
      <c r="D227" s="291"/>
      <c r="E227" s="291"/>
      <c r="F227" s="293"/>
      <c r="G227" s="294"/>
      <c r="H227" s="297"/>
      <c r="I227" s="208"/>
      <c r="J227" s="195"/>
      <c r="K227" s="192"/>
    </row>
    <row r="228" spans="1:11">
      <c r="A228" s="274" t="s">
        <v>740</v>
      </c>
      <c r="B228" s="203" t="s">
        <v>27</v>
      </c>
      <c r="C228" s="259" t="s">
        <v>364</v>
      </c>
      <c r="D228" s="302"/>
      <c r="E228" s="206"/>
      <c r="F228" s="206"/>
      <c r="G228" s="260"/>
      <c r="H228" s="197"/>
      <c r="I228" s="196"/>
      <c r="J228" s="195"/>
      <c r="K228" s="192"/>
    </row>
    <row r="229" spans="1:11">
      <c r="A229" s="274"/>
      <c r="B229" s="203"/>
      <c r="C229" s="214" t="s">
        <v>94</v>
      </c>
      <c r="D229" s="216"/>
      <c r="E229" s="303"/>
      <c r="F229" s="304"/>
      <c r="G229" s="260"/>
      <c r="H229" s="197"/>
      <c r="I229" s="196"/>
      <c r="J229" s="195"/>
      <c r="K229" s="192"/>
    </row>
    <row r="230" spans="1:11">
      <c r="A230" s="274"/>
      <c r="B230" s="203"/>
      <c r="C230" s="214"/>
      <c r="D230" s="216"/>
      <c r="E230" s="303"/>
      <c r="F230" s="304"/>
      <c r="G230" s="260"/>
      <c r="H230" s="197"/>
      <c r="I230" s="196"/>
      <c r="J230" s="195"/>
      <c r="K230" s="192"/>
    </row>
    <row r="231" spans="1:11">
      <c r="B231" s="305"/>
      <c r="C231" s="204" t="s">
        <v>365</v>
      </c>
      <c r="D231" s="206"/>
      <c r="E231" s="206"/>
      <c r="F231" s="206"/>
      <c r="G231" s="260"/>
      <c r="H231" s="197"/>
      <c r="I231" s="196"/>
      <c r="J231" s="195"/>
      <c r="K231" s="192"/>
    </row>
    <row r="232" spans="1:11">
      <c r="A232" s="274"/>
      <c r="B232" s="305"/>
      <c r="C232" s="205"/>
      <c r="D232" s="206"/>
      <c r="E232" s="216"/>
      <c r="F232" s="206"/>
      <c r="G232" s="260"/>
      <c r="H232" s="197"/>
      <c r="I232" s="196"/>
      <c r="J232" s="195"/>
      <c r="K232" s="192"/>
    </row>
    <row r="233" spans="1:11">
      <c r="A233" s="274"/>
      <c r="B233" s="305"/>
      <c r="C233" s="205" t="s">
        <v>317</v>
      </c>
      <c r="D233" s="206" t="s">
        <v>366</v>
      </c>
      <c r="E233" s="206"/>
      <c r="F233" s="206"/>
      <c r="G233" s="260"/>
      <c r="H233" s="197" t="s">
        <v>243</v>
      </c>
      <c r="I233" s="196">
        <v>4</v>
      </c>
      <c r="J233" s="195"/>
      <c r="K233" s="195">
        <f>I233*J233</f>
        <v>0</v>
      </c>
    </row>
    <row r="234" spans="1:11">
      <c r="A234" s="274"/>
      <c r="B234" s="203"/>
      <c r="C234" s="259"/>
      <c r="D234" s="206"/>
      <c r="E234" s="206"/>
      <c r="F234" s="206"/>
      <c r="G234" s="260"/>
      <c r="H234" s="197"/>
      <c r="I234" s="196"/>
      <c r="J234" s="195"/>
      <c r="K234" s="192"/>
    </row>
    <row r="235" spans="1:11">
      <c r="A235" s="274" t="s">
        <v>741</v>
      </c>
      <c r="B235" s="203"/>
      <c r="C235" s="214" t="s">
        <v>368</v>
      </c>
      <c r="D235" s="259"/>
      <c r="E235" s="206"/>
      <c r="F235" s="206"/>
      <c r="G235" s="207"/>
      <c r="H235" s="192"/>
      <c r="I235" s="194"/>
      <c r="J235" s="195"/>
      <c r="K235" s="192"/>
    </row>
    <row r="236" spans="1:11">
      <c r="A236" s="284"/>
      <c r="B236" s="203" t="s">
        <v>99</v>
      </c>
      <c r="C236" s="259" t="s">
        <v>348</v>
      </c>
      <c r="D236" s="206"/>
      <c r="E236" s="206"/>
      <c r="F236" s="199"/>
      <c r="G236" s="200"/>
      <c r="H236" s="197" t="s">
        <v>243</v>
      </c>
      <c r="I236" s="196">
        <v>1</v>
      </c>
      <c r="J236" s="195"/>
      <c r="K236" s="195">
        <f>I236*J236</f>
        <v>0</v>
      </c>
    </row>
    <row r="237" spans="1:11">
      <c r="A237" s="284"/>
      <c r="B237" s="203"/>
      <c r="C237" s="259"/>
      <c r="D237" s="259"/>
      <c r="E237" s="206"/>
      <c r="F237" s="199"/>
      <c r="G237" s="200"/>
      <c r="H237" s="197"/>
      <c r="I237" s="194"/>
      <c r="J237" s="195"/>
      <c r="K237" s="192"/>
    </row>
    <row r="238" spans="1:11">
      <c r="A238" s="274"/>
      <c r="B238" s="305"/>
      <c r="C238" s="204"/>
      <c r="D238" s="206"/>
      <c r="E238" s="206"/>
      <c r="F238" s="206"/>
      <c r="G238" s="260"/>
      <c r="H238" s="197"/>
      <c r="I238" s="194"/>
      <c r="J238" s="195"/>
      <c r="K238" s="192"/>
    </row>
    <row r="239" spans="1:11">
      <c r="A239" s="274"/>
      <c r="B239" s="203"/>
      <c r="C239" s="214"/>
      <c r="D239" s="206"/>
      <c r="E239" s="206"/>
      <c r="F239" s="206"/>
      <c r="G239" s="260"/>
      <c r="H239" s="197"/>
      <c r="I239" s="194"/>
      <c r="J239" s="195"/>
      <c r="K239" s="192"/>
    </row>
    <row r="240" spans="1:11">
      <c r="A240" s="274"/>
      <c r="B240" s="208"/>
      <c r="C240" s="218"/>
      <c r="D240" s="219"/>
      <c r="E240" s="219"/>
      <c r="F240" s="219"/>
      <c r="G240" s="207"/>
      <c r="H240" s="197"/>
      <c r="I240" s="194"/>
      <c r="J240" s="195"/>
      <c r="K240" s="192"/>
    </row>
    <row r="241" spans="1:11">
      <c r="A241" s="274"/>
      <c r="B241" s="208"/>
      <c r="C241" s="218"/>
      <c r="D241" s="219"/>
      <c r="E241" s="219"/>
      <c r="F241" s="219"/>
      <c r="G241" s="207"/>
      <c r="H241" s="197"/>
      <c r="I241" s="194"/>
      <c r="J241" s="195"/>
      <c r="K241" s="192"/>
    </row>
    <row r="242" spans="1:11">
      <c r="A242" s="274"/>
      <c r="B242" s="208"/>
      <c r="C242" s="218"/>
      <c r="D242" s="219"/>
      <c r="E242" s="219"/>
      <c r="F242" s="219"/>
      <c r="G242" s="207"/>
      <c r="H242" s="197"/>
      <c r="I242" s="194"/>
      <c r="J242" s="195"/>
      <c r="K242" s="195"/>
    </row>
    <row r="243" spans="1:11">
      <c r="A243" s="274"/>
      <c r="B243" s="208"/>
      <c r="C243" s="218"/>
      <c r="D243" s="219"/>
      <c r="E243" s="219"/>
      <c r="F243" s="219"/>
      <c r="G243" s="207"/>
      <c r="H243" s="197"/>
      <c r="I243" s="194"/>
      <c r="J243" s="195"/>
      <c r="K243" s="192"/>
    </row>
    <row r="244" spans="1:11">
      <c r="A244" s="274"/>
      <c r="B244" s="208"/>
      <c r="C244" s="218"/>
      <c r="D244" s="219"/>
      <c r="E244" s="219"/>
      <c r="F244" s="219"/>
      <c r="G244" s="207"/>
      <c r="H244" s="197"/>
      <c r="I244" s="194"/>
      <c r="J244" s="195"/>
      <c r="K244" s="192"/>
    </row>
    <row r="245" spans="1:11">
      <c r="A245" s="284"/>
      <c r="B245" s="203"/>
      <c r="C245" s="465"/>
      <c r="D245" s="215"/>
      <c r="E245" s="198"/>
      <c r="F245" s="198"/>
      <c r="G245" s="222"/>
      <c r="H245" s="197"/>
      <c r="I245" s="194"/>
      <c r="J245" s="195"/>
      <c r="K245" s="192"/>
    </row>
    <row r="246" spans="1:11">
      <c r="A246" s="284"/>
      <c r="B246" s="203"/>
      <c r="C246" s="162"/>
      <c r="D246" s="216"/>
      <c r="E246" s="199"/>
      <c r="F246" s="199"/>
      <c r="G246" s="200"/>
      <c r="H246" s="197"/>
      <c r="I246" s="194"/>
      <c r="J246" s="195"/>
      <c r="K246" s="192"/>
    </row>
    <row r="247" spans="1:11">
      <c r="A247" s="284"/>
      <c r="B247" s="203"/>
      <c r="C247" s="162"/>
      <c r="D247" s="216"/>
      <c r="E247" s="199"/>
      <c r="F247" s="199"/>
      <c r="G247" s="200"/>
      <c r="H247" s="197"/>
      <c r="I247" s="197"/>
      <c r="J247" s="195"/>
      <c r="K247" s="195"/>
    </row>
    <row r="248" spans="1:11">
      <c r="A248" s="284"/>
      <c r="B248" s="203"/>
      <c r="C248" s="162"/>
      <c r="D248" s="216"/>
      <c r="E248" s="199"/>
      <c r="F248" s="199"/>
      <c r="G248" s="200"/>
      <c r="H248" s="197"/>
      <c r="I248" s="197"/>
      <c r="J248" s="195"/>
      <c r="K248" s="192"/>
    </row>
    <row r="249" spans="1:11">
      <c r="A249" s="274"/>
      <c r="B249" s="203"/>
      <c r="C249" s="162"/>
      <c r="D249" s="216"/>
      <c r="E249" s="199"/>
      <c r="F249" s="199"/>
      <c r="G249" s="200"/>
      <c r="H249" s="197"/>
      <c r="I249" s="197"/>
      <c r="J249" s="195"/>
      <c r="K249" s="195"/>
    </row>
    <row r="250" spans="1:11">
      <c r="A250" s="274"/>
      <c r="B250" s="203"/>
      <c r="C250" s="162"/>
      <c r="D250" s="216"/>
      <c r="E250" s="199"/>
      <c r="F250" s="199"/>
      <c r="G250" s="200"/>
      <c r="H250" s="197"/>
      <c r="I250" s="197"/>
      <c r="J250" s="195"/>
      <c r="K250" s="192"/>
    </row>
    <row r="251" spans="1:11">
      <c r="A251" s="274"/>
      <c r="B251" s="203"/>
      <c r="C251" s="162"/>
      <c r="D251" s="216"/>
      <c r="E251" s="199"/>
      <c r="F251" s="199"/>
      <c r="G251" s="200"/>
      <c r="H251" s="197"/>
      <c r="I251" s="197"/>
      <c r="J251" s="195"/>
      <c r="K251" s="195"/>
    </row>
    <row r="252" spans="1:11">
      <c r="A252" s="274"/>
      <c r="B252" s="203"/>
      <c r="C252" s="206"/>
      <c r="D252" s="216"/>
      <c r="E252" s="199"/>
      <c r="F252" s="199"/>
      <c r="G252" s="200"/>
      <c r="H252" s="197"/>
      <c r="I252" s="194"/>
      <c r="J252" s="195"/>
      <c r="K252" s="192"/>
    </row>
    <row r="253" spans="1:11">
      <c r="A253" s="274"/>
      <c r="B253" s="203"/>
      <c r="C253" s="206"/>
      <c r="D253" s="216"/>
      <c r="E253" s="199"/>
      <c r="F253" s="199"/>
      <c r="G253" s="200"/>
      <c r="H253" s="197"/>
      <c r="I253" s="194"/>
      <c r="J253" s="195"/>
      <c r="K253" s="192"/>
    </row>
    <row r="254" spans="1:11">
      <c r="A254" s="274"/>
      <c r="B254" s="203"/>
      <c r="C254" s="206"/>
      <c r="D254" s="216"/>
      <c r="E254" s="199"/>
      <c r="F254" s="199"/>
      <c r="G254" s="200"/>
      <c r="H254" s="197"/>
      <c r="I254" s="194"/>
      <c r="J254" s="195"/>
      <c r="K254" s="195"/>
    </row>
    <row r="255" spans="1:11">
      <c r="A255" s="274"/>
      <c r="B255" s="203"/>
      <c r="C255" s="206"/>
      <c r="D255" s="216"/>
      <c r="E255" s="199"/>
      <c r="F255" s="199"/>
      <c r="G255" s="200"/>
      <c r="H255" s="197"/>
      <c r="I255" s="194"/>
      <c r="J255" s="195"/>
      <c r="K255" s="192"/>
    </row>
    <row r="256" spans="1:11">
      <c r="A256" s="274"/>
      <c r="B256" s="203"/>
      <c r="C256" s="206"/>
      <c r="D256" s="216"/>
      <c r="E256" s="199"/>
      <c r="F256" s="199"/>
      <c r="G256" s="200"/>
      <c r="H256" s="197"/>
      <c r="I256" s="194"/>
      <c r="J256" s="195"/>
      <c r="K256" s="192"/>
    </row>
    <row r="257" spans="1:12">
      <c r="A257" s="274"/>
      <c r="B257" s="203"/>
      <c r="C257" s="206"/>
      <c r="D257" s="216"/>
      <c r="E257" s="199"/>
      <c r="F257" s="199"/>
      <c r="G257" s="200"/>
      <c r="H257" s="197"/>
      <c r="I257" s="194"/>
      <c r="J257" s="195"/>
      <c r="K257" s="192"/>
    </row>
    <row r="258" spans="1:12">
      <c r="A258" s="274"/>
      <c r="B258" s="203"/>
      <c r="C258" s="206"/>
      <c r="D258" s="216"/>
      <c r="E258" s="199"/>
      <c r="F258" s="199"/>
      <c r="G258" s="200"/>
      <c r="H258" s="197"/>
      <c r="I258" s="194"/>
      <c r="J258" s="195"/>
      <c r="K258" s="192"/>
    </row>
    <row r="259" spans="1:12">
      <c r="A259" s="274"/>
      <c r="B259" s="203"/>
      <c r="C259" s="206"/>
      <c r="D259" s="216"/>
      <c r="E259" s="199"/>
      <c r="F259" s="199"/>
      <c r="G259" s="200"/>
      <c r="H259" s="197"/>
      <c r="I259" s="194"/>
      <c r="J259" s="195"/>
      <c r="K259" s="192"/>
    </row>
    <row r="260" spans="1:12">
      <c r="A260" s="274"/>
      <c r="B260" s="203"/>
      <c r="C260" s="206"/>
      <c r="D260" s="216"/>
      <c r="E260" s="199"/>
      <c r="F260" s="199"/>
      <c r="G260" s="200"/>
      <c r="H260" s="197"/>
      <c r="I260" s="194"/>
      <c r="J260" s="195"/>
      <c r="K260" s="192"/>
    </row>
    <row r="261" spans="1:12">
      <c r="A261" s="274"/>
      <c r="B261" s="203"/>
      <c r="C261" s="206"/>
      <c r="D261" s="216"/>
      <c r="E261" s="199"/>
      <c r="F261" s="199"/>
      <c r="G261" s="200"/>
      <c r="H261" s="197"/>
      <c r="I261" s="194"/>
      <c r="J261" s="195"/>
      <c r="K261" s="192"/>
    </row>
    <row r="262" spans="1:12">
      <c r="A262" s="274"/>
      <c r="B262" s="203"/>
      <c r="C262" s="206"/>
      <c r="D262" s="216"/>
      <c r="E262" s="199"/>
      <c r="F262" s="199"/>
      <c r="G262" s="200"/>
      <c r="H262" s="197"/>
      <c r="I262" s="194"/>
      <c r="J262" s="195"/>
      <c r="K262" s="192"/>
    </row>
    <row r="263" spans="1:12">
      <c r="A263" s="274"/>
      <c r="B263" s="203"/>
      <c r="C263" s="206"/>
      <c r="D263" s="216"/>
      <c r="E263" s="199"/>
      <c r="F263" s="199"/>
      <c r="G263" s="200"/>
      <c r="H263" s="197"/>
      <c r="I263" s="194"/>
      <c r="J263" s="195"/>
      <c r="K263" s="192"/>
    </row>
    <row r="264" spans="1:12">
      <c r="A264" s="274"/>
      <c r="B264" s="203"/>
      <c r="C264" s="206"/>
      <c r="D264" s="216"/>
      <c r="E264" s="199"/>
      <c r="F264" s="199"/>
      <c r="G264" s="200"/>
      <c r="H264" s="197"/>
      <c r="I264" s="194"/>
      <c r="J264" s="195"/>
      <c r="K264" s="192"/>
    </row>
    <row r="265" spans="1:12">
      <c r="A265" s="274"/>
      <c r="B265" s="203"/>
      <c r="C265" s="206"/>
      <c r="D265" s="216"/>
      <c r="E265" s="199"/>
      <c r="F265" s="199"/>
      <c r="G265" s="200"/>
      <c r="H265" s="197"/>
      <c r="I265" s="194"/>
      <c r="J265" s="195"/>
      <c r="K265" s="192"/>
    </row>
    <row r="266" spans="1:12">
      <c r="A266" s="274"/>
      <c r="B266" s="203"/>
      <c r="C266" s="206"/>
      <c r="D266" s="216"/>
      <c r="E266" s="199"/>
      <c r="F266" s="199"/>
      <c r="G266" s="200"/>
      <c r="H266" s="197"/>
      <c r="I266" s="194"/>
      <c r="J266" s="195"/>
      <c r="K266" s="192"/>
    </row>
    <row r="267" spans="1:12">
      <c r="A267" s="274"/>
      <c r="B267" s="203"/>
      <c r="C267" s="206"/>
      <c r="D267" s="216"/>
      <c r="E267" s="199"/>
      <c r="F267" s="199"/>
      <c r="G267" s="200"/>
      <c r="H267" s="197"/>
      <c r="I267" s="194"/>
      <c r="J267" s="195"/>
      <c r="K267" s="192"/>
    </row>
    <row r="268" spans="1:12">
      <c r="A268" s="274"/>
      <c r="B268" s="203"/>
      <c r="C268" s="206"/>
      <c r="D268" s="216"/>
      <c r="E268" s="199"/>
      <c r="F268" s="199"/>
      <c r="G268" s="200"/>
      <c r="H268" s="197"/>
      <c r="I268" s="194"/>
      <c r="J268" s="195"/>
      <c r="K268" s="192"/>
    </row>
    <row r="269" spans="1:12">
      <c r="A269" s="274"/>
      <c r="B269" s="203"/>
      <c r="C269" s="206"/>
      <c r="D269" s="216"/>
      <c r="E269" s="199"/>
      <c r="F269" s="199"/>
      <c r="G269" s="200"/>
      <c r="H269" s="197"/>
      <c r="I269" s="194"/>
      <c r="J269" s="195"/>
      <c r="K269" s="192"/>
      <c r="L269" s="135">
        <f>SUM(K206:K269)</f>
        <v>0</v>
      </c>
    </row>
    <row r="270" spans="1:12" ht="18" customHeight="1">
      <c r="A270" s="533" t="s">
        <v>205</v>
      </c>
      <c r="B270" s="534"/>
      <c r="C270" s="534"/>
      <c r="D270" s="534"/>
      <c r="E270" s="534"/>
      <c r="F270" s="534"/>
      <c r="G270" s="534"/>
      <c r="H270" s="534"/>
      <c r="I270" s="534"/>
      <c r="J270" s="535"/>
      <c r="K270" s="239">
        <f>SUM(K214:K269)+K204</f>
        <v>0</v>
      </c>
    </row>
    <row r="271" spans="1:12" ht="18" customHeight="1">
      <c r="A271" s="533" t="s">
        <v>307</v>
      </c>
      <c r="B271" s="534"/>
      <c r="C271" s="534"/>
      <c r="D271" s="534"/>
      <c r="E271" s="534"/>
      <c r="F271" s="534"/>
      <c r="G271" s="534"/>
      <c r="H271" s="534"/>
      <c r="I271" s="534"/>
      <c r="J271" s="535"/>
      <c r="K271" s="239">
        <f>K270</f>
        <v>0</v>
      </c>
    </row>
    <row r="272" spans="1:12">
      <c r="A272" s="271" t="s">
        <v>742</v>
      </c>
      <c r="B272" s="184"/>
      <c r="C272" s="277" t="s">
        <v>386</v>
      </c>
      <c r="D272" s="278"/>
      <c r="E272" s="278"/>
      <c r="F272" s="278"/>
      <c r="G272" s="279"/>
      <c r="H272" s="184"/>
      <c r="I272" s="184"/>
      <c r="J272" s="280"/>
      <c r="K272" s="184"/>
    </row>
    <row r="273" spans="1:11">
      <c r="A273" s="196" t="s">
        <v>743</v>
      </c>
      <c r="B273" s="203" t="s">
        <v>260</v>
      </c>
      <c r="C273" s="324" t="s">
        <v>428</v>
      </c>
      <c r="D273" s="199"/>
      <c r="E273" s="199"/>
      <c r="F273" s="199"/>
      <c r="G273" s="207"/>
      <c r="H273" s="263"/>
      <c r="I273" s="194"/>
      <c r="J273" s="195"/>
      <c r="K273" s="192"/>
    </row>
    <row r="274" spans="1:11">
      <c r="A274" s="196"/>
      <c r="B274" s="203" t="s">
        <v>744</v>
      </c>
      <c r="C274" s="310"/>
      <c r="D274" s="199"/>
      <c r="E274" s="199"/>
      <c r="F274" s="199"/>
      <c r="G274" s="207"/>
      <c r="H274" s="263"/>
      <c r="I274" s="194"/>
      <c r="J274" s="195"/>
      <c r="K274" s="192"/>
    </row>
    <row r="275" spans="1:11">
      <c r="A275" s="196"/>
      <c r="B275" s="203"/>
      <c r="C275" s="235" t="s">
        <v>429</v>
      </c>
      <c r="D275" s="199"/>
      <c r="E275" s="199"/>
      <c r="F275" s="199"/>
      <c r="G275" s="207"/>
      <c r="H275" s="263"/>
      <c r="I275" s="194"/>
      <c r="J275" s="195"/>
      <c r="K275" s="192"/>
    </row>
    <row r="276" spans="1:11">
      <c r="A276" s="196"/>
      <c r="B276" s="203"/>
      <c r="C276" s="310"/>
      <c r="D276" s="199"/>
      <c r="E276" s="199"/>
      <c r="F276" s="199"/>
      <c r="G276" s="207"/>
      <c r="H276" s="263"/>
      <c r="I276" s="194"/>
      <c r="J276" s="195"/>
      <c r="K276" s="192"/>
    </row>
    <row r="277" spans="1:11">
      <c r="A277" s="196"/>
      <c r="B277" s="203" t="s">
        <v>12</v>
      </c>
      <c r="C277" s="284" t="s">
        <v>390</v>
      </c>
      <c r="D277" s="198" t="s">
        <v>430</v>
      </c>
      <c r="E277" s="199"/>
      <c r="F277" s="199"/>
      <c r="G277" s="207"/>
      <c r="H277" s="263"/>
      <c r="I277" s="194"/>
      <c r="J277" s="195"/>
      <c r="K277" s="192"/>
    </row>
    <row r="278" spans="1:11">
      <c r="A278" s="196"/>
      <c r="B278" s="203"/>
      <c r="C278" s="310"/>
      <c r="D278" s="199"/>
      <c r="E278" s="199"/>
      <c r="F278" s="199"/>
      <c r="G278" s="207"/>
      <c r="H278" s="263"/>
      <c r="I278" s="194"/>
      <c r="J278" s="195"/>
      <c r="K278" s="192"/>
    </row>
    <row r="279" spans="1:11">
      <c r="A279" s="196"/>
      <c r="B279" s="203"/>
      <c r="C279" s="310"/>
      <c r="D279" s="316" t="s">
        <v>330</v>
      </c>
      <c r="E279" s="199" t="s">
        <v>431</v>
      </c>
      <c r="F279" s="199"/>
      <c r="G279" s="207"/>
      <c r="H279" s="263" t="s">
        <v>432</v>
      </c>
      <c r="I279" s="194">
        <v>0.05</v>
      </c>
      <c r="J279" s="195"/>
      <c r="K279" s="195">
        <f>I279*J279</f>
        <v>0</v>
      </c>
    </row>
    <row r="280" spans="1:11">
      <c r="A280" s="196"/>
      <c r="B280" s="203"/>
      <c r="C280" s="310"/>
      <c r="D280" s="206"/>
      <c r="E280" s="199"/>
      <c r="F280" s="199"/>
      <c r="G280" s="207"/>
      <c r="H280" s="263"/>
      <c r="I280" s="194"/>
      <c r="J280" s="195"/>
      <c r="K280" s="192"/>
    </row>
    <row r="281" spans="1:11">
      <c r="A281" s="196"/>
      <c r="B281" s="203" t="s">
        <v>12</v>
      </c>
      <c r="C281" s="284" t="s">
        <v>395</v>
      </c>
      <c r="D281" s="259" t="s">
        <v>433</v>
      </c>
      <c r="E281" s="199"/>
      <c r="F281" s="199"/>
      <c r="G281" s="207"/>
      <c r="H281" s="263"/>
      <c r="I281" s="194"/>
      <c r="J281" s="195"/>
      <c r="K281" s="192"/>
    </row>
    <row r="282" spans="1:11">
      <c r="A282" s="196"/>
      <c r="B282" s="203"/>
      <c r="C282" s="310"/>
      <c r="D282" s="206"/>
      <c r="E282" s="199"/>
      <c r="F282" s="199"/>
      <c r="G282" s="207"/>
      <c r="H282" s="263"/>
      <c r="I282" s="194"/>
      <c r="J282" s="195"/>
      <c r="K282" s="192"/>
    </row>
    <row r="283" spans="1:11">
      <c r="A283" s="196"/>
      <c r="B283" s="203"/>
      <c r="C283" s="310"/>
      <c r="D283" s="316" t="s">
        <v>330</v>
      </c>
      <c r="E283" s="199" t="s">
        <v>434</v>
      </c>
      <c r="F283" s="199"/>
      <c r="G283" s="207"/>
      <c r="H283" s="263" t="s">
        <v>432</v>
      </c>
      <c r="I283" s="194">
        <v>0.1</v>
      </c>
      <c r="J283" s="195"/>
      <c r="K283" s="195">
        <f>I283*J283</f>
        <v>0</v>
      </c>
    </row>
    <row r="284" spans="1:11">
      <c r="A284" s="196"/>
      <c r="B284" s="203"/>
      <c r="C284" s="199"/>
      <c r="D284" s="316"/>
      <c r="E284" s="199"/>
      <c r="F284" s="199"/>
      <c r="G284" s="207"/>
      <c r="H284" s="263"/>
      <c r="I284" s="194"/>
      <c r="J284" s="195"/>
      <c r="K284" s="195"/>
    </row>
    <row r="285" spans="1:11">
      <c r="A285" s="196"/>
      <c r="B285" s="203"/>
      <c r="C285" s="284" t="s">
        <v>435</v>
      </c>
      <c r="D285" s="259" t="s">
        <v>436</v>
      </c>
      <c r="E285" s="199"/>
      <c r="F285" s="199"/>
      <c r="G285" s="207"/>
      <c r="H285" s="263"/>
      <c r="I285" s="194"/>
      <c r="J285" s="195"/>
      <c r="K285" s="195"/>
    </row>
    <row r="286" spans="1:11">
      <c r="A286" s="196"/>
      <c r="B286" s="203"/>
      <c r="C286" s="323"/>
      <c r="D286" s="259"/>
      <c r="E286" s="199"/>
      <c r="F286" s="199"/>
      <c r="G286" s="207"/>
      <c r="H286" s="263"/>
      <c r="I286" s="194"/>
      <c r="J286" s="195"/>
      <c r="K286" s="195"/>
    </row>
    <row r="287" spans="1:11">
      <c r="A287" s="196"/>
      <c r="B287" s="203"/>
      <c r="C287" s="323"/>
      <c r="D287" s="193" t="s">
        <v>330</v>
      </c>
      <c r="E287" s="216" t="s">
        <v>437</v>
      </c>
      <c r="F287" s="199"/>
      <c r="G287" s="207"/>
      <c r="H287" s="313" t="s">
        <v>268</v>
      </c>
      <c r="I287" s="194">
        <v>14</v>
      </c>
      <c r="J287" s="195"/>
      <c r="K287" s="195">
        <f>I287*J287</f>
        <v>0</v>
      </c>
    </row>
    <row r="288" spans="1:11">
      <c r="A288" s="196"/>
      <c r="B288" s="203"/>
      <c r="C288" s="323"/>
      <c r="E288" s="259"/>
      <c r="F288" s="199"/>
      <c r="G288" s="207"/>
      <c r="H288" s="263"/>
      <c r="I288" s="194"/>
      <c r="J288" s="195"/>
      <c r="K288" s="195"/>
    </row>
    <row r="289" spans="1:11">
      <c r="A289" s="196"/>
      <c r="B289" s="203"/>
      <c r="C289" s="323"/>
      <c r="E289" s="206"/>
      <c r="F289" s="199"/>
      <c r="G289" s="207"/>
      <c r="H289" s="313"/>
      <c r="I289" s="194"/>
      <c r="J289" s="195"/>
      <c r="K289" s="195"/>
    </row>
    <row r="290" spans="1:11">
      <c r="B290" s="203"/>
      <c r="C290" s="323"/>
      <c r="E290" s="259"/>
      <c r="F290" s="199"/>
      <c r="G290" s="207"/>
      <c r="H290" s="263"/>
      <c r="I290" s="194"/>
      <c r="J290" s="195"/>
      <c r="K290" s="195"/>
    </row>
    <row r="291" spans="1:11">
      <c r="A291" s="196" t="s">
        <v>745</v>
      </c>
      <c r="B291" s="203"/>
      <c r="C291" s="324" t="s">
        <v>440</v>
      </c>
      <c r="D291" s="199"/>
      <c r="E291" s="199"/>
      <c r="F291" s="199"/>
      <c r="G291" s="207"/>
      <c r="H291" s="263"/>
      <c r="I291" s="194"/>
      <c r="J291" s="195"/>
      <c r="K291" s="192"/>
    </row>
    <row r="292" spans="1:11">
      <c r="B292" s="203"/>
      <c r="C292" s="206"/>
      <c r="D292" s="216"/>
      <c r="E292" s="199"/>
      <c r="F292" s="199"/>
      <c r="G292" s="200"/>
      <c r="H292" s="197"/>
      <c r="I292" s="194"/>
      <c r="J292" s="195"/>
      <c r="K292" s="192"/>
    </row>
    <row r="293" spans="1:11">
      <c r="B293" s="203" t="s">
        <v>441</v>
      </c>
      <c r="C293" s="325" t="s">
        <v>390</v>
      </c>
      <c r="D293" s="198" t="s">
        <v>442</v>
      </c>
      <c r="E293" s="199"/>
      <c r="F293" s="199"/>
      <c r="G293" s="207"/>
      <c r="H293" s="197"/>
      <c r="I293" s="326"/>
      <c r="J293" s="327"/>
      <c r="K293" s="208" t="str">
        <f>IF($L293="","",$L293-J293)</f>
        <v/>
      </c>
    </row>
    <row r="294" spans="1:11">
      <c r="A294" s="196"/>
      <c r="B294" s="203"/>
      <c r="C294" s="310"/>
      <c r="D294" s="199"/>
      <c r="E294" s="199"/>
      <c r="F294" s="199"/>
      <c r="G294" s="207"/>
      <c r="H294" s="197"/>
      <c r="I294" s="326"/>
      <c r="J294" s="327"/>
      <c r="K294" s="208" t="str">
        <f>IF($L294="","",$L294-J294)</f>
        <v/>
      </c>
    </row>
    <row r="295" spans="1:11">
      <c r="A295" s="196"/>
      <c r="B295" s="203"/>
      <c r="C295" s="284"/>
      <c r="D295" s="329" t="s">
        <v>330</v>
      </c>
      <c r="E295" s="199" t="s">
        <v>443</v>
      </c>
      <c r="F295" s="199"/>
      <c r="G295" s="207"/>
      <c r="H295" s="197" t="s">
        <v>276</v>
      </c>
      <c r="I295" s="326">
        <v>0.6</v>
      </c>
      <c r="J295" s="301"/>
      <c r="K295" s="195">
        <f>I295*J295</f>
        <v>0</v>
      </c>
    </row>
    <row r="296" spans="1:11">
      <c r="B296" s="203"/>
      <c r="C296" s="206"/>
      <c r="D296" s="216"/>
      <c r="E296" s="199"/>
      <c r="F296" s="199"/>
      <c r="G296" s="200"/>
      <c r="H296" s="197"/>
      <c r="I296" s="194"/>
      <c r="J296" s="195"/>
      <c r="K296" s="192"/>
    </row>
    <row r="297" spans="1:11">
      <c r="A297" s="330"/>
      <c r="B297" s="203" t="s">
        <v>444</v>
      </c>
      <c r="C297" s="284" t="s">
        <v>395</v>
      </c>
      <c r="D297" s="259" t="s">
        <v>445</v>
      </c>
      <c r="E297" s="199"/>
      <c r="F297" s="199"/>
      <c r="G297" s="207"/>
      <c r="H297" s="197"/>
      <c r="I297" s="326"/>
      <c r="J297" s="327"/>
      <c r="K297" s="208" t="str">
        <f>IF($L297="","",$L297-J297)</f>
        <v/>
      </c>
    </row>
    <row r="298" spans="1:11">
      <c r="A298" s="196"/>
      <c r="B298" s="203"/>
      <c r="C298" s="310"/>
      <c r="D298" s="206"/>
      <c r="E298" s="199"/>
      <c r="F298" s="199"/>
      <c r="G298" s="207"/>
      <c r="H298" s="197"/>
      <c r="I298" s="326"/>
      <c r="J298" s="327"/>
      <c r="K298" s="208" t="str">
        <f>IF($L298="","",$L298-J298)</f>
        <v/>
      </c>
    </row>
    <row r="299" spans="1:11">
      <c r="A299" s="196"/>
      <c r="B299" s="203"/>
      <c r="C299" s="310"/>
      <c r="D299" s="316" t="s">
        <v>330</v>
      </c>
      <c r="E299" s="199" t="s">
        <v>446</v>
      </c>
      <c r="F299" s="199"/>
      <c r="G299" s="207"/>
      <c r="H299" s="197" t="s">
        <v>276</v>
      </c>
      <c r="I299" s="326">
        <v>2</v>
      </c>
      <c r="J299" s="301"/>
      <c r="K299" s="195">
        <f>I299*J299</f>
        <v>0</v>
      </c>
    </row>
    <row r="300" spans="1:11">
      <c r="A300" s="196"/>
      <c r="B300" s="203"/>
      <c r="C300" s="310"/>
      <c r="D300" s="316"/>
      <c r="E300" s="199"/>
      <c r="F300" s="199"/>
      <c r="G300" s="200"/>
      <c r="H300" s="197"/>
      <c r="I300" s="326"/>
      <c r="J300" s="301"/>
      <c r="K300" s="195"/>
    </row>
    <row r="301" spans="1:11">
      <c r="A301" s="196"/>
      <c r="B301" s="203"/>
      <c r="C301" s="284" t="s">
        <v>435</v>
      </c>
      <c r="D301" s="259" t="s">
        <v>447</v>
      </c>
      <c r="E301" s="199"/>
      <c r="F301" s="199"/>
      <c r="G301" s="200"/>
      <c r="H301" s="197"/>
      <c r="I301" s="326"/>
      <c r="J301" s="327"/>
      <c r="K301" s="208"/>
    </row>
    <row r="302" spans="1:11">
      <c r="A302" s="196"/>
      <c r="B302" s="203"/>
      <c r="C302" s="310"/>
      <c r="D302" s="206"/>
      <c r="E302" s="199"/>
      <c r="F302" s="199"/>
      <c r="G302" s="200"/>
      <c r="H302" s="197"/>
      <c r="I302" s="326"/>
      <c r="J302" s="327"/>
      <c r="K302" s="208"/>
    </row>
    <row r="303" spans="1:11">
      <c r="A303" s="196"/>
      <c r="B303" s="203"/>
      <c r="C303" s="310"/>
      <c r="D303" s="316" t="s">
        <v>330</v>
      </c>
      <c r="E303" s="193" t="s">
        <v>448</v>
      </c>
      <c r="H303" s="197" t="s">
        <v>276</v>
      </c>
      <c r="I303" s="326">
        <v>4</v>
      </c>
      <c r="J303" s="301"/>
      <c r="K303" s="195">
        <f>I303*J303</f>
        <v>0</v>
      </c>
    </row>
    <row r="304" spans="1:11">
      <c r="A304" s="196"/>
      <c r="B304" s="319"/>
      <c r="C304" s="307"/>
      <c r="D304" s="316"/>
      <c r="H304" s="197"/>
      <c r="I304" s="326"/>
      <c r="J304" s="327"/>
      <c r="K304" s="208" t="str">
        <f>IF($L304="","",$L304-J304)</f>
        <v/>
      </c>
    </row>
    <row r="305" spans="1:11">
      <c r="A305" s="330"/>
      <c r="B305" s="203"/>
      <c r="C305" s="284"/>
      <c r="D305" s="316" t="s">
        <v>393</v>
      </c>
      <c r="E305" s="199" t="s">
        <v>450</v>
      </c>
      <c r="H305" s="197" t="s">
        <v>276</v>
      </c>
      <c r="I305" s="326">
        <v>1.4</v>
      </c>
      <c r="J305" s="301"/>
      <c r="K305" s="195">
        <f>I305*J305</f>
        <v>0</v>
      </c>
    </row>
    <row r="306" spans="1:11">
      <c r="B306" s="203"/>
      <c r="C306" s="206"/>
      <c r="D306" s="216"/>
      <c r="H306" s="197"/>
      <c r="I306" s="326"/>
      <c r="J306" s="327"/>
      <c r="K306" s="208" t="str">
        <f>IF($L306="","",$L306-J306)</f>
        <v/>
      </c>
    </row>
    <row r="307" spans="1:11">
      <c r="A307" s="196"/>
      <c r="B307" s="332" t="s">
        <v>461</v>
      </c>
      <c r="C307" s="333"/>
      <c r="D307" s="257"/>
      <c r="E307" s="257"/>
      <c r="F307" s="257"/>
      <c r="G307" s="334"/>
      <c r="H307" s="208"/>
      <c r="I307" s="208"/>
      <c r="J307" s="182"/>
      <c r="K307" s="192"/>
    </row>
    <row r="308" spans="1:11">
      <c r="A308" s="196"/>
      <c r="B308" s="332" t="s">
        <v>462</v>
      </c>
      <c r="C308" s="324" t="s">
        <v>463</v>
      </c>
      <c r="D308" s="257"/>
      <c r="E308" s="257"/>
      <c r="F308" s="257"/>
      <c r="G308" s="334"/>
      <c r="H308" s="208"/>
      <c r="I308" s="208"/>
      <c r="J308" s="182"/>
      <c r="K308" s="192"/>
    </row>
    <row r="309" spans="1:11">
      <c r="A309" s="196"/>
      <c r="B309" s="332"/>
      <c r="C309" s="333"/>
      <c r="D309" s="257"/>
      <c r="E309" s="257"/>
      <c r="F309" s="257"/>
      <c r="G309" s="334"/>
      <c r="H309" s="208"/>
      <c r="I309" s="208"/>
      <c r="J309" s="182"/>
      <c r="K309" s="192"/>
    </row>
    <row r="310" spans="1:11">
      <c r="A310" s="196" t="s">
        <v>746</v>
      </c>
      <c r="B310" s="332"/>
      <c r="C310" s="333" t="s">
        <v>330</v>
      </c>
      <c r="D310" s="334" t="s">
        <v>465</v>
      </c>
      <c r="E310" s="335"/>
      <c r="F310" s="335"/>
      <c r="G310" s="336"/>
      <c r="H310" s="208" t="s">
        <v>268</v>
      </c>
      <c r="I310" s="208">
        <v>16</v>
      </c>
      <c r="J310" s="301"/>
      <c r="K310" s="195">
        <f>I310*J310</f>
        <v>0</v>
      </c>
    </row>
    <row r="311" spans="1:11">
      <c r="B311" s="203"/>
      <c r="C311" s="206"/>
      <c r="D311" s="316"/>
      <c r="E311" s="199"/>
      <c r="F311" s="199"/>
      <c r="G311" s="200"/>
      <c r="H311" s="197"/>
      <c r="I311" s="194"/>
      <c r="J311" s="301"/>
      <c r="K311" s="195"/>
    </row>
    <row r="312" spans="1:11">
      <c r="A312" s="196"/>
      <c r="B312" s="319" t="s">
        <v>260</v>
      </c>
      <c r="C312" s="324" t="s">
        <v>466</v>
      </c>
      <c r="D312" s="206"/>
      <c r="E312" s="199"/>
      <c r="F312" s="199"/>
      <c r="G312" s="207"/>
      <c r="H312" s="197"/>
      <c r="I312" s="208"/>
      <c r="J312" s="195"/>
      <c r="K312" s="192"/>
    </row>
    <row r="313" spans="1:11">
      <c r="A313" s="196"/>
      <c r="B313" s="337" t="s">
        <v>388</v>
      </c>
      <c r="C313" s="310"/>
      <c r="D313" s="206"/>
      <c r="E313" s="199"/>
      <c r="F313" s="199"/>
      <c r="G313" s="207"/>
      <c r="H313" s="197"/>
      <c r="I313" s="208"/>
      <c r="J313" s="195"/>
      <c r="K313" s="192"/>
    </row>
    <row r="314" spans="1:11">
      <c r="A314" s="196" t="s">
        <v>747</v>
      </c>
      <c r="B314" s="203"/>
      <c r="C314" s="235" t="s">
        <v>468</v>
      </c>
      <c r="D314" s="206"/>
      <c r="E314" s="199"/>
      <c r="F314" s="199"/>
      <c r="G314" s="207"/>
      <c r="H314" s="197"/>
      <c r="I314" s="208"/>
      <c r="J314" s="195"/>
      <c r="K314" s="192"/>
    </row>
    <row r="315" spans="1:11">
      <c r="A315" s="196"/>
      <c r="B315" s="203"/>
      <c r="C315" s="235"/>
      <c r="D315" s="206"/>
      <c r="E315" s="199"/>
      <c r="F315" s="199"/>
      <c r="G315" s="207"/>
      <c r="H315" s="197"/>
      <c r="I315" s="208"/>
      <c r="J315" s="195"/>
      <c r="K315" s="192"/>
    </row>
    <row r="316" spans="1:11">
      <c r="A316" s="196"/>
      <c r="B316" s="203" t="s">
        <v>25</v>
      </c>
      <c r="C316" s="284" t="s">
        <v>390</v>
      </c>
      <c r="D316" s="259" t="s">
        <v>469</v>
      </c>
      <c r="E316" s="199"/>
      <c r="F316" s="199"/>
      <c r="G316" s="207"/>
      <c r="H316" s="197"/>
      <c r="I316" s="208"/>
      <c r="J316" s="195"/>
      <c r="K316" s="192"/>
    </row>
    <row r="317" spans="1:11">
      <c r="A317" s="196"/>
      <c r="B317" s="203"/>
      <c r="C317" s="284"/>
      <c r="D317" s="206"/>
      <c r="E317" s="199"/>
      <c r="F317" s="199"/>
      <c r="G317" s="207"/>
      <c r="H317" s="197"/>
      <c r="I317" s="208"/>
      <c r="J317" s="195"/>
      <c r="K317" s="192"/>
    </row>
    <row r="318" spans="1:11">
      <c r="A318" s="196"/>
      <c r="B318" s="203"/>
      <c r="C318" s="284"/>
      <c r="D318" s="216" t="s">
        <v>330</v>
      </c>
      <c r="E318" s="199" t="s">
        <v>450</v>
      </c>
      <c r="F318" s="199"/>
      <c r="G318" s="207"/>
      <c r="H318" s="197" t="s">
        <v>268</v>
      </c>
      <c r="I318" s="208">
        <v>14</v>
      </c>
      <c r="J318" s="301"/>
      <c r="K318" s="195">
        <f>I318*J318</f>
        <v>0</v>
      </c>
    </row>
    <row r="319" spans="1:11">
      <c r="A319" s="196"/>
      <c r="B319" s="203"/>
      <c r="C319" s="284"/>
      <c r="D319" s="216"/>
      <c r="E319" s="199"/>
      <c r="F319" s="199"/>
      <c r="G319" s="207"/>
      <c r="H319" s="197"/>
      <c r="I319" s="208"/>
      <c r="J319" s="301"/>
      <c r="K319" s="195"/>
    </row>
    <row r="320" spans="1:11">
      <c r="A320" s="196"/>
      <c r="B320" s="203"/>
      <c r="C320" s="284"/>
      <c r="D320" s="216" t="s">
        <v>393</v>
      </c>
      <c r="E320" s="199" t="s">
        <v>470</v>
      </c>
      <c r="F320" s="199"/>
      <c r="G320" s="207"/>
      <c r="H320" s="197" t="s">
        <v>268</v>
      </c>
      <c r="I320" s="208">
        <v>20</v>
      </c>
      <c r="J320" s="301"/>
      <c r="K320" s="195">
        <f>I320*J320</f>
        <v>0</v>
      </c>
    </row>
    <row r="321" spans="1:12">
      <c r="A321" s="196"/>
      <c r="B321" s="203"/>
      <c r="C321" s="310"/>
      <c r="D321" s="316"/>
      <c r="E321" s="199"/>
      <c r="F321" s="199"/>
      <c r="G321" s="200"/>
      <c r="H321" s="197"/>
      <c r="I321" s="194"/>
      <c r="J321" s="301"/>
      <c r="K321" s="195"/>
    </row>
    <row r="322" spans="1:12">
      <c r="A322" s="196"/>
      <c r="B322" s="208"/>
      <c r="C322" s="324" t="s">
        <v>473</v>
      </c>
      <c r="D322" s="219"/>
      <c r="E322" s="200"/>
      <c r="F322" s="200"/>
      <c r="G322" s="207"/>
      <c r="H322" s="263"/>
      <c r="I322" s="266"/>
      <c r="J322" s="195"/>
      <c r="K322" s="192"/>
    </row>
    <row r="323" spans="1:12">
      <c r="A323" s="196"/>
      <c r="B323" s="332"/>
      <c r="C323" s="333"/>
      <c r="D323" s="219"/>
      <c r="E323" s="200"/>
      <c r="F323" s="200"/>
      <c r="G323" s="207"/>
      <c r="H323" s="250"/>
      <c r="I323" s="208"/>
      <c r="J323" s="195"/>
      <c r="K323" s="192"/>
    </row>
    <row r="324" spans="1:12">
      <c r="A324" s="196" t="s">
        <v>748</v>
      </c>
      <c r="B324" s="332" t="s">
        <v>475</v>
      </c>
      <c r="C324" s="338" t="s">
        <v>476</v>
      </c>
      <c r="D324" s="339" t="s">
        <v>477</v>
      </c>
      <c r="E324" s="256"/>
      <c r="F324" s="256"/>
      <c r="G324" s="334"/>
      <c r="H324" s="208"/>
      <c r="I324" s="208"/>
      <c r="J324" s="195"/>
      <c r="K324" s="192"/>
    </row>
    <row r="325" spans="1:12">
      <c r="A325" s="196"/>
      <c r="B325" s="332"/>
      <c r="C325" s="324"/>
      <c r="D325" s="256"/>
      <c r="E325" s="256"/>
      <c r="F325" s="256"/>
      <c r="G325" s="334"/>
      <c r="H325" s="208"/>
      <c r="I325" s="208"/>
      <c r="J325" s="195"/>
      <c r="K325" s="192"/>
    </row>
    <row r="326" spans="1:12">
      <c r="A326" s="196"/>
      <c r="B326" s="332"/>
      <c r="C326" s="324"/>
      <c r="D326" s="257" t="s">
        <v>478</v>
      </c>
      <c r="E326" s="256" t="s">
        <v>479</v>
      </c>
      <c r="F326" s="256"/>
      <c r="G326" s="334"/>
      <c r="H326" s="208" t="s">
        <v>8</v>
      </c>
      <c r="I326" s="208">
        <v>15</v>
      </c>
      <c r="J326" s="301"/>
      <c r="K326" s="195">
        <f>I326*J326</f>
        <v>0</v>
      </c>
    </row>
    <row r="327" spans="1:12">
      <c r="B327" s="203"/>
      <c r="C327" s="206"/>
      <c r="D327" s="216"/>
      <c r="E327" s="199"/>
      <c r="F327" s="199"/>
      <c r="G327" s="200"/>
      <c r="H327" s="197"/>
      <c r="I327" s="194"/>
      <c r="J327" s="301"/>
      <c r="K327" s="192"/>
    </row>
    <row r="328" spans="1:12">
      <c r="A328" s="196"/>
      <c r="B328" s="332"/>
      <c r="C328" s="340" t="s">
        <v>480</v>
      </c>
      <c r="D328" s="257"/>
      <c r="E328" s="257"/>
      <c r="F328" s="257"/>
      <c r="G328" s="334"/>
      <c r="H328" s="208"/>
      <c r="I328" s="208"/>
      <c r="J328" s="195"/>
      <c r="K328" s="192"/>
    </row>
    <row r="329" spans="1:12">
      <c r="A329" s="196"/>
      <c r="B329" s="332"/>
      <c r="C329" s="257"/>
      <c r="D329" s="257"/>
      <c r="E329" s="257"/>
      <c r="F329" s="257"/>
      <c r="G329" s="334"/>
      <c r="H329" s="208"/>
      <c r="I329" s="208"/>
      <c r="J329" s="195"/>
      <c r="K329" s="192"/>
    </row>
    <row r="330" spans="1:12">
      <c r="A330" s="196" t="s">
        <v>749</v>
      </c>
      <c r="B330" s="332" t="s">
        <v>482</v>
      </c>
      <c r="C330" s="341" t="s">
        <v>483</v>
      </c>
      <c r="D330" s="339"/>
      <c r="E330" s="342"/>
      <c r="F330" s="257"/>
      <c r="G330" s="334"/>
      <c r="H330" s="208"/>
      <c r="I330" s="208"/>
      <c r="J330" s="195"/>
      <c r="K330" s="192"/>
    </row>
    <row r="331" spans="1:12">
      <c r="A331" s="196"/>
      <c r="B331" s="332"/>
      <c r="C331" s="257"/>
      <c r="D331" s="257"/>
      <c r="E331" s="257"/>
      <c r="F331" s="257"/>
      <c r="G331" s="334"/>
      <c r="H331" s="208"/>
      <c r="I331" s="208"/>
      <c r="J331" s="195"/>
      <c r="K331" s="192"/>
    </row>
    <row r="332" spans="1:12">
      <c r="A332" s="196"/>
      <c r="B332" s="332" t="s">
        <v>484</v>
      </c>
      <c r="C332" s="333" t="s">
        <v>330</v>
      </c>
      <c r="D332" s="339" t="s">
        <v>485</v>
      </c>
      <c r="E332" s="339"/>
      <c r="F332" s="342"/>
      <c r="G332" s="334"/>
      <c r="H332" s="208"/>
      <c r="I332" s="208"/>
      <c r="J332" s="195"/>
      <c r="K332" s="192"/>
    </row>
    <row r="333" spans="1:12">
      <c r="A333" s="196"/>
      <c r="B333" s="332"/>
      <c r="C333" s="257"/>
      <c r="D333" s="257"/>
      <c r="E333" s="257"/>
      <c r="F333" s="257"/>
      <c r="G333" s="334"/>
      <c r="H333" s="208"/>
      <c r="I333" s="208"/>
      <c r="J333" s="195"/>
      <c r="K333" s="192"/>
    </row>
    <row r="334" spans="1:12">
      <c r="A334" s="196"/>
      <c r="B334" s="332"/>
      <c r="C334" s="257"/>
      <c r="D334" s="257" t="s">
        <v>330</v>
      </c>
      <c r="E334" s="256" t="s">
        <v>486</v>
      </c>
      <c r="F334" s="256"/>
      <c r="G334" s="256"/>
      <c r="H334" s="197" t="s">
        <v>268</v>
      </c>
      <c r="I334" s="208">
        <v>217</v>
      </c>
      <c r="J334" s="301"/>
      <c r="K334" s="195">
        <f>I334*J334</f>
        <v>0</v>
      </c>
    </row>
    <row r="335" spans="1:12">
      <c r="A335" s="274"/>
      <c r="B335" s="332"/>
      <c r="C335" s="333"/>
      <c r="D335" s="256"/>
      <c r="E335" s="335"/>
      <c r="F335" s="335"/>
      <c r="G335" s="335"/>
      <c r="H335" s="208"/>
      <c r="I335" s="208"/>
      <c r="J335" s="301"/>
      <c r="K335" s="195"/>
    </row>
    <row r="336" spans="1:12">
      <c r="B336" s="203"/>
      <c r="C336" s="206"/>
      <c r="D336" s="216"/>
      <c r="E336" s="199"/>
      <c r="F336" s="199"/>
      <c r="G336" s="200"/>
      <c r="H336" s="197"/>
      <c r="I336" s="194"/>
      <c r="J336" s="195"/>
      <c r="K336" s="192"/>
      <c r="L336" s="269">
        <f>SUM(K279:K336)</f>
        <v>0</v>
      </c>
    </row>
    <row r="337" spans="1:11" ht="18" customHeight="1">
      <c r="A337" s="481" t="s">
        <v>205</v>
      </c>
      <c r="B337" s="482"/>
      <c r="C337" s="482"/>
      <c r="D337" s="482"/>
      <c r="E337" s="482"/>
      <c r="F337" s="482"/>
      <c r="G337" s="482"/>
      <c r="H337" s="482"/>
      <c r="I337" s="482"/>
      <c r="J337" s="483"/>
      <c r="K337" s="239">
        <f>SUM(K273:K335)+K271</f>
        <v>0</v>
      </c>
    </row>
    <row r="338" spans="1:11" ht="18" customHeight="1">
      <c r="A338" s="528" t="s">
        <v>307</v>
      </c>
      <c r="B338" s="529"/>
      <c r="C338" s="529"/>
      <c r="D338" s="529"/>
      <c r="E338" s="529"/>
      <c r="F338" s="529"/>
      <c r="G338" s="529"/>
      <c r="H338" s="529"/>
      <c r="I338" s="529"/>
      <c r="J338" s="530"/>
      <c r="K338" s="239">
        <f>K337</f>
        <v>0</v>
      </c>
    </row>
    <row r="339" spans="1:11">
      <c r="A339" s="271" t="s">
        <v>750</v>
      </c>
      <c r="B339" s="184"/>
      <c r="C339" s="277" t="s">
        <v>488</v>
      </c>
      <c r="D339" s="278"/>
      <c r="E339" s="278"/>
      <c r="F339" s="278"/>
      <c r="G339" s="279"/>
      <c r="H339" s="184"/>
      <c r="I339" s="184"/>
      <c r="J339" s="280"/>
      <c r="K339" s="184"/>
    </row>
    <row r="340" spans="1:11" ht="13">
      <c r="A340" s="208"/>
      <c r="B340" s="171" t="s">
        <v>260</v>
      </c>
      <c r="C340" s="340" t="s">
        <v>489</v>
      </c>
      <c r="D340" s="257"/>
      <c r="E340" s="257"/>
      <c r="F340" s="346"/>
      <c r="G340" s="347"/>
      <c r="H340" s="208"/>
      <c r="I340" s="208"/>
      <c r="J340" s="182"/>
      <c r="K340" s="208"/>
    </row>
    <row r="341" spans="1:11" ht="13">
      <c r="A341" s="208"/>
      <c r="B341" s="171" t="s">
        <v>461</v>
      </c>
      <c r="C341" s="250"/>
      <c r="D341" s="325"/>
      <c r="E341" s="325"/>
      <c r="F341" s="325"/>
      <c r="G341" s="347"/>
      <c r="H341" s="208"/>
      <c r="I341" s="208"/>
      <c r="J341" s="182"/>
      <c r="K341" s="208"/>
    </row>
    <row r="342" spans="1:11">
      <c r="A342" s="208" t="s">
        <v>751</v>
      </c>
      <c r="B342" s="332" t="s">
        <v>491</v>
      </c>
      <c r="C342" s="339" t="s">
        <v>492</v>
      </c>
      <c r="D342" s="339"/>
      <c r="E342" s="342"/>
      <c r="F342" s="342"/>
      <c r="G342" s="334"/>
      <c r="H342" s="208"/>
      <c r="I342" s="208"/>
      <c r="J342" s="195"/>
      <c r="K342" s="192"/>
    </row>
    <row r="343" spans="1:11">
      <c r="A343" s="208"/>
      <c r="B343" s="332"/>
      <c r="C343" s="257"/>
      <c r="D343" s="257"/>
      <c r="E343" s="257"/>
      <c r="F343" s="257"/>
      <c r="G343" s="334"/>
      <c r="H343" s="208"/>
      <c r="I343" s="208"/>
      <c r="J343" s="195"/>
      <c r="K343" s="192"/>
    </row>
    <row r="344" spans="1:11">
      <c r="A344" s="208"/>
      <c r="B344" s="332"/>
      <c r="C344" s="333" t="s">
        <v>330</v>
      </c>
      <c r="D344" s="256" t="s">
        <v>493</v>
      </c>
      <c r="E344" s="256"/>
      <c r="F344" s="256"/>
      <c r="G344" s="256"/>
      <c r="H344" s="208" t="s">
        <v>268</v>
      </c>
      <c r="I344" s="208">
        <v>6</v>
      </c>
      <c r="J344" s="195"/>
      <c r="K344" s="195">
        <f>I344*J344</f>
        <v>0</v>
      </c>
    </row>
    <row r="345" spans="1:11">
      <c r="A345" s="208"/>
      <c r="B345" s="332"/>
      <c r="C345" s="333"/>
      <c r="D345" s="257"/>
      <c r="E345" s="257"/>
      <c r="F345" s="257"/>
      <c r="G345" s="257"/>
      <c r="H345" s="208"/>
      <c r="I345" s="208"/>
      <c r="J345" s="195"/>
      <c r="K345" s="192"/>
    </row>
    <row r="346" spans="1:11">
      <c r="A346" s="208"/>
      <c r="B346" s="332"/>
      <c r="C346" s="333" t="s">
        <v>393</v>
      </c>
      <c r="D346" s="256" t="s">
        <v>494</v>
      </c>
      <c r="E346" s="256"/>
      <c r="F346" s="256"/>
      <c r="G346" s="256"/>
      <c r="H346" s="208" t="s">
        <v>268</v>
      </c>
      <c r="I346" s="208">
        <v>44</v>
      </c>
      <c r="J346" s="195"/>
      <c r="K346" s="195">
        <f>I346*J346</f>
        <v>0</v>
      </c>
    </row>
    <row r="347" spans="1:11">
      <c r="A347" s="208"/>
      <c r="B347" s="203"/>
      <c r="C347" s="310"/>
      <c r="D347" s="199"/>
      <c r="E347" s="199"/>
      <c r="F347" s="199"/>
      <c r="G347" s="199"/>
      <c r="H347" s="197"/>
      <c r="I347" s="208"/>
      <c r="J347" s="195"/>
      <c r="K347" s="192"/>
    </row>
    <row r="348" spans="1:11">
      <c r="A348" s="208"/>
      <c r="B348" s="348" t="s">
        <v>495</v>
      </c>
      <c r="C348" s="340" t="s">
        <v>496</v>
      </c>
      <c r="D348" s="257"/>
      <c r="E348" s="257"/>
      <c r="F348" s="257"/>
      <c r="G348" s="334"/>
      <c r="H348" s="208"/>
      <c r="I348" s="208"/>
      <c r="J348" s="195"/>
      <c r="K348" s="192"/>
    </row>
    <row r="349" spans="1:11">
      <c r="A349" s="208"/>
      <c r="B349" s="332"/>
      <c r="C349" s="257"/>
      <c r="D349" s="257"/>
      <c r="E349" s="257"/>
      <c r="F349" s="257"/>
      <c r="G349" s="334"/>
      <c r="H349" s="208"/>
      <c r="I349" s="208"/>
      <c r="J349" s="195"/>
      <c r="K349" s="192"/>
    </row>
    <row r="350" spans="1:11">
      <c r="A350" s="208" t="s">
        <v>752</v>
      </c>
      <c r="B350" s="332" t="s">
        <v>498</v>
      </c>
      <c r="C350" s="349" t="s">
        <v>499</v>
      </c>
      <c r="D350" s="256"/>
      <c r="E350" s="256"/>
      <c r="F350" s="256"/>
      <c r="G350" s="334"/>
      <c r="H350" s="208"/>
      <c r="I350" s="208"/>
      <c r="J350" s="195"/>
      <c r="K350" s="192"/>
    </row>
    <row r="351" spans="1:11">
      <c r="A351" s="208"/>
      <c r="B351" s="332"/>
      <c r="C351" s="339" t="s">
        <v>500</v>
      </c>
      <c r="D351" s="257"/>
      <c r="E351" s="257"/>
      <c r="F351" s="257"/>
      <c r="G351" s="334"/>
      <c r="H351" s="208"/>
      <c r="I351" s="208"/>
      <c r="J351" s="195"/>
      <c r="K351" s="192"/>
    </row>
    <row r="352" spans="1:11">
      <c r="A352" s="208"/>
      <c r="B352" s="332"/>
      <c r="C352" s="339" t="s">
        <v>501</v>
      </c>
      <c r="D352" s="257"/>
      <c r="E352" s="257"/>
      <c r="F352" s="257"/>
      <c r="G352" s="256"/>
      <c r="H352" s="208"/>
      <c r="I352" s="208"/>
      <c r="J352" s="195"/>
      <c r="K352" s="192"/>
    </row>
    <row r="353" spans="1:11">
      <c r="A353" s="208"/>
      <c r="B353" s="332"/>
      <c r="C353" s="257"/>
      <c r="D353" s="257"/>
      <c r="E353" s="257"/>
      <c r="F353" s="257"/>
      <c r="G353" s="256"/>
      <c r="H353" s="208"/>
      <c r="I353" s="208"/>
      <c r="J353" s="195"/>
      <c r="K353" s="192"/>
    </row>
    <row r="354" spans="1:11">
      <c r="A354" s="208"/>
      <c r="B354" s="332"/>
      <c r="C354" s="333" t="s">
        <v>330</v>
      </c>
      <c r="D354" s="256" t="s">
        <v>502</v>
      </c>
      <c r="E354" s="256"/>
      <c r="F354" s="256"/>
      <c r="G354" s="256"/>
      <c r="H354" s="208" t="s">
        <v>268</v>
      </c>
      <c r="I354" s="208">
        <v>44</v>
      </c>
      <c r="J354" s="195"/>
      <c r="K354" s="195">
        <f>I354*J354</f>
        <v>0</v>
      </c>
    </row>
    <row r="355" spans="1:11">
      <c r="A355" s="208"/>
      <c r="B355" s="332"/>
      <c r="C355" s="333"/>
      <c r="D355" s="256"/>
      <c r="E355" s="256"/>
      <c r="F355" s="256"/>
      <c r="G355" s="256"/>
      <c r="H355" s="208"/>
      <c r="I355" s="208"/>
      <c r="J355" s="195"/>
      <c r="K355" s="192"/>
    </row>
    <row r="356" spans="1:11">
      <c r="A356" s="208" t="s">
        <v>753</v>
      </c>
      <c r="B356" s="332" t="s">
        <v>504</v>
      </c>
      <c r="C356" s="339" t="s">
        <v>505</v>
      </c>
      <c r="D356" s="257"/>
      <c r="E356" s="257"/>
      <c r="F356" s="257"/>
      <c r="G356" s="334"/>
      <c r="H356" s="208"/>
      <c r="I356" s="208"/>
      <c r="J356" s="195"/>
      <c r="K356" s="192"/>
    </row>
    <row r="357" spans="1:11">
      <c r="A357" s="208"/>
      <c r="B357" s="332"/>
      <c r="C357" s="333"/>
      <c r="D357" s="257"/>
      <c r="E357" s="257"/>
      <c r="F357" s="257"/>
      <c r="G357" s="334"/>
      <c r="H357" s="208"/>
      <c r="I357" s="208"/>
      <c r="J357" s="195"/>
      <c r="K357" s="192"/>
    </row>
    <row r="358" spans="1:11">
      <c r="A358" s="208"/>
      <c r="B358" s="332"/>
      <c r="C358" s="333" t="s">
        <v>330</v>
      </c>
      <c r="D358" s="334" t="s">
        <v>506</v>
      </c>
      <c r="E358" s="334"/>
      <c r="F358" s="334"/>
      <c r="G358" s="334"/>
      <c r="H358" s="208" t="s">
        <v>8</v>
      </c>
      <c r="I358" s="208">
        <v>10</v>
      </c>
      <c r="J358" s="195"/>
      <c r="K358" s="195">
        <f>I358*J358</f>
        <v>0</v>
      </c>
    </row>
    <row r="359" spans="1:11">
      <c r="A359" s="208"/>
      <c r="B359" s="332"/>
      <c r="C359" s="257"/>
      <c r="D359" s="257"/>
      <c r="E359" s="257"/>
      <c r="F359" s="257"/>
      <c r="G359" s="334"/>
      <c r="H359" s="208"/>
      <c r="I359" s="208"/>
      <c r="J359" s="195"/>
      <c r="K359" s="192"/>
    </row>
    <row r="360" spans="1:11">
      <c r="A360" s="208"/>
      <c r="B360" s="332"/>
      <c r="C360" s="340" t="s">
        <v>507</v>
      </c>
      <c r="D360" s="257"/>
      <c r="E360" s="257"/>
      <c r="F360" s="257"/>
      <c r="G360" s="334"/>
      <c r="H360" s="208"/>
      <c r="I360" s="208"/>
      <c r="J360" s="195"/>
      <c r="K360" s="192"/>
    </row>
    <row r="361" spans="1:11">
      <c r="A361" s="208"/>
      <c r="B361" s="332"/>
      <c r="C361" s="257"/>
      <c r="D361" s="257"/>
      <c r="E361" s="257"/>
      <c r="F361" s="257"/>
      <c r="G361" s="334"/>
      <c r="H361" s="208"/>
      <c r="I361" s="208"/>
      <c r="J361" s="195"/>
      <c r="K361" s="192"/>
    </row>
    <row r="362" spans="1:11">
      <c r="A362" s="208" t="s">
        <v>754</v>
      </c>
      <c r="B362" s="332" t="s">
        <v>509</v>
      </c>
      <c r="C362" s="339" t="s">
        <v>510</v>
      </c>
      <c r="D362" s="257"/>
      <c r="E362" s="339"/>
      <c r="F362" s="342"/>
      <c r="G362" s="342"/>
      <c r="H362" s="208"/>
      <c r="I362" s="208"/>
      <c r="J362" s="195"/>
      <c r="K362" s="192"/>
    </row>
    <row r="363" spans="1:11">
      <c r="A363" s="208"/>
      <c r="B363" s="332"/>
      <c r="C363" s="257"/>
      <c r="D363" s="257"/>
      <c r="E363" s="257"/>
      <c r="F363" s="256"/>
      <c r="G363" s="334"/>
      <c r="H363" s="208"/>
      <c r="I363" s="208"/>
      <c r="J363" s="195"/>
      <c r="K363" s="192"/>
    </row>
    <row r="364" spans="1:11">
      <c r="A364" s="208"/>
      <c r="B364" s="332"/>
      <c r="C364" s="333" t="s">
        <v>330</v>
      </c>
      <c r="D364" s="334" t="s">
        <v>511</v>
      </c>
      <c r="E364" s="257"/>
      <c r="F364" s="256"/>
      <c r="G364" s="334"/>
      <c r="H364" s="208" t="s">
        <v>8</v>
      </c>
      <c r="I364" s="208">
        <v>8</v>
      </c>
      <c r="J364" s="195"/>
      <c r="K364" s="195">
        <f>I364*J364</f>
        <v>0</v>
      </c>
    </row>
    <row r="365" spans="1:11">
      <c r="A365" s="208"/>
      <c r="B365" s="332"/>
      <c r="C365" s="333"/>
      <c r="D365" s="256"/>
      <c r="E365" s="257"/>
      <c r="F365" s="256"/>
      <c r="G365" s="334"/>
      <c r="H365" s="208"/>
      <c r="I365" s="208"/>
      <c r="J365" s="195"/>
      <c r="K365" s="192"/>
    </row>
    <row r="366" spans="1:11">
      <c r="A366" s="208"/>
      <c r="B366" s="332"/>
      <c r="C366" s="333" t="s">
        <v>393</v>
      </c>
      <c r="D366" s="256" t="s">
        <v>512</v>
      </c>
      <c r="E366" s="257"/>
      <c r="F366" s="256"/>
      <c r="G366" s="334"/>
      <c r="H366" s="208" t="s">
        <v>8</v>
      </c>
      <c r="I366" s="208">
        <v>160</v>
      </c>
      <c r="J366" s="195"/>
      <c r="K366" s="195">
        <f>I366*J366</f>
        <v>0</v>
      </c>
    </row>
    <row r="367" spans="1:11">
      <c r="A367" s="250"/>
      <c r="B367" s="332"/>
      <c r="C367" s="333"/>
      <c r="D367" s="256"/>
      <c r="E367" s="257"/>
      <c r="F367" s="256"/>
      <c r="G367" s="334"/>
      <c r="H367" s="208"/>
      <c r="I367" s="208"/>
      <c r="J367" s="195"/>
      <c r="K367" s="192"/>
    </row>
    <row r="368" spans="1:11">
      <c r="A368" s="250"/>
      <c r="B368" s="332"/>
      <c r="C368" s="340" t="s">
        <v>513</v>
      </c>
      <c r="D368" s="257"/>
      <c r="E368" s="257"/>
      <c r="F368" s="257"/>
      <c r="G368" s="334"/>
      <c r="H368" s="208"/>
      <c r="I368" s="208"/>
      <c r="J368" s="195"/>
      <c r="K368" s="192"/>
    </row>
    <row r="369" spans="1:11">
      <c r="A369" s="250"/>
      <c r="B369" s="332"/>
      <c r="C369" s="257"/>
      <c r="D369" s="257"/>
      <c r="E369" s="257"/>
      <c r="F369" s="257"/>
      <c r="G369" s="334"/>
      <c r="H369" s="208"/>
      <c r="I369" s="208"/>
      <c r="J369" s="195"/>
      <c r="K369" s="192"/>
    </row>
    <row r="370" spans="1:11">
      <c r="A370" s="208" t="s">
        <v>755</v>
      </c>
      <c r="B370" s="332" t="s">
        <v>515</v>
      </c>
      <c r="C370" s="339" t="s">
        <v>516</v>
      </c>
      <c r="D370" s="339"/>
      <c r="E370" s="342"/>
      <c r="F370" s="342"/>
      <c r="G370" s="334"/>
      <c r="H370" s="208"/>
      <c r="I370" s="208"/>
      <c r="J370" s="195"/>
      <c r="K370" s="192"/>
    </row>
    <row r="371" spans="1:11">
      <c r="A371" s="250"/>
      <c r="B371" s="332"/>
      <c r="C371" s="333" t="s">
        <v>330</v>
      </c>
      <c r="D371" s="350" t="s">
        <v>517</v>
      </c>
      <c r="E371" s="335"/>
      <c r="F371" s="335"/>
      <c r="G371" s="336"/>
      <c r="H371" s="208" t="s">
        <v>268</v>
      </c>
      <c r="I371" s="208">
        <v>5</v>
      </c>
      <c r="J371" s="195"/>
      <c r="K371" s="195">
        <f>I371*J371</f>
        <v>0</v>
      </c>
    </row>
    <row r="372" spans="1:11">
      <c r="A372" s="208"/>
      <c r="B372" s="208"/>
      <c r="C372" s="257"/>
      <c r="D372" s="351"/>
      <c r="E372" s="351"/>
      <c r="F372" s="351"/>
      <c r="G372" s="352"/>
      <c r="H372" s="208"/>
      <c r="I372" s="208"/>
      <c r="J372" s="195"/>
      <c r="K372" s="192"/>
    </row>
    <row r="373" spans="1:11" ht="12.75" customHeight="1">
      <c r="A373" s="250"/>
      <c r="B373" s="203"/>
      <c r="C373" s="206"/>
      <c r="D373" s="216"/>
      <c r="E373" s="199"/>
      <c r="F373" s="199"/>
      <c r="G373" s="200"/>
      <c r="H373" s="197"/>
      <c r="I373" s="194"/>
      <c r="J373" s="195"/>
      <c r="K373" s="192"/>
    </row>
    <row r="374" spans="1:11" ht="12.75" customHeight="1">
      <c r="A374" s="208"/>
      <c r="B374" s="332"/>
      <c r="C374" s="339"/>
      <c r="D374" s="339"/>
      <c r="E374" s="342"/>
      <c r="F374" s="342"/>
      <c r="G374" s="334"/>
      <c r="H374" s="208"/>
      <c r="I374" s="208"/>
      <c r="J374" s="195"/>
      <c r="K374" s="192"/>
    </row>
    <row r="375" spans="1:11" ht="12.75" customHeight="1">
      <c r="A375" s="353"/>
      <c r="B375" s="332"/>
      <c r="C375" s="333"/>
      <c r="D375" s="354"/>
      <c r="E375" s="335"/>
      <c r="F375" s="335"/>
      <c r="G375" s="336"/>
      <c r="H375" s="208"/>
      <c r="I375" s="208"/>
      <c r="J375" s="195"/>
      <c r="K375" s="195"/>
    </row>
    <row r="376" spans="1:11" ht="12.75" customHeight="1">
      <c r="A376" s="208"/>
      <c r="B376" s="208"/>
      <c r="C376" s="257"/>
      <c r="D376" s="351"/>
      <c r="E376" s="351"/>
      <c r="F376" s="351"/>
      <c r="G376" s="352"/>
      <c r="H376" s="208"/>
      <c r="I376" s="208"/>
      <c r="J376" s="195"/>
      <c r="K376" s="192"/>
    </row>
    <row r="377" spans="1:11" ht="12.75" customHeight="1">
      <c r="A377" s="208"/>
      <c r="B377" s="332"/>
      <c r="C377" s="255"/>
      <c r="D377" s="257"/>
      <c r="E377" s="257"/>
      <c r="F377" s="257"/>
      <c r="G377" s="334"/>
      <c r="H377" s="208"/>
      <c r="I377" s="208"/>
      <c r="J377" s="195"/>
      <c r="K377" s="192"/>
    </row>
    <row r="378" spans="1:11" ht="12.75" customHeight="1">
      <c r="A378" s="355"/>
      <c r="B378" s="332"/>
      <c r="C378" s="333"/>
      <c r="D378" s="354"/>
      <c r="E378" s="335"/>
      <c r="F378" s="335"/>
      <c r="G378" s="336"/>
      <c r="H378" s="208"/>
      <c r="I378" s="208"/>
      <c r="J378" s="195"/>
      <c r="K378" s="195"/>
    </row>
    <row r="379" spans="1:11">
      <c r="B379" s="203"/>
      <c r="C379" s="206"/>
      <c r="D379" s="216"/>
      <c r="E379" s="199"/>
      <c r="F379" s="199"/>
      <c r="G379" s="200"/>
      <c r="H379" s="197"/>
      <c r="I379" s="194"/>
      <c r="J379" s="195"/>
      <c r="K379" s="192"/>
    </row>
    <row r="380" spans="1:11">
      <c r="B380" s="203"/>
      <c r="C380" s="206"/>
      <c r="D380" s="216"/>
      <c r="E380" s="199"/>
      <c r="F380" s="199"/>
      <c r="G380" s="200"/>
      <c r="H380" s="197"/>
      <c r="I380" s="194"/>
      <c r="J380" s="195"/>
      <c r="K380" s="192"/>
    </row>
    <row r="381" spans="1:11">
      <c r="B381" s="203"/>
      <c r="C381" s="206"/>
      <c r="D381" s="216"/>
      <c r="E381" s="199"/>
      <c r="F381" s="199"/>
      <c r="G381" s="200"/>
      <c r="H381" s="197"/>
      <c r="I381" s="194"/>
      <c r="J381" s="195"/>
      <c r="K381" s="192"/>
    </row>
    <row r="382" spans="1:11">
      <c r="B382" s="203"/>
      <c r="C382" s="206"/>
      <c r="D382" s="216"/>
      <c r="E382" s="199"/>
      <c r="F382" s="199"/>
      <c r="G382" s="200"/>
      <c r="H382" s="197"/>
      <c r="I382" s="194"/>
      <c r="J382" s="195"/>
      <c r="K382" s="192"/>
    </row>
    <row r="383" spans="1:11">
      <c r="B383" s="203"/>
      <c r="C383" s="206"/>
      <c r="D383" s="216"/>
      <c r="E383" s="199"/>
      <c r="F383" s="199"/>
      <c r="G383" s="200"/>
      <c r="H383" s="197"/>
      <c r="I383" s="194"/>
      <c r="J383" s="195"/>
      <c r="K383" s="192"/>
    </row>
    <row r="384" spans="1:11">
      <c r="B384" s="203"/>
      <c r="C384" s="206"/>
      <c r="D384" s="216"/>
      <c r="E384" s="199"/>
      <c r="F384" s="199"/>
      <c r="G384" s="200"/>
      <c r="H384" s="197"/>
      <c r="I384" s="194"/>
      <c r="J384" s="195"/>
      <c r="K384" s="192"/>
    </row>
    <row r="385" spans="2:11">
      <c r="B385" s="203"/>
      <c r="C385" s="206"/>
      <c r="D385" s="216"/>
      <c r="E385" s="199"/>
      <c r="F385" s="199"/>
      <c r="G385" s="200"/>
      <c r="H385" s="197"/>
      <c r="I385" s="194"/>
      <c r="J385" s="195"/>
      <c r="K385" s="192"/>
    </row>
    <row r="386" spans="2:11">
      <c r="B386" s="203"/>
      <c r="C386" s="206"/>
      <c r="D386" s="216"/>
      <c r="E386" s="199"/>
      <c r="F386" s="199"/>
      <c r="G386" s="200"/>
      <c r="H386" s="197"/>
      <c r="I386" s="194"/>
      <c r="J386" s="195"/>
      <c r="K386" s="192"/>
    </row>
    <row r="387" spans="2:11">
      <c r="B387" s="203"/>
      <c r="C387" s="206"/>
      <c r="D387" s="216"/>
      <c r="E387" s="199"/>
      <c r="F387" s="199"/>
      <c r="G387" s="200"/>
      <c r="H387" s="197"/>
      <c r="I387" s="194"/>
      <c r="J387" s="195"/>
      <c r="K387" s="192"/>
    </row>
    <row r="388" spans="2:11">
      <c r="B388" s="203"/>
      <c r="C388" s="206"/>
      <c r="D388" s="216"/>
      <c r="E388" s="199"/>
      <c r="F388" s="199"/>
      <c r="G388" s="200"/>
      <c r="H388" s="197"/>
      <c r="I388" s="194"/>
      <c r="J388" s="195"/>
      <c r="K388" s="192"/>
    </row>
    <row r="389" spans="2:11">
      <c r="B389" s="203"/>
      <c r="C389" s="206"/>
      <c r="D389" s="216"/>
      <c r="E389" s="199"/>
      <c r="F389" s="199"/>
      <c r="G389" s="200"/>
      <c r="H389" s="197"/>
      <c r="I389" s="194"/>
      <c r="J389" s="195"/>
      <c r="K389" s="192"/>
    </row>
    <row r="390" spans="2:11">
      <c r="B390" s="203"/>
      <c r="C390" s="206"/>
      <c r="D390" s="216"/>
      <c r="E390" s="199"/>
      <c r="F390" s="199"/>
      <c r="G390" s="200"/>
      <c r="H390" s="197"/>
      <c r="I390" s="194"/>
      <c r="J390" s="195"/>
      <c r="K390" s="192"/>
    </row>
    <row r="391" spans="2:11">
      <c r="B391" s="203"/>
      <c r="C391" s="206"/>
      <c r="D391" s="216"/>
      <c r="E391" s="199"/>
      <c r="F391" s="199"/>
      <c r="G391" s="200"/>
      <c r="H391" s="197"/>
      <c r="I391" s="194"/>
      <c r="J391" s="195"/>
      <c r="K391" s="192"/>
    </row>
    <row r="392" spans="2:11">
      <c r="B392" s="203"/>
      <c r="C392" s="206"/>
      <c r="D392" s="216"/>
      <c r="E392" s="199"/>
      <c r="F392" s="199"/>
      <c r="G392" s="200"/>
      <c r="H392" s="197"/>
      <c r="I392" s="194"/>
      <c r="J392" s="195"/>
      <c r="K392" s="192"/>
    </row>
    <row r="393" spans="2:11">
      <c r="B393" s="203"/>
      <c r="C393" s="206"/>
      <c r="D393" s="216"/>
      <c r="E393" s="199"/>
      <c r="F393" s="199"/>
      <c r="G393" s="200"/>
      <c r="H393" s="197"/>
      <c r="I393" s="194"/>
      <c r="J393" s="195"/>
      <c r="K393" s="192"/>
    </row>
    <row r="394" spans="2:11">
      <c r="B394" s="203"/>
      <c r="C394" s="206"/>
      <c r="D394" s="216"/>
      <c r="E394" s="199"/>
      <c r="F394" s="199"/>
      <c r="G394" s="200"/>
      <c r="H394" s="197"/>
      <c r="I394" s="194"/>
      <c r="J394" s="195"/>
      <c r="K394" s="192"/>
    </row>
    <row r="395" spans="2:11">
      <c r="B395" s="203"/>
      <c r="C395" s="206"/>
      <c r="D395" s="216"/>
      <c r="E395" s="199"/>
      <c r="F395" s="199"/>
      <c r="G395" s="200"/>
      <c r="H395" s="197"/>
      <c r="I395" s="194"/>
      <c r="J395" s="195"/>
      <c r="K395" s="192"/>
    </row>
    <row r="396" spans="2:11">
      <c r="B396" s="203"/>
      <c r="C396" s="206"/>
      <c r="D396" s="216"/>
      <c r="E396" s="199"/>
      <c r="F396" s="199"/>
      <c r="G396" s="200"/>
      <c r="H396" s="197"/>
      <c r="I396" s="194"/>
      <c r="J396" s="195"/>
      <c r="K396" s="192"/>
    </row>
    <row r="397" spans="2:11">
      <c r="B397" s="203"/>
      <c r="C397" s="206"/>
      <c r="D397" s="216"/>
      <c r="E397" s="199"/>
      <c r="F397" s="199"/>
      <c r="G397" s="200"/>
      <c r="H397" s="197"/>
      <c r="I397" s="194"/>
      <c r="J397" s="195"/>
      <c r="K397" s="192"/>
    </row>
    <row r="398" spans="2:11">
      <c r="B398" s="203"/>
      <c r="C398" s="206"/>
      <c r="D398" s="216"/>
      <c r="E398" s="199"/>
      <c r="F398" s="199"/>
      <c r="G398" s="200"/>
      <c r="H398" s="197"/>
      <c r="I398" s="194"/>
      <c r="J398" s="195"/>
      <c r="K398" s="192"/>
    </row>
    <row r="399" spans="2:11">
      <c r="B399" s="203"/>
      <c r="C399" s="206"/>
      <c r="D399" s="216"/>
      <c r="E399" s="199"/>
      <c r="F399" s="199"/>
      <c r="G399" s="200"/>
      <c r="H399" s="197"/>
      <c r="I399" s="194"/>
      <c r="J399" s="195"/>
      <c r="K399" s="192"/>
    </row>
    <row r="400" spans="2:11">
      <c r="B400" s="203"/>
      <c r="C400" s="206"/>
      <c r="D400" s="216"/>
      <c r="E400" s="199"/>
      <c r="F400" s="199"/>
      <c r="G400" s="200"/>
      <c r="H400" s="197"/>
      <c r="I400" s="194"/>
      <c r="J400" s="195"/>
      <c r="K400" s="192"/>
    </row>
    <row r="401" spans="1:12">
      <c r="B401" s="203"/>
      <c r="C401" s="206"/>
      <c r="D401" s="216"/>
      <c r="E401" s="199"/>
      <c r="F401" s="199"/>
      <c r="G401" s="200"/>
      <c r="H401" s="197"/>
      <c r="I401" s="194"/>
      <c r="J401" s="195"/>
      <c r="K401" s="192"/>
    </row>
    <row r="402" spans="1:12">
      <c r="B402" s="203"/>
      <c r="C402" s="206"/>
      <c r="D402" s="216"/>
      <c r="E402" s="199"/>
      <c r="F402" s="199"/>
      <c r="G402" s="200"/>
      <c r="H402" s="197"/>
      <c r="I402" s="194"/>
      <c r="J402" s="195"/>
      <c r="K402" s="192"/>
    </row>
    <row r="403" spans="1:12">
      <c r="B403" s="203"/>
      <c r="C403" s="206"/>
      <c r="D403" s="216"/>
      <c r="E403" s="199"/>
      <c r="F403" s="199"/>
      <c r="G403" s="200"/>
      <c r="H403" s="197"/>
      <c r="I403" s="194"/>
      <c r="J403" s="195"/>
      <c r="K403" s="192"/>
    </row>
    <row r="404" spans="1:12">
      <c r="B404" s="203"/>
      <c r="C404" s="206"/>
      <c r="D404" s="216"/>
      <c r="E404" s="199"/>
      <c r="F404" s="199"/>
      <c r="G404" s="200"/>
      <c r="H404" s="197"/>
      <c r="I404" s="194"/>
      <c r="J404" s="195"/>
      <c r="K404" s="192"/>
    </row>
    <row r="405" spans="1:12">
      <c r="B405" s="203"/>
      <c r="C405" s="206"/>
      <c r="D405" s="216"/>
      <c r="E405" s="199"/>
      <c r="F405" s="199"/>
      <c r="G405" s="200"/>
      <c r="H405" s="197"/>
      <c r="I405" s="194"/>
      <c r="J405" s="195"/>
      <c r="K405" s="192"/>
      <c r="L405" s="135">
        <f>SUM(K340:K405)</f>
        <v>0</v>
      </c>
    </row>
    <row r="406" spans="1:12" ht="18" customHeight="1">
      <c r="A406" s="481" t="s">
        <v>205</v>
      </c>
      <c r="B406" s="482"/>
      <c r="C406" s="482"/>
      <c r="D406" s="482"/>
      <c r="E406" s="482"/>
      <c r="F406" s="482"/>
      <c r="G406" s="482"/>
      <c r="H406" s="482"/>
      <c r="I406" s="482"/>
      <c r="J406" s="483"/>
      <c r="K406" s="239">
        <f>SUM(K339:K405)+K338</f>
        <v>0</v>
      </c>
    </row>
    <row r="407" spans="1:12" ht="18" customHeight="1">
      <c r="A407" s="481" t="s">
        <v>307</v>
      </c>
      <c r="B407" s="482"/>
      <c r="C407" s="482"/>
      <c r="D407" s="482"/>
      <c r="E407" s="482"/>
      <c r="F407" s="482"/>
      <c r="G407" s="482"/>
      <c r="H407" s="482"/>
      <c r="I407" s="482"/>
      <c r="J407" s="483"/>
      <c r="K407" s="239">
        <f>K406</f>
        <v>0</v>
      </c>
    </row>
    <row r="408" spans="1:12" ht="18" customHeight="1">
      <c r="A408" s="271" t="s">
        <v>756</v>
      </c>
      <c r="B408" s="184"/>
      <c r="C408" s="277" t="s">
        <v>519</v>
      </c>
      <c r="D408" s="278"/>
      <c r="E408" s="278"/>
      <c r="F408" s="278"/>
      <c r="G408" s="279"/>
      <c r="H408" s="184"/>
      <c r="I408" s="184"/>
      <c r="J408" s="280"/>
      <c r="K408" s="184"/>
    </row>
    <row r="409" spans="1:12">
      <c r="A409" s="196"/>
      <c r="B409" s="319" t="s">
        <v>260</v>
      </c>
      <c r="C409" s="357" t="s">
        <v>520</v>
      </c>
      <c r="D409" s="282"/>
      <c r="E409" s="307"/>
      <c r="F409" s="320"/>
      <c r="G409" s="321"/>
      <c r="H409" s="322"/>
      <c r="I409" s="192"/>
      <c r="J409" s="195"/>
      <c r="K409" s="192"/>
    </row>
    <row r="410" spans="1:12">
      <c r="A410" s="196"/>
      <c r="B410" s="253" t="s">
        <v>573</v>
      </c>
      <c r="C410" s="284"/>
      <c r="D410" s="198"/>
      <c r="E410" s="199"/>
      <c r="F410" s="199"/>
      <c r="G410" s="207"/>
      <c r="H410" s="263"/>
      <c r="I410" s="192"/>
      <c r="J410" s="195"/>
      <c r="K410" s="192"/>
    </row>
    <row r="411" spans="1:12">
      <c r="B411" s="203"/>
      <c r="C411" s="259"/>
      <c r="D411" s="259"/>
      <c r="E411" s="199"/>
      <c r="F411" s="199"/>
      <c r="G411" s="199"/>
      <c r="H411" s="197"/>
      <c r="I411" s="208"/>
      <c r="J411" s="195"/>
      <c r="K411" s="192"/>
    </row>
    <row r="412" spans="1:12">
      <c r="A412" s="208"/>
      <c r="B412" s="203"/>
      <c r="C412" s="357" t="s">
        <v>572</v>
      </c>
      <c r="D412" s="259"/>
      <c r="E412" s="199"/>
      <c r="F412" s="199"/>
      <c r="G412" s="199"/>
      <c r="H412" s="197"/>
      <c r="I412" s="208"/>
      <c r="J412" s="195"/>
      <c r="K412" s="192"/>
    </row>
    <row r="413" spans="1:12">
      <c r="A413" s="208"/>
      <c r="C413" s="324"/>
      <c r="D413" s="307"/>
      <c r="E413" s="307"/>
      <c r="F413" s="307"/>
      <c r="G413" s="207"/>
      <c r="H413" s="197"/>
      <c r="I413" s="208"/>
      <c r="J413" s="195"/>
      <c r="K413" s="192"/>
    </row>
    <row r="414" spans="1:12">
      <c r="A414" s="208"/>
      <c r="C414" s="324" t="s">
        <v>574</v>
      </c>
      <c r="D414" s="198"/>
      <c r="E414" s="198"/>
      <c r="F414" s="198"/>
      <c r="G414" s="207"/>
      <c r="H414" s="197"/>
      <c r="I414" s="208"/>
      <c r="J414" s="195"/>
      <c r="K414" s="192"/>
    </row>
    <row r="415" spans="1:12">
      <c r="A415" s="208"/>
      <c r="B415" s="305"/>
      <c r="C415" s="310"/>
      <c r="D415" s="199"/>
      <c r="E415" s="199"/>
      <c r="F415" s="199"/>
      <c r="G415" s="207"/>
      <c r="H415" s="197"/>
      <c r="I415" s="208"/>
      <c r="J415" s="195"/>
      <c r="K415" s="192"/>
    </row>
    <row r="416" spans="1:12">
      <c r="A416" s="208"/>
      <c r="B416" s="305"/>
      <c r="C416" s="235" t="s">
        <v>575</v>
      </c>
      <c r="D416" s="199"/>
      <c r="E416" s="199"/>
      <c r="F416" s="199"/>
      <c r="G416" s="207"/>
      <c r="H416" s="197"/>
      <c r="I416" s="208"/>
      <c r="J416" s="195"/>
      <c r="K416" s="192"/>
    </row>
    <row r="417" spans="1:11">
      <c r="A417" s="208"/>
      <c r="B417" s="203"/>
      <c r="C417" s="235" t="s">
        <v>576</v>
      </c>
      <c r="D417" s="267"/>
      <c r="E417" s="267"/>
      <c r="F417" s="267"/>
      <c r="G417" s="207"/>
      <c r="H417" s="197"/>
      <c r="I417" s="208"/>
      <c r="J417" s="195"/>
      <c r="K417" s="192"/>
    </row>
    <row r="418" spans="1:11">
      <c r="A418" s="208"/>
      <c r="B418" s="203"/>
      <c r="C418" s="363" t="s">
        <v>577</v>
      </c>
      <c r="D418" s="199"/>
      <c r="E418" s="199"/>
      <c r="F418" s="199"/>
      <c r="G418" s="207"/>
      <c r="H418" s="197"/>
      <c r="I418" s="208"/>
      <c r="J418" s="195"/>
      <c r="K418" s="192"/>
    </row>
    <row r="419" spans="1:11">
      <c r="A419" s="208"/>
      <c r="B419" s="203"/>
      <c r="C419" s="363" t="s">
        <v>757</v>
      </c>
      <c r="D419" s="199"/>
      <c r="E419" s="199"/>
      <c r="F419" s="199"/>
      <c r="G419" s="207"/>
      <c r="H419" s="197"/>
      <c r="I419" s="208"/>
      <c r="J419" s="195"/>
      <c r="K419" s="192"/>
    </row>
    <row r="420" spans="1:11">
      <c r="A420" s="208"/>
      <c r="B420" s="203"/>
      <c r="C420" s="363" t="s">
        <v>758</v>
      </c>
      <c r="D420" s="199"/>
      <c r="E420" s="199"/>
      <c r="F420" s="199"/>
      <c r="G420" s="207"/>
      <c r="H420" s="197"/>
      <c r="I420" s="208"/>
      <c r="J420" s="195"/>
      <c r="K420" s="192"/>
    </row>
    <row r="421" spans="1:11">
      <c r="A421" s="208"/>
      <c r="B421" s="305"/>
      <c r="D421" s="199"/>
      <c r="E421" s="199"/>
      <c r="F421" s="199"/>
      <c r="G421" s="207"/>
      <c r="H421" s="197"/>
      <c r="I421" s="208"/>
      <c r="J421" s="195"/>
      <c r="K421" s="192"/>
    </row>
    <row r="422" spans="1:11">
      <c r="A422" s="208" t="s">
        <v>759</v>
      </c>
      <c r="B422" s="203"/>
      <c r="C422" s="198" t="s">
        <v>580</v>
      </c>
      <c r="D422" s="200"/>
      <c r="E422" s="199"/>
      <c r="F422" s="199"/>
      <c r="G422" s="207"/>
      <c r="H422" s="208"/>
      <c r="I422" s="208"/>
      <c r="J422" s="195"/>
      <c r="K422" s="192"/>
    </row>
    <row r="423" spans="1:11">
      <c r="A423" s="208"/>
      <c r="B423" s="305"/>
      <c r="C423" s="284"/>
      <c r="D423" s="199"/>
      <c r="E423" s="199"/>
      <c r="F423" s="199"/>
      <c r="G423" s="207"/>
      <c r="H423" s="208"/>
      <c r="I423" s="208"/>
      <c r="J423" s="195"/>
      <c r="K423" s="192"/>
    </row>
    <row r="424" spans="1:11">
      <c r="A424" s="208"/>
      <c r="B424" s="203" t="s">
        <v>27</v>
      </c>
      <c r="C424" s="258" t="s">
        <v>330</v>
      </c>
      <c r="D424" s="216" t="s">
        <v>760</v>
      </c>
      <c r="E424" s="198"/>
      <c r="F424" s="267"/>
      <c r="G424" s="207"/>
      <c r="H424" s="197" t="s">
        <v>268</v>
      </c>
      <c r="I424" s="208">
        <v>50</v>
      </c>
      <c r="J424" s="195"/>
      <c r="K424" s="195">
        <f>I424*J424</f>
        <v>0</v>
      </c>
    </row>
    <row r="425" spans="1:11">
      <c r="A425" s="208"/>
      <c r="B425" s="305"/>
      <c r="C425" s="310"/>
      <c r="D425" s="206" t="s">
        <v>761</v>
      </c>
      <c r="E425" s="198"/>
      <c r="F425" s="199"/>
      <c r="G425" s="207"/>
      <c r="H425" s="197"/>
      <c r="I425" s="208"/>
      <c r="J425" s="195"/>
      <c r="K425" s="192"/>
    </row>
    <row r="426" spans="1:11">
      <c r="A426" s="208"/>
      <c r="B426" s="203"/>
      <c r="C426" s="198"/>
      <c r="D426" s="200"/>
      <c r="E426" s="199"/>
      <c r="F426" s="199"/>
      <c r="G426" s="207"/>
      <c r="H426" s="197"/>
      <c r="I426" s="208"/>
      <c r="J426" s="195"/>
      <c r="K426" s="192"/>
    </row>
    <row r="427" spans="1:11">
      <c r="A427" s="208"/>
      <c r="B427" s="305"/>
      <c r="C427" s="324" t="s">
        <v>762</v>
      </c>
      <c r="D427" s="199"/>
      <c r="E427" s="199"/>
      <c r="F427" s="199"/>
      <c r="G427" s="207"/>
      <c r="H427" s="197"/>
      <c r="I427" s="208"/>
      <c r="J427" s="195"/>
      <c r="K427" s="192"/>
    </row>
    <row r="428" spans="1:11">
      <c r="A428" s="208"/>
      <c r="B428" s="305"/>
      <c r="C428" s="310"/>
      <c r="D428" s="199"/>
      <c r="E428" s="199"/>
      <c r="F428" s="199"/>
      <c r="G428" s="207"/>
      <c r="H428" s="197"/>
      <c r="I428" s="208"/>
      <c r="J428" s="195"/>
      <c r="K428" s="192"/>
    </row>
    <row r="429" spans="1:11">
      <c r="A429" s="208" t="s">
        <v>763</v>
      </c>
      <c r="B429" s="203"/>
      <c r="C429" s="235" t="s">
        <v>764</v>
      </c>
      <c r="D429" s="267"/>
      <c r="E429" s="267"/>
      <c r="F429" s="267"/>
      <c r="G429" s="207"/>
      <c r="H429" s="197"/>
      <c r="I429" s="208"/>
      <c r="J429" s="195"/>
      <c r="K429" s="192"/>
    </row>
    <row r="430" spans="1:11">
      <c r="A430" s="208"/>
      <c r="B430" s="305"/>
      <c r="C430" s="235" t="s">
        <v>765</v>
      </c>
      <c r="D430" s="199"/>
      <c r="E430" s="199"/>
      <c r="F430" s="199"/>
      <c r="G430" s="207"/>
      <c r="H430" s="197"/>
      <c r="I430" s="208"/>
      <c r="J430" s="195"/>
      <c r="K430" s="192"/>
    </row>
    <row r="431" spans="1:11">
      <c r="A431" s="208"/>
      <c r="B431" s="305"/>
      <c r="C431" s="235" t="s">
        <v>766</v>
      </c>
      <c r="D431" s="199"/>
      <c r="E431" s="199"/>
      <c r="F431" s="199"/>
      <c r="G431" s="207"/>
      <c r="H431" s="197"/>
      <c r="I431" s="208"/>
      <c r="J431" s="195"/>
      <c r="K431" s="192"/>
    </row>
    <row r="432" spans="1:11">
      <c r="A432" s="208"/>
      <c r="B432" s="305"/>
      <c r="C432" s="310"/>
      <c r="D432" s="199"/>
      <c r="E432" s="199"/>
      <c r="F432" s="199"/>
      <c r="G432" s="207"/>
      <c r="H432" s="197"/>
      <c r="I432" s="208"/>
      <c r="J432" s="195"/>
      <c r="K432" s="192"/>
    </row>
    <row r="433" spans="1:11">
      <c r="A433" s="208"/>
      <c r="B433" s="203" t="s">
        <v>99</v>
      </c>
      <c r="C433" s="258" t="s">
        <v>330</v>
      </c>
      <c r="D433" s="198" t="s">
        <v>767</v>
      </c>
      <c r="E433" s="199"/>
      <c r="F433" s="199"/>
      <c r="G433" s="207"/>
      <c r="H433" s="197"/>
      <c r="I433" s="208"/>
      <c r="J433" s="195"/>
      <c r="K433" s="192"/>
    </row>
    <row r="434" spans="1:11">
      <c r="A434" s="208"/>
      <c r="B434" s="305"/>
      <c r="C434" s="310"/>
      <c r="D434" s="316" t="s">
        <v>330</v>
      </c>
      <c r="E434" s="199" t="s">
        <v>768</v>
      </c>
      <c r="F434" s="267"/>
      <c r="G434" s="207"/>
      <c r="H434" s="197"/>
      <c r="I434" s="208"/>
      <c r="J434" s="195"/>
      <c r="K434" s="192"/>
    </row>
    <row r="435" spans="1:11">
      <c r="A435" s="208"/>
      <c r="B435" s="305"/>
      <c r="C435" s="310"/>
      <c r="D435" s="316"/>
      <c r="E435" s="199" t="s">
        <v>769</v>
      </c>
      <c r="F435" s="267"/>
      <c r="G435" s="207"/>
      <c r="H435" s="197" t="s">
        <v>8</v>
      </c>
      <c r="I435" s="208">
        <v>22</v>
      </c>
      <c r="J435" s="195"/>
      <c r="K435" s="195">
        <f>I435*J435</f>
        <v>0</v>
      </c>
    </row>
    <row r="436" spans="1:11">
      <c r="A436" s="250"/>
      <c r="B436" s="332"/>
      <c r="C436" s="257"/>
      <c r="D436" s="257"/>
      <c r="E436" s="257"/>
      <c r="F436" s="257"/>
      <c r="G436" s="334"/>
      <c r="H436" s="208"/>
      <c r="I436" s="192"/>
      <c r="J436" s="195"/>
      <c r="K436" s="192"/>
    </row>
    <row r="437" spans="1:11">
      <c r="A437" s="250"/>
      <c r="B437" s="332"/>
      <c r="C437" s="367" t="s">
        <v>598</v>
      </c>
      <c r="H437" s="246"/>
      <c r="I437" s="246"/>
      <c r="J437" s="371"/>
      <c r="K437" s="246"/>
    </row>
    <row r="438" spans="1:11">
      <c r="A438" s="208"/>
      <c r="B438" s="332"/>
      <c r="H438" s="246"/>
      <c r="I438" s="246"/>
      <c r="J438" s="371"/>
      <c r="K438" s="246"/>
    </row>
    <row r="439" spans="1:11">
      <c r="A439" s="208" t="s">
        <v>770</v>
      </c>
      <c r="B439" s="332"/>
      <c r="C439" s="193" t="s">
        <v>599</v>
      </c>
      <c r="H439" s="196"/>
      <c r="I439" s="196"/>
      <c r="J439" s="372"/>
      <c r="K439" s="196"/>
    </row>
    <row r="440" spans="1:11">
      <c r="A440" s="208"/>
      <c r="B440" s="332"/>
      <c r="C440" s="193" t="s">
        <v>600</v>
      </c>
      <c r="H440" s="196"/>
      <c r="I440" s="196"/>
      <c r="J440" s="372"/>
      <c r="K440" s="196"/>
    </row>
    <row r="441" spans="1:11">
      <c r="A441" s="208"/>
      <c r="B441" s="332"/>
      <c r="H441" s="196"/>
      <c r="I441" s="196"/>
      <c r="J441" s="372"/>
      <c r="K441" s="196"/>
    </row>
    <row r="442" spans="1:11" ht="13.5">
      <c r="A442" s="250"/>
      <c r="B442" s="332"/>
      <c r="C442" s="373" t="s">
        <v>330</v>
      </c>
      <c r="D442" s="193" t="s">
        <v>601</v>
      </c>
      <c r="E442" s="373"/>
      <c r="F442" s="373"/>
      <c r="G442" s="373"/>
      <c r="H442" s="196" t="s">
        <v>243</v>
      </c>
      <c r="I442" s="196">
        <v>1</v>
      </c>
      <c r="J442" s="372"/>
      <c r="K442" s="195">
        <f>I442*J442</f>
        <v>0</v>
      </c>
    </row>
    <row r="443" spans="1:11">
      <c r="A443" s="196"/>
      <c r="B443" s="466"/>
      <c r="C443" s="302"/>
      <c r="E443" s="373"/>
      <c r="F443" s="373"/>
      <c r="G443" s="373"/>
      <c r="H443" s="196"/>
      <c r="I443" s="196"/>
      <c r="J443" s="372"/>
      <c r="K443" s="196"/>
    </row>
    <row r="444" spans="1:11" ht="13.5">
      <c r="A444" s="196"/>
      <c r="B444" s="466"/>
      <c r="C444" s="373" t="s">
        <v>393</v>
      </c>
      <c r="D444" s="302" t="s">
        <v>602</v>
      </c>
      <c r="E444" s="373"/>
      <c r="F444" s="373"/>
      <c r="G444" s="373"/>
      <c r="H444" s="196" t="s">
        <v>243</v>
      </c>
      <c r="I444" s="196">
        <v>5</v>
      </c>
      <c r="J444" s="372"/>
      <c r="K444" s="195">
        <f>I444*J444</f>
        <v>0</v>
      </c>
    </row>
    <row r="445" spans="1:11">
      <c r="A445" s="265"/>
      <c r="B445" s="466"/>
      <c r="C445" s="302"/>
      <c r="D445" s="373"/>
      <c r="E445" s="373"/>
      <c r="F445" s="373"/>
      <c r="G445" s="373"/>
      <c r="H445" s="196"/>
      <c r="I445" s="196"/>
      <c r="J445" s="372"/>
      <c r="K445" s="196"/>
    </row>
    <row r="446" spans="1:11">
      <c r="A446" s="353"/>
      <c r="B446" s="332"/>
      <c r="C446" s="373"/>
      <c r="D446" s="302"/>
      <c r="E446" s="373"/>
      <c r="F446" s="373"/>
      <c r="G446" s="373"/>
      <c r="H446" s="196"/>
      <c r="I446" s="196"/>
      <c r="J446" s="372"/>
      <c r="K446" s="195"/>
    </row>
    <row r="447" spans="1:11">
      <c r="A447" s="208"/>
      <c r="B447" s="208"/>
      <c r="C447" s="373"/>
      <c r="D447" s="302"/>
      <c r="E447" s="373"/>
      <c r="F447" s="373"/>
      <c r="G447" s="373"/>
      <c r="H447" s="196"/>
      <c r="I447" s="196"/>
      <c r="J447" s="372"/>
      <c r="K447" s="196"/>
    </row>
    <row r="448" spans="1:11">
      <c r="A448" s="208"/>
      <c r="B448" s="203"/>
      <c r="C448" s="373"/>
      <c r="D448" s="302"/>
      <c r="E448" s="373"/>
      <c r="F448" s="373"/>
      <c r="G448" s="373"/>
      <c r="H448" s="196"/>
      <c r="I448" s="196"/>
      <c r="J448" s="372"/>
      <c r="K448" s="195"/>
    </row>
    <row r="449" spans="1:11">
      <c r="A449" s="208"/>
      <c r="B449" s="203"/>
      <c r="C449" s="310"/>
      <c r="D449" s="199"/>
      <c r="E449" s="199"/>
      <c r="F449" s="199"/>
      <c r="G449" s="199"/>
      <c r="H449" s="197"/>
      <c r="I449" s="208"/>
      <c r="J449" s="195"/>
      <c r="K449" s="195"/>
    </row>
    <row r="450" spans="1:11">
      <c r="A450" s="208"/>
      <c r="B450" s="203"/>
      <c r="C450" s="198"/>
      <c r="D450" s="198"/>
      <c r="E450" s="267"/>
      <c r="F450" s="267"/>
      <c r="G450" s="359"/>
      <c r="H450" s="197"/>
      <c r="I450" s="208"/>
      <c r="J450" s="195"/>
      <c r="K450" s="192"/>
    </row>
    <row r="451" spans="1:11">
      <c r="A451" s="208"/>
      <c r="B451" s="203"/>
      <c r="C451" s="259"/>
      <c r="D451" s="259"/>
      <c r="E451" s="199"/>
      <c r="F451" s="199"/>
      <c r="G451" s="199"/>
      <c r="H451" s="197"/>
      <c r="I451" s="208"/>
      <c r="J451" s="195"/>
      <c r="K451" s="192"/>
    </row>
    <row r="452" spans="1:11">
      <c r="A452" s="208"/>
      <c r="B452" s="203"/>
      <c r="C452" s="259"/>
      <c r="D452" s="259"/>
      <c r="E452" s="199"/>
      <c r="F452" s="199"/>
      <c r="G452" s="199"/>
      <c r="H452" s="197"/>
      <c r="I452" s="208"/>
      <c r="J452" s="195"/>
      <c r="K452" s="192"/>
    </row>
    <row r="453" spans="1:11">
      <c r="A453" s="208"/>
      <c r="B453" s="203"/>
      <c r="C453" s="259"/>
      <c r="D453" s="316"/>
      <c r="E453" s="199"/>
      <c r="F453" s="199"/>
      <c r="G453" s="199"/>
      <c r="H453" s="197"/>
      <c r="I453" s="208"/>
      <c r="J453" s="195"/>
      <c r="K453" s="192"/>
    </row>
    <row r="454" spans="1:11">
      <c r="A454" s="208"/>
      <c r="B454" s="208"/>
      <c r="C454" s="333"/>
      <c r="D454" s="257"/>
      <c r="E454" s="325"/>
      <c r="F454" s="199"/>
      <c r="H454" s="197"/>
      <c r="I454" s="192"/>
      <c r="J454" s="195"/>
      <c r="K454" s="192"/>
    </row>
    <row r="455" spans="1:11">
      <c r="A455" s="208"/>
      <c r="B455" s="208"/>
      <c r="C455" s="333"/>
      <c r="D455" s="333"/>
      <c r="E455" s="219"/>
      <c r="F455" s="199"/>
      <c r="H455" s="197"/>
      <c r="I455" s="194"/>
      <c r="J455" s="195"/>
      <c r="K455" s="195"/>
    </row>
    <row r="456" spans="1:11">
      <c r="A456" s="208"/>
      <c r="B456" s="208"/>
      <c r="C456" s="333"/>
      <c r="D456" s="257"/>
      <c r="E456" s="325"/>
      <c r="F456" s="199"/>
      <c r="H456" s="197"/>
      <c r="I456" s="194"/>
      <c r="J456" s="195"/>
      <c r="K456" s="192"/>
    </row>
    <row r="457" spans="1:11">
      <c r="A457" s="208"/>
      <c r="B457" s="203"/>
      <c r="C457" s="198"/>
      <c r="D457" s="316"/>
      <c r="E457" s="200"/>
      <c r="F457" s="199"/>
      <c r="G457" s="199"/>
      <c r="H457" s="197"/>
      <c r="I457" s="208"/>
      <c r="J457" s="195"/>
      <c r="K457" s="192"/>
    </row>
    <row r="458" spans="1:11">
      <c r="A458" s="208"/>
      <c r="B458" s="332"/>
      <c r="C458" s="257"/>
      <c r="D458" s="257"/>
      <c r="E458" s="257"/>
      <c r="F458" s="257"/>
      <c r="G458" s="334"/>
      <c r="H458" s="208"/>
      <c r="I458" s="208"/>
      <c r="J458" s="195"/>
      <c r="K458" s="192"/>
    </row>
    <row r="459" spans="1:11">
      <c r="A459" s="219"/>
      <c r="B459" s="332"/>
      <c r="C459" s="333"/>
      <c r="D459" s="257"/>
      <c r="E459" s="257"/>
      <c r="F459" s="339"/>
      <c r="G459" s="199"/>
      <c r="H459" s="208"/>
      <c r="I459" s="208"/>
      <c r="J459" s="195"/>
      <c r="K459" s="192"/>
    </row>
    <row r="460" spans="1:11">
      <c r="A460" s="208"/>
      <c r="B460" s="332"/>
      <c r="C460" s="333"/>
      <c r="D460" s="257"/>
      <c r="E460" s="257"/>
      <c r="F460" s="257"/>
      <c r="G460" s="199"/>
      <c r="H460" s="208"/>
      <c r="I460" s="208"/>
      <c r="J460" s="195"/>
      <c r="K460" s="192"/>
    </row>
    <row r="461" spans="1:11">
      <c r="A461" s="208"/>
      <c r="B461" s="332"/>
      <c r="C461" s="333"/>
      <c r="D461" s="333"/>
      <c r="E461" s="257"/>
      <c r="F461" s="257"/>
      <c r="G461" s="199"/>
      <c r="H461" s="208"/>
      <c r="I461" s="194"/>
      <c r="J461" s="195"/>
      <c r="K461" s="192"/>
    </row>
    <row r="462" spans="1:11">
      <c r="A462" s="208"/>
      <c r="B462" s="332"/>
      <c r="C462" s="257"/>
      <c r="H462" s="197"/>
      <c r="I462" s="208"/>
      <c r="J462" s="195"/>
      <c r="K462" s="195"/>
    </row>
    <row r="463" spans="1:11">
      <c r="A463" s="208"/>
      <c r="B463" s="203"/>
      <c r="C463" s="198"/>
      <c r="D463" s="316"/>
      <c r="E463" s="200"/>
      <c r="F463" s="199"/>
      <c r="G463" s="199"/>
      <c r="H463" s="197"/>
      <c r="I463" s="208"/>
      <c r="J463" s="195"/>
      <c r="K463" s="192"/>
    </row>
    <row r="464" spans="1:11">
      <c r="A464" s="208"/>
      <c r="B464" s="203"/>
      <c r="C464" s="310"/>
      <c r="D464" s="199"/>
      <c r="E464" s="199"/>
      <c r="F464" s="199"/>
      <c r="G464" s="199"/>
      <c r="H464" s="197"/>
      <c r="I464" s="208"/>
      <c r="J464" s="195"/>
      <c r="K464" s="192"/>
    </row>
    <row r="465" spans="1:12">
      <c r="A465" s="208"/>
      <c r="B465" s="203"/>
      <c r="C465" s="258"/>
      <c r="D465" s="216"/>
      <c r="E465" s="316"/>
      <c r="F465" s="199"/>
      <c r="G465" s="199"/>
      <c r="H465" s="197"/>
      <c r="I465" s="208"/>
      <c r="J465" s="195"/>
      <c r="K465" s="192"/>
    </row>
    <row r="466" spans="1:12">
      <c r="A466" s="208"/>
      <c r="B466" s="203"/>
      <c r="C466" s="258"/>
      <c r="D466" s="216"/>
      <c r="E466" s="316"/>
      <c r="F466" s="199"/>
      <c r="G466" s="199"/>
      <c r="H466" s="197"/>
      <c r="I466" s="208"/>
      <c r="J466" s="195"/>
      <c r="K466" s="192"/>
    </row>
    <row r="467" spans="1:12">
      <c r="A467" s="208"/>
      <c r="B467" s="203"/>
      <c r="C467" s="258"/>
      <c r="D467" s="216"/>
      <c r="E467" s="316"/>
      <c r="F467" s="199"/>
      <c r="G467" s="199"/>
      <c r="H467" s="197"/>
      <c r="I467" s="208"/>
      <c r="J467" s="195"/>
      <c r="K467" s="192"/>
    </row>
    <row r="468" spans="1:12">
      <c r="A468" s="208"/>
      <c r="B468" s="203"/>
      <c r="C468" s="258"/>
      <c r="D468" s="216"/>
      <c r="E468" s="316"/>
      <c r="F468" s="199"/>
      <c r="G468" s="199"/>
      <c r="H468" s="197"/>
      <c r="I468" s="208"/>
      <c r="J468" s="195"/>
      <c r="K468" s="195"/>
    </row>
    <row r="469" spans="1:12">
      <c r="A469" s="208"/>
      <c r="B469" s="203"/>
      <c r="C469" s="361"/>
      <c r="D469" s="198"/>
      <c r="E469" s="199"/>
      <c r="F469" s="199"/>
      <c r="G469" s="199"/>
      <c r="H469" s="197"/>
      <c r="I469" s="208"/>
      <c r="J469" s="195"/>
      <c r="K469" s="195"/>
    </row>
    <row r="470" spans="1:12">
      <c r="A470" s="208"/>
      <c r="B470" s="203"/>
      <c r="C470" s="310"/>
      <c r="D470" s="316"/>
      <c r="E470" s="199"/>
      <c r="F470" s="199"/>
      <c r="G470" s="199"/>
      <c r="H470" s="197"/>
      <c r="I470" s="208"/>
      <c r="J470" s="195"/>
      <c r="K470" s="192"/>
    </row>
    <row r="471" spans="1:12" ht="14.9" customHeight="1">
      <c r="A471" s="208"/>
      <c r="B471" s="203"/>
      <c r="C471" s="310"/>
      <c r="D471" s="316"/>
      <c r="E471" s="199"/>
      <c r="F471" s="199"/>
      <c r="G471" s="199"/>
      <c r="H471" s="197"/>
      <c r="I471" s="208"/>
      <c r="J471" s="195"/>
      <c r="K471" s="192"/>
    </row>
    <row r="472" spans="1:12" ht="14.9" customHeight="1">
      <c r="A472" s="208"/>
      <c r="B472" s="203"/>
      <c r="C472" s="310"/>
      <c r="D472" s="316"/>
      <c r="E472" s="199"/>
      <c r="F472" s="199"/>
      <c r="G472" s="199"/>
      <c r="H472" s="197"/>
      <c r="I472" s="208"/>
      <c r="J472" s="195"/>
      <c r="K472" s="192"/>
      <c r="L472" s="135">
        <f>SUM(K410:K472)</f>
        <v>0</v>
      </c>
    </row>
    <row r="473" spans="1:12">
      <c r="A473" s="481" t="s">
        <v>205</v>
      </c>
      <c r="B473" s="482"/>
      <c r="C473" s="482"/>
      <c r="D473" s="482"/>
      <c r="E473" s="482"/>
      <c r="F473" s="482"/>
      <c r="G473" s="482"/>
      <c r="H473" s="482"/>
      <c r="I473" s="482"/>
      <c r="J473" s="483"/>
      <c r="K473" s="239">
        <f>SUM(K410:K472)+K407</f>
        <v>0</v>
      </c>
    </row>
    <row r="474" spans="1:12">
      <c r="A474" s="481" t="s">
        <v>307</v>
      </c>
      <c r="B474" s="482"/>
      <c r="C474" s="482"/>
      <c r="D474" s="482"/>
      <c r="E474" s="482"/>
      <c r="F474" s="482"/>
      <c r="G474" s="482"/>
      <c r="H474" s="482"/>
      <c r="I474" s="482"/>
      <c r="J474" s="483"/>
      <c r="K474" s="239">
        <f>K473</f>
        <v>0</v>
      </c>
    </row>
    <row r="475" spans="1:12">
      <c r="A475" s="271" t="s">
        <v>771</v>
      </c>
      <c r="B475" s="184"/>
      <c r="C475" s="277" t="s">
        <v>606</v>
      </c>
      <c r="D475" s="278"/>
      <c r="E475" s="278"/>
      <c r="F475" s="278"/>
      <c r="G475" s="279"/>
      <c r="H475" s="184"/>
      <c r="I475" s="184"/>
      <c r="J475" s="280"/>
      <c r="K475" s="184"/>
    </row>
    <row r="476" spans="1:12">
      <c r="A476" s="196"/>
      <c r="B476" s="332" t="s">
        <v>607</v>
      </c>
      <c r="C476" s="374" t="s">
        <v>608</v>
      </c>
      <c r="D476" s="257"/>
      <c r="E476" s="257"/>
      <c r="F476" s="256"/>
      <c r="G476" s="334"/>
      <c r="H476" s="208"/>
      <c r="I476" s="192"/>
      <c r="J476" s="195"/>
      <c r="K476" s="192"/>
    </row>
    <row r="477" spans="1:12">
      <c r="A477" s="196"/>
      <c r="B477" s="332" t="s">
        <v>609</v>
      </c>
      <c r="C477" s="257"/>
      <c r="D477" s="257"/>
      <c r="E477" s="257"/>
      <c r="F477" s="256"/>
      <c r="G477" s="334"/>
      <c r="H477" s="208"/>
      <c r="I477" s="192"/>
      <c r="J477" s="195"/>
      <c r="K477" s="192"/>
    </row>
    <row r="478" spans="1:12">
      <c r="A478" s="250"/>
      <c r="B478" s="332"/>
      <c r="C478" s="339" t="s">
        <v>772</v>
      </c>
      <c r="D478" s="257"/>
      <c r="E478" s="257"/>
      <c r="F478" s="257"/>
      <c r="G478" s="334"/>
      <c r="H478" s="208"/>
      <c r="I478" s="192"/>
      <c r="J478" s="195"/>
      <c r="K478" s="192"/>
    </row>
    <row r="479" spans="1:12">
      <c r="A479" s="208"/>
      <c r="B479" s="332"/>
      <c r="C479" s="257"/>
      <c r="D479" s="257"/>
      <c r="E479" s="257"/>
      <c r="F479" s="257"/>
      <c r="G479" s="334"/>
      <c r="H479" s="208"/>
      <c r="I479" s="192"/>
      <c r="J479" s="195"/>
      <c r="K479" s="192"/>
    </row>
    <row r="480" spans="1:12">
      <c r="A480" s="208" t="s">
        <v>773</v>
      </c>
      <c r="B480" s="332" t="s">
        <v>774</v>
      </c>
      <c r="C480" s="339" t="s">
        <v>775</v>
      </c>
      <c r="D480" s="339"/>
      <c r="E480" s="257"/>
      <c r="F480" s="256"/>
      <c r="G480" s="334"/>
      <c r="H480" s="208"/>
      <c r="I480" s="192"/>
      <c r="J480" s="195"/>
      <c r="K480" s="192"/>
    </row>
    <row r="481" spans="1:11">
      <c r="A481" s="208"/>
      <c r="B481" s="332"/>
      <c r="C481" s="339" t="s">
        <v>776</v>
      </c>
      <c r="D481" s="257"/>
      <c r="E481" s="257"/>
      <c r="F481" s="256"/>
      <c r="G481" s="334"/>
      <c r="H481" s="208"/>
      <c r="I481" s="192"/>
      <c r="J481" s="195"/>
      <c r="K481" s="192"/>
    </row>
    <row r="482" spans="1:11">
      <c r="A482" s="208"/>
      <c r="B482" s="332"/>
      <c r="C482" s="339"/>
      <c r="D482" s="257"/>
      <c r="E482" s="257"/>
      <c r="F482" s="256"/>
      <c r="G482" s="334"/>
      <c r="H482" s="208"/>
      <c r="I482" s="192"/>
      <c r="J482" s="195"/>
      <c r="K482" s="192"/>
    </row>
    <row r="483" spans="1:11">
      <c r="A483" s="250"/>
      <c r="B483" s="332"/>
      <c r="C483" s="257"/>
      <c r="D483" s="257"/>
      <c r="E483" s="257"/>
      <c r="F483" s="256"/>
      <c r="G483" s="334"/>
      <c r="H483" s="208"/>
      <c r="I483" s="192"/>
      <c r="J483" s="195"/>
      <c r="K483" s="192"/>
    </row>
    <row r="484" spans="1:11">
      <c r="A484" s="196"/>
      <c r="B484" s="466"/>
      <c r="C484" s="257" t="s">
        <v>330</v>
      </c>
      <c r="D484" s="334" t="s">
        <v>777</v>
      </c>
      <c r="E484" s="334"/>
      <c r="F484" s="256"/>
      <c r="G484" s="207"/>
      <c r="H484" s="208"/>
      <c r="I484" s="192"/>
      <c r="J484" s="195"/>
      <c r="K484" s="192"/>
    </row>
    <row r="485" spans="1:11">
      <c r="A485" s="196"/>
      <c r="B485" s="466"/>
      <c r="C485" s="257"/>
      <c r="D485" s="334" t="s">
        <v>778</v>
      </c>
      <c r="E485" s="334"/>
      <c r="F485" s="256"/>
      <c r="G485" s="207"/>
      <c r="H485" s="208"/>
      <c r="I485" s="192"/>
      <c r="J485" s="195"/>
      <c r="K485" s="192"/>
    </row>
    <row r="486" spans="1:11">
      <c r="A486" s="265"/>
      <c r="B486" s="466"/>
      <c r="C486" s="257"/>
      <c r="D486" s="334" t="s">
        <v>779</v>
      </c>
      <c r="E486" s="334"/>
      <c r="F486" s="256"/>
      <c r="G486" s="207"/>
      <c r="H486" s="208" t="s">
        <v>780</v>
      </c>
      <c r="I486" s="194">
        <v>1</v>
      </c>
      <c r="J486" s="195"/>
      <c r="K486" s="195">
        <f>I486*J486</f>
        <v>0</v>
      </c>
    </row>
    <row r="487" spans="1:11">
      <c r="A487" s="353"/>
      <c r="B487" s="332"/>
      <c r="C487" s="333"/>
      <c r="D487" s="256" t="s">
        <v>781</v>
      </c>
      <c r="E487" s="257"/>
      <c r="F487" s="256"/>
      <c r="G487" s="334"/>
      <c r="H487" s="208" t="s">
        <v>719</v>
      </c>
      <c r="I487" s="194"/>
      <c r="J487" s="195"/>
      <c r="K487" s="192"/>
    </row>
    <row r="488" spans="1:11">
      <c r="A488" s="208"/>
      <c r="B488" s="208"/>
      <c r="C488" s="219"/>
      <c r="D488" s="219"/>
      <c r="E488" s="325"/>
      <c r="F488" s="199"/>
      <c r="H488" s="197"/>
      <c r="I488" s="194"/>
      <c r="J488" s="195"/>
      <c r="K488" s="192"/>
    </row>
    <row r="489" spans="1:11">
      <c r="A489" s="208"/>
      <c r="B489" s="203"/>
      <c r="C489" s="324" t="s">
        <v>522</v>
      </c>
      <c r="D489" s="199"/>
      <c r="E489" s="199"/>
      <c r="F489" s="199"/>
      <c r="G489" s="199"/>
      <c r="H489" s="197"/>
      <c r="I489" s="208"/>
      <c r="J489" s="195"/>
      <c r="K489" s="192"/>
    </row>
    <row r="490" spans="1:11">
      <c r="A490" s="208"/>
      <c r="B490" s="203"/>
      <c r="C490" s="310"/>
      <c r="D490" s="199"/>
      <c r="E490" s="199"/>
      <c r="F490" s="199"/>
      <c r="G490" s="199"/>
      <c r="H490" s="197"/>
      <c r="I490" s="208"/>
      <c r="J490" s="195"/>
      <c r="K490" s="192"/>
    </row>
    <row r="491" spans="1:11">
      <c r="A491" s="208" t="s">
        <v>782</v>
      </c>
      <c r="B491" s="203" t="s">
        <v>12</v>
      </c>
      <c r="C491" s="198" t="s">
        <v>524</v>
      </c>
      <c r="D491" s="198"/>
      <c r="E491" s="267"/>
      <c r="F491" s="267"/>
      <c r="G491" s="359"/>
      <c r="H491" s="197"/>
      <c r="I491" s="208"/>
      <c r="J491" s="195"/>
      <c r="K491" s="192"/>
    </row>
    <row r="492" spans="1:11">
      <c r="A492" s="208"/>
      <c r="B492" s="203"/>
      <c r="C492" s="259" t="s">
        <v>525</v>
      </c>
      <c r="D492" s="259"/>
      <c r="E492" s="199"/>
      <c r="F492" s="199"/>
      <c r="G492" s="199"/>
      <c r="H492" s="197"/>
      <c r="I492" s="208"/>
      <c r="J492" s="195"/>
      <c r="K492" s="192"/>
    </row>
    <row r="493" spans="1:11">
      <c r="A493" s="208"/>
      <c r="B493" s="203"/>
      <c r="C493" s="259"/>
      <c r="D493" s="259"/>
      <c r="E493" s="199"/>
      <c r="F493" s="199"/>
      <c r="G493" s="199"/>
      <c r="H493" s="197"/>
      <c r="I493" s="208"/>
      <c r="J493" s="195"/>
      <c r="K493" s="192"/>
    </row>
    <row r="494" spans="1:11">
      <c r="A494" s="208"/>
      <c r="B494" s="203"/>
      <c r="C494" s="259"/>
      <c r="D494" s="316" t="s">
        <v>330</v>
      </c>
      <c r="E494" s="199" t="s">
        <v>783</v>
      </c>
      <c r="F494" s="199"/>
      <c r="G494" s="199"/>
      <c r="H494" s="197" t="s">
        <v>719</v>
      </c>
      <c r="I494" s="208">
        <v>1</v>
      </c>
      <c r="J494" s="195"/>
      <c r="K494" s="195">
        <f>I494*J494</f>
        <v>0</v>
      </c>
    </row>
    <row r="495" spans="1:11">
      <c r="A495" s="208"/>
      <c r="B495" s="203"/>
      <c r="C495" s="259"/>
      <c r="D495" s="316"/>
      <c r="E495" s="199"/>
      <c r="F495" s="199"/>
      <c r="G495" s="199"/>
      <c r="H495" s="197"/>
      <c r="I495" s="208"/>
      <c r="J495" s="195"/>
      <c r="K495" s="192"/>
    </row>
    <row r="496" spans="1:11">
      <c r="A496" s="208" t="s">
        <v>784</v>
      </c>
      <c r="B496" s="192"/>
      <c r="C496" s="257" t="s">
        <v>610</v>
      </c>
      <c r="D496" s="257"/>
      <c r="E496" s="257"/>
      <c r="F496" s="256"/>
      <c r="G496" s="334"/>
      <c r="H496" s="208"/>
      <c r="I496" s="192"/>
      <c r="J496" s="195"/>
      <c r="K496" s="192"/>
    </row>
    <row r="497" spans="1:11">
      <c r="A497" s="196"/>
      <c r="B497" s="192"/>
      <c r="C497" s="257"/>
      <c r="D497" s="257"/>
      <c r="E497" s="257"/>
      <c r="F497" s="256"/>
      <c r="G497" s="334"/>
      <c r="H497" s="208"/>
      <c r="I497" s="192"/>
      <c r="J497" s="195"/>
      <c r="K497" s="192"/>
    </row>
    <row r="498" spans="1:11">
      <c r="C498" s="349" t="s">
        <v>612</v>
      </c>
      <c r="D498" s="256"/>
      <c r="E498" s="256"/>
      <c r="F498" s="256"/>
      <c r="G498" s="334"/>
      <c r="H498" s="208"/>
      <c r="I498" s="192"/>
      <c r="J498" s="195"/>
      <c r="K498" s="192"/>
    </row>
    <row r="499" spans="1:11">
      <c r="A499" s="196"/>
      <c r="B499" s="332"/>
      <c r="C499" s="339" t="s">
        <v>613</v>
      </c>
      <c r="D499" s="257"/>
      <c r="E499" s="257"/>
      <c r="F499" s="256"/>
      <c r="G499" s="334"/>
      <c r="H499" s="208"/>
      <c r="I499" s="192"/>
      <c r="J499" s="195"/>
      <c r="K499" s="192"/>
    </row>
    <row r="500" spans="1:11">
      <c r="A500" s="196"/>
      <c r="B500" s="332"/>
      <c r="C500" s="257"/>
      <c r="D500" s="257"/>
      <c r="E500" s="257"/>
      <c r="F500" s="256"/>
      <c r="G500" s="334"/>
      <c r="H500" s="208"/>
      <c r="I500" s="192"/>
      <c r="J500" s="195"/>
      <c r="K500" s="192"/>
    </row>
    <row r="501" spans="1:11">
      <c r="A501" s="196"/>
      <c r="B501" s="332"/>
      <c r="C501" s="333" t="s">
        <v>330</v>
      </c>
      <c r="D501" s="256" t="s">
        <v>614</v>
      </c>
      <c r="E501" s="257"/>
      <c r="F501" s="256"/>
      <c r="G501" s="334"/>
      <c r="H501" s="208" t="s">
        <v>243</v>
      </c>
      <c r="I501" s="194">
        <v>1</v>
      </c>
      <c r="J501" s="195"/>
      <c r="K501" s="195">
        <f>I501*J501</f>
        <v>0</v>
      </c>
    </row>
    <row r="502" spans="1:11">
      <c r="A502" s="196"/>
      <c r="B502" s="332"/>
      <c r="C502" s="333"/>
      <c r="D502" s="256"/>
      <c r="E502" s="257"/>
      <c r="F502" s="256"/>
      <c r="G502" s="334"/>
      <c r="H502" s="208"/>
      <c r="I502" s="194"/>
      <c r="J502" s="195"/>
      <c r="K502" s="195"/>
    </row>
    <row r="503" spans="1:11">
      <c r="A503" s="196"/>
      <c r="B503" s="332"/>
      <c r="C503" s="375" t="s">
        <v>615</v>
      </c>
      <c r="D503" s="256"/>
      <c r="E503" s="257"/>
      <c r="F503" s="256"/>
      <c r="G503" s="334"/>
      <c r="H503" s="208"/>
      <c r="I503" s="194"/>
      <c r="J503" s="195"/>
      <c r="K503" s="195"/>
    </row>
    <row r="504" spans="1:11">
      <c r="A504" s="196"/>
      <c r="B504" s="332"/>
      <c r="C504" s="255" t="s">
        <v>616</v>
      </c>
      <c r="D504" s="256"/>
      <c r="E504" s="257"/>
      <c r="F504" s="256"/>
      <c r="G504" s="334"/>
      <c r="H504" s="208"/>
      <c r="I504" s="194"/>
      <c r="J504" s="195"/>
      <c r="K504" s="195"/>
    </row>
    <row r="505" spans="1:11">
      <c r="A505" s="196"/>
      <c r="B505" s="332"/>
      <c r="C505" s="257"/>
      <c r="D505" s="256"/>
      <c r="E505" s="257"/>
      <c r="F505" s="256"/>
      <c r="G505" s="334"/>
      <c r="H505" s="208"/>
      <c r="I505" s="194"/>
      <c r="J505" s="195"/>
      <c r="K505" s="195"/>
    </row>
    <row r="506" spans="1:11">
      <c r="A506" s="194"/>
      <c r="B506" s="332"/>
      <c r="C506" s="333" t="s">
        <v>330</v>
      </c>
      <c r="D506" s="256" t="s">
        <v>617</v>
      </c>
      <c r="E506" s="257"/>
      <c r="F506" s="256"/>
      <c r="G506" s="334"/>
      <c r="H506" s="208" t="s">
        <v>243</v>
      </c>
      <c r="I506" s="194">
        <v>1</v>
      </c>
      <c r="J506" s="195"/>
      <c r="K506" s="195">
        <f>I506*J506</f>
        <v>0</v>
      </c>
    </row>
    <row r="507" spans="1:11">
      <c r="B507" s="332"/>
      <c r="D507" s="257"/>
      <c r="E507" s="257"/>
      <c r="F507" s="256"/>
      <c r="G507" s="334"/>
      <c r="H507" s="208"/>
      <c r="I507" s="192"/>
      <c r="J507" s="195"/>
      <c r="K507" s="192"/>
    </row>
    <row r="508" spans="1:11">
      <c r="B508" s="203"/>
      <c r="C508" s="340" t="s">
        <v>206</v>
      </c>
      <c r="D508" s="216"/>
      <c r="E508" s="199"/>
      <c r="F508" s="199"/>
      <c r="G508" s="200"/>
      <c r="H508" s="197"/>
      <c r="I508" s="194"/>
      <c r="J508" s="195"/>
      <c r="K508" s="192"/>
    </row>
    <row r="509" spans="1:11">
      <c r="B509" s="203"/>
      <c r="C509" s="340"/>
      <c r="D509" s="216"/>
      <c r="E509" s="199"/>
      <c r="F509" s="199"/>
      <c r="G509" s="200"/>
      <c r="H509" s="197"/>
      <c r="I509" s="194"/>
      <c r="J509" s="195"/>
      <c r="K509" s="192"/>
    </row>
    <row r="510" spans="1:11">
      <c r="A510" s="208" t="s">
        <v>785</v>
      </c>
      <c r="B510" s="332" t="s">
        <v>619</v>
      </c>
      <c r="C510" s="339" t="s">
        <v>620</v>
      </c>
      <c r="D510" s="257"/>
      <c r="E510" s="339"/>
      <c r="F510" s="342"/>
      <c r="G510" s="334"/>
      <c r="H510" s="197"/>
      <c r="I510" s="194"/>
      <c r="J510" s="195"/>
      <c r="K510" s="192"/>
    </row>
    <row r="511" spans="1:11">
      <c r="A511" s="355"/>
      <c r="B511" s="332"/>
      <c r="C511" s="333" t="s">
        <v>330</v>
      </c>
      <c r="D511" s="256" t="s">
        <v>621</v>
      </c>
      <c r="E511" s="256"/>
      <c r="F511" s="256"/>
      <c r="G511" s="334"/>
      <c r="H511" s="208" t="s">
        <v>243</v>
      </c>
      <c r="I511" s="194">
        <v>2</v>
      </c>
      <c r="J511" s="195"/>
      <c r="K511" s="195">
        <f>I511*J511</f>
        <v>0</v>
      </c>
    </row>
    <row r="512" spans="1:11">
      <c r="A512" s="208"/>
      <c r="B512" s="332"/>
      <c r="C512" s="333"/>
      <c r="D512" s="256" t="s">
        <v>622</v>
      </c>
      <c r="E512" s="257"/>
      <c r="F512" s="256"/>
      <c r="G512" s="334"/>
      <c r="H512" s="197"/>
      <c r="I512" s="194"/>
      <c r="J512" s="195"/>
      <c r="K512" s="192"/>
    </row>
    <row r="513" spans="1:11">
      <c r="A513" s="250"/>
      <c r="B513" s="332"/>
      <c r="C513" s="333"/>
      <c r="D513" s="256"/>
      <c r="E513" s="257"/>
      <c r="F513" s="256"/>
      <c r="G513" s="334"/>
      <c r="H513" s="197"/>
      <c r="I513" s="194"/>
      <c r="J513" s="195"/>
      <c r="K513" s="192"/>
    </row>
    <row r="514" spans="1:11">
      <c r="A514" s="250"/>
      <c r="B514" s="332"/>
      <c r="C514" s="333" t="s">
        <v>393</v>
      </c>
      <c r="D514" s="256" t="s">
        <v>623</v>
      </c>
      <c r="E514" s="256"/>
      <c r="F514" s="256"/>
      <c r="G514" s="334"/>
      <c r="H514" s="197"/>
      <c r="I514" s="194"/>
      <c r="J514" s="195"/>
      <c r="K514" s="192"/>
    </row>
    <row r="515" spans="1:11">
      <c r="A515" s="250"/>
      <c r="B515" s="332"/>
      <c r="C515" s="333"/>
      <c r="D515" s="256" t="s">
        <v>624</v>
      </c>
      <c r="E515" s="257"/>
      <c r="F515" s="256"/>
      <c r="G515" s="334"/>
      <c r="H515" s="197"/>
      <c r="I515" s="194"/>
      <c r="J515" s="195"/>
      <c r="K515" s="192"/>
    </row>
    <row r="516" spans="1:11">
      <c r="A516" s="250"/>
      <c r="B516" s="332"/>
      <c r="C516" s="333"/>
      <c r="D516" s="256" t="s">
        <v>625</v>
      </c>
      <c r="E516" s="257"/>
      <c r="F516" s="256"/>
      <c r="G516" s="334"/>
      <c r="H516" s="208" t="s">
        <v>243</v>
      </c>
      <c r="I516" s="194">
        <v>2</v>
      </c>
      <c r="J516" s="195"/>
      <c r="K516" s="195">
        <f>I516*J516</f>
        <v>0</v>
      </c>
    </row>
    <row r="517" spans="1:11">
      <c r="A517" s="250"/>
      <c r="B517" s="332"/>
      <c r="C517" s="333"/>
      <c r="D517" s="256"/>
      <c r="E517" s="257"/>
      <c r="F517" s="256"/>
      <c r="G517" s="334"/>
      <c r="H517" s="197"/>
      <c r="I517" s="194"/>
      <c r="J517" s="195"/>
      <c r="K517" s="192"/>
    </row>
    <row r="518" spans="1:11">
      <c r="A518" s="326" t="s">
        <v>786</v>
      </c>
      <c r="B518" s="376" t="s">
        <v>628</v>
      </c>
      <c r="C518" s="339" t="s">
        <v>629</v>
      </c>
      <c r="D518" s="257"/>
      <c r="E518" s="339"/>
      <c r="F518" s="342"/>
      <c r="G518" s="334"/>
      <c r="H518" s="197"/>
      <c r="I518" s="194"/>
      <c r="J518" s="195"/>
      <c r="K518" s="192"/>
    </row>
    <row r="519" spans="1:11">
      <c r="A519" s="355"/>
      <c r="B519" s="332"/>
      <c r="C519" s="333" t="s">
        <v>330</v>
      </c>
      <c r="D519" s="256" t="s">
        <v>630</v>
      </c>
      <c r="E519" s="257"/>
      <c r="F519" s="256"/>
      <c r="G519" s="334"/>
      <c r="H519" s="208" t="s">
        <v>243</v>
      </c>
      <c r="I519" s="194">
        <v>2</v>
      </c>
      <c r="J519" s="195"/>
      <c r="K519" s="195">
        <f>I519*J519</f>
        <v>0</v>
      </c>
    </row>
    <row r="520" spans="1:11">
      <c r="A520" s="250"/>
      <c r="B520" s="332"/>
      <c r="C520" s="341"/>
      <c r="D520" s="354"/>
      <c r="E520" s="354"/>
      <c r="F520" s="354"/>
      <c r="G520" s="334"/>
      <c r="H520" s="197"/>
      <c r="I520" s="194"/>
      <c r="J520" s="195"/>
      <c r="K520" s="192"/>
    </row>
    <row r="521" spans="1:11">
      <c r="B521" s="203"/>
      <c r="C521" s="377"/>
      <c r="D521" s="354"/>
      <c r="E521" s="377"/>
      <c r="F521" s="377"/>
      <c r="G521" s="334"/>
      <c r="H521" s="208"/>
      <c r="I521" s="208"/>
      <c r="J521" s="195"/>
      <c r="K521" s="192"/>
    </row>
    <row r="522" spans="1:11">
      <c r="B522" s="203"/>
      <c r="C522" s="282" t="s">
        <v>207</v>
      </c>
      <c r="D522" s="216"/>
      <c r="E522" s="199"/>
      <c r="F522" s="199"/>
      <c r="G522" s="200"/>
      <c r="H522" s="197"/>
      <c r="I522" s="194"/>
      <c r="J522" s="195"/>
      <c r="K522" s="192"/>
    </row>
    <row r="523" spans="1:11">
      <c r="B523" s="203"/>
      <c r="C523" s="206"/>
      <c r="D523" s="216"/>
      <c r="E523" s="199"/>
      <c r="F523" s="199"/>
      <c r="G523" s="200"/>
      <c r="H523" s="197"/>
      <c r="I523" s="194"/>
      <c r="J523" s="195"/>
      <c r="K523" s="192"/>
    </row>
    <row r="524" spans="1:11">
      <c r="A524" s="381" t="s">
        <v>787</v>
      </c>
      <c r="B524" s="203"/>
      <c r="C524" s="226" t="s">
        <v>638</v>
      </c>
      <c r="D524" s="216"/>
      <c r="E524" s="199"/>
      <c r="F524" s="199"/>
      <c r="G524" s="200"/>
      <c r="H524" s="197"/>
      <c r="I524" s="194"/>
      <c r="J524" s="195"/>
      <c r="K524" s="192"/>
    </row>
    <row r="525" spans="1:11">
      <c r="B525" s="203"/>
      <c r="C525" s="206"/>
      <c r="D525" s="216"/>
      <c r="E525" s="199"/>
      <c r="F525" s="199"/>
      <c r="G525" s="200"/>
      <c r="H525" s="197"/>
      <c r="I525" s="194"/>
      <c r="J525" s="195"/>
      <c r="K525" s="192"/>
    </row>
    <row r="526" spans="1:11">
      <c r="B526" s="203"/>
      <c r="C526" s="333" t="s">
        <v>330</v>
      </c>
      <c r="D526" s="257" t="s">
        <v>639</v>
      </c>
      <c r="E526" s="267"/>
      <c r="F526" s="200"/>
      <c r="G526" s="207"/>
      <c r="H526" s="208" t="s">
        <v>243</v>
      </c>
      <c r="I526" s="208">
        <v>1</v>
      </c>
      <c r="J526" s="195"/>
      <c r="K526" s="195">
        <f>I526*J526</f>
        <v>0</v>
      </c>
    </row>
    <row r="527" spans="1:11">
      <c r="B527" s="203"/>
      <c r="C527" s="257"/>
      <c r="D527" s="257"/>
      <c r="E527" s="267"/>
      <c r="F527" s="200"/>
      <c r="G527" s="207"/>
      <c r="H527" s="197"/>
      <c r="I527" s="194"/>
      <c r="J527" s="195"/>
      <c r="K527" s="192"/>
    </row>
    <row r="528" spans="1:11">
      <c r="B528" s="203"/>
      <c r="C528" s="333" t="s">
        <v>393</v>
      </c>
      <c r="D528" s="257" t="s">
        <v>640</v>
      </c>
      <c r="E528" s="267"/>
      <c r="F528" s="200"/>
      <c r="G528" s="207"/>
      <c r="H528" s="208" t="s">
        <v>243</v>
      </c>
      <c r="I528" s="208">
        <v>1</v>
      </c>
      <c r="J528" s="195"/>
      <c r="K528" s="195">
        <f>I528*J528</f>
        <v>0</v>
      </c>
    </row>
    <row r="529" spans="1:12">
      <c r="B529" s="203"/>
      <c r="C529" s="206"/>
      <c r="D529" s="216"/>
      <c r="E529" s="199"/>
      <c r="F529" s="199"/>
      <c r="G529" s="200"/>
      <c r="H529" s="197"/>
      <c r="I529" s="194"/>
      <c r="J529" s="195"/>
      <c r="K529" s="192"/>
    </row>
    <row r="530" spans="1:12">
      <c r="A530" s="381" t="s">
        <v>787</v>
      </c>
      <c r="B530" s="203"/>
      <c r="C530" s="206" t="s">
        <v>788</v>
      </c>
      <c r="D530" s="216"/>
      <c r="E530" s="199"/>
      <c r="F530" s="199"/>
      <c r="G530" s="200"/>
      <c r="H530" s="197"/>
      <c r="I530" s="194"/>
      <c r="J530" s="195"/>
      <c r="K530" s="192"/>
    </row>
    <row r="531" spans="1:12">
      <c r="A531" s="381"/>
      <c r="B531" s="203"/>
      <c r="C531" s="206" t="s">
        <v>647</v>
      </c>
      <c r="D531" s="216"/>
      <c r="E531" s="199"/>
      <c r="F531" s="199"/>
      <c r="G531" s="200"/>
      <c r="H531" s="197"/>
      <c r="I531" s="194"/>
      <c r="J531" s="195"/>
      <c r="K531" s="192"/>
    </row>
    <row r="532" spans="1:12">
      <c r="B532" s="203"/>
      <c r="C532" s="206"/>
      <c r="D532" s="216"/>
      <c r="E532" s="199"/>
      <c r="F532" s="199"/>
      <c r="G532" s="200"/>
      <c r="H532" s="197"/>
      <c r="I532" s="194"/>
      <c r="J532" s="195"/>
      <c r="K532" s="192"/>
    </row>
    <row r="533" spans="1:12">
      <c r="B533" s="203"/>
      <c r="C533" s="323" t="s">
        <v>330</v>
      </c>
      <c r="D533" s="216" t="s">
        <v>789</v>
      </c>
      <c r="E533" s="199"/>
      <c r="F533" s="199"/>
      <c r="G533" s="200"/>
      <c r="H533" s="197" t="s">
        <v>243</v>
      </c>
      <c r="I533" s="194">
        <v>1</v>
      </c>
      <c r="J533" s="195"/>
      <c r="K533" s="195">
        <f>I533*J533</f>
        <v>0</v>
      </c>
    </row>
    <row r="534" spans="1:12">
      <c r="B534" s="203"/>
      <c r="C534" s="206"/>
      <c r="D534" s="216"/>
      <c r="E534" s="199"/>
      <c r="F534" s="199"/>
      <c r="G534" s="200"/>
      <c r="H534" s="197"/>
      <c r="I534" s="194"/>
      <c r="J534" s="195"/>
      <c r="K534" s="192"/>
    </row>
    <row r="535" spans="1:12">
      <c r="B535" s="203"/>
      <c r="C535" s="323" t="s">
        <v>393</v>
      </c>
      <c r="D535" s="216" t="s">
        <v>790</v>
      </c>
      <c r="E535" s="199"/>
      <c r="F535" s="199"/>
      <c r="G535" s="200"/>
      <c r="H535" s="197" t="s">
        <v>243</v>
      </c>
      <c r="I535" s="194">
        <v>1</v>
      </c>
      <c r="J535" s="195"/>
      <c r="K535" s="195">
        <f>I535*J535</f>
        <v>0</v>
      </c>
    </row>
    <row r="536" spans="1:12">
      <c r="B536" s="203"/>
      <c r="C536" s="206"/>
      <c r="D536" s="216"/>
      <c r="E536" s="199"/>
      <c r="F536" s="199"/>
      <c r="G536" s="200"/>
      <c r="H536" s="197"/>
      <c r="I536" s="194"/>
      <c r="J536" s="195"/>
      <c r="K536" s="192"/>
    </row>
    <row r="537" spans="1:12">
      <c r="B537" s="203"/>
      <c r="C537" s="323" t="s">
        <v>399</v>
      </c>
      <c r="D537" s="216" t="s">
        <v>791</v>
      </c>
      <c r="E537" s="199"/>
      <c r="F537" s="199"/>
      <c r="G537" s="200"/>
      <c r="H537" s="197" t="s">
        <v>243</v>
      </c>
      <c r="I537" s="194">
        <v>1</v>
      </c>
      <c r="J537" s="195"/>
      <c r="K537" s="195">
        <f>I537*J537</f>
        <v>0</v>
      </c>
    </row>
    <row r="538" spans="1:12">
      <c r="B538" s="203"/>
      <c r="C538" s="206"/>
      <c r="D538" s="216"/>
      <c r="E538" s="199"/>
      <c r="F538" s="199"/>
      <c r="G538" s="200"/>
      <c r="H538" s="197"/>
      <c r="I538" s="194"/>
      <c r="J538" s="195"/>
      <c r="K538" s="192"/>
    </row>
    <row r="539" spans="1:12">
      <c r="A539" s="381"/>
      <c r="B539" s="203"/>
      <c r="C539" s="323" t="s">
        <v>401</v>
      </c>
      <c r="D539" s="216" t="s">
        <v>791</v>
      </c>
      <c r="E539" s="199"/>
      <c r="F539" s="199"/>
      <c r="G539" s="200"/>
      <c r="H539" s="197" t="s">
        <v>243</v>
      </c>
      <c r="I539" s="194">
        <v>2</v>
      </c>
      <c r="J539" s="195"/>
      <c r="K539" s="195">
        <f>I539*J539</f>
        <v>0</v>
      </c>
    </row>
    <row r="540" spans="1:12">
      <c r="B540" s="203"/>
      <c r="C540" s="206"/>
      <c r="D540" s="216"/>
      <c r="E540" s="199"/>
      <c r="F540" s="199"/>
      <c r="G540" s="200"/>
      <c r="H540" s="197"/>
      <c r="I540" s="194"/>
      <c r="J540" s="195"/>
      <c r="K540" s="192"/>
      <c r="L540" s="135">
        <f>SUM(K476:K540)</f>
        <v>0</v>
      </c>
    </row>
    <row r="541" spans="1:12">
      <c r="A541" s="481" t="s">
        <v>205</v>
      </c>
      <c r="B541" s="482"/>
      <c r="C541" s="482"/>
      <c r="D541" s="482"/>
      <c r="E541" s="482"/>
      <c r="F541" s="482"/>
      <c r="G541" s="482"/>
      <c r="H541" s="482"/>
      <c r="I541" s="482"/>
      <c r="J541" s="483"/>
      <c r="K541" s="239">
        <f>SUM(K478:K540)+K474</f>
        <v>0</v>
      </c>
    </row>
    <row r="542" spans="1:12">
      <c r="A542" s="481" t="s">
        <v>307</v>
      </c>
      <c r="B542" s="482"/>
      <c r="C542" s="482"/>
      <c r="D542" s="482"/>
      <c r="E542" s="482"/>
      <c r="F542" s="482"/>
      <c r="G542" s="482"/>
      <c r="H542" s="482"/>
      <c r="I542" s="482"/>
      <c r="J542" s="483"/>
      <c r="K542" s="239">
        <f>K541</f>
        <v>0</v>
      </c>
    </row>
    <row r="543" spans="1:12">
      <c r="A543" s="381" t="s">
        <v>792</v>
      </c>
      <c r="B543" s="332" t="s">
        <v>662</v>
      </c>
      <c r="C543" s="285" t="s">
        <v>663</v>
      </c>
      <c r="D543" s="257"/>
      <c r="E543" s="257"/>
      <c r="F543" s="257"/>
      <c r="G543" s="257"/>
      <c r="H543" s="382"/>
      <c r="I543" s="194"/>
      <c r="J543" s="195"/>
      <c r="K543" s="192"/>
    </row>
    <row r="544" spans="1:12">
      <c r="B544" s="203"/>
      <c r="C544" s="323"/>
      <c r="D544" s="257"/>
      <c r="E544" s="257"/>
      <c r="F544" s="257"/>
      <c r="G544" s="257"/>
      <c r="H544" s="382"/>
      <c r="I544" s="194"/>
      <c r="J544" s="195"/>
      <c r="K544" s="192"/>
    </row>
    <row r="545" spans="1:11">
      <c r="B545" s="203"/>
      <c r="C545" s="331" t="s">
        <v>393</v>
      </c>
      <c r="D545" s="206" t="s">
        <v>664</v>
      </c>
      <c r="E545" s="199"/>
      <c r="F545" s="199"/>
      <c r="G545" s="200"/>
      <c r="H545" s="197"/>
      <c r="I545" s="194"/>
      <c r="J545" s="195"/>
      <c r="K545" s="192"/>
    </row>
    <row r="546" spans="1:11">
      <c r="B546" s="203"/>
      <c r="C546" s="323"/>
      <c r="D546" s="216"/>
      <c r="E546" s="199"/>
      <c r="F546" s="199"/>
      <c r="G546" s="200"/>
      <c r="H546" s="197"/>
      <c r="I546" s="194"/>
      <c r="J546" s="195"/>
      <c r="K546" s="192"/>
    </row>
    <row r="547" spans="1:11" ht="13.5">
      <c r="B547" s="203"/>
      <c r="C547" s="323"/>
      <c r="D547" s="331" t="s">
        <v>330</v>
      </c>
      <c r="E547" s="216" t="s">
        <v>666</v>
      </c>
      <c r="G547" s="308"/>
      <c r="H547" s="197" t="s">
        <v>155</v>
      </c>
      <c r="I547" s="194">
        <v>130</v>
      </c>
      <c r="J547" s="195"/>
      <c r="K547" s="195">
        <f>I547*J547</f>
        <v>0</v>
      </c>
    </row>
    <row r="548" spans="1:11">
      <c r="B548" s="203"/>
      <c r="C548" s="323"/>
      <c r="D548" s="331"/>
      <c r="E548" s="199" t="s">
        <v>667</v>
      </c>
      <c r="F548" s="383"/>
      <c r="G548" s="257"/>
      <c r="H548" s="192"/>
      <c r="I548" s="194"/>
      <c r="J548" s="195"/>
      <c r="K548" s="192"/>
    </row>
    <row r="549" spans="1:11">
      <c r="B549" s="203"/>
      <c r="C549" s="206"/>
      <c r="E549" s="216"/>
      <c r="F549" s="383"/>
      <c r="G549" s="257"/>
      <c r="H549" s="192"/>
      <c r="I549" s="194"/>
      <c r="J549" s="195"/>
      <c r="K549" s="192"/>
    </row>
    <row r="550" spans="1:11">
      <c r="A550" s="381" t="s">
        <v>793</v>
      </c>
      <c r="B550" s="203"/>
      <c r="C550" s="285" t="s">
        <v>670</v>
      </c>
      <c r="D550" s="216"/>
      <c r="E550" s="199"/>
      <c r="F550" s="199"/>
      <c r="G550" s="200"/>
      <c r="H550" s="197"/>
      <c r="I550" s="194"/>
      <c r="J550" s="195"/>
      <c r="K550" s="192"/>
    </row>
    <row r="551" spans="1:11">
      <c r="B551" s="203"/>
      <c r="C551" s="206"/>
      <c r="D551" s="216"/>
      <c r="E551" s="199"/>
      <c r="F551" s="199"/>
      <c r="G551" s="200"/>
      <c r="H551" s="197"/>
      <c r="I551" s="194"/>
      <c r="J551" s="195"/>
      <c r="K551" s="192"/>
    </row>
    <row r="552" spans="1:11">
      <c r="B552" s="203"/>
      <c r="C552" s="323" t="s">
        <v>330</v>
      </c>
      <c r="D552" s="216" t="s">
        <v>671</v>
      </c>
      <c r="E552" s="199"/>
      <c r="F552" s="199"/>
      <c r="G552" s="200"/>
      <c r="H552" s="197"/>
      <c r="I552" s="194"/>
      <c r="J552" s="195"/>
      <c r="K552" s="192"/>
    </row>
    <row r="553" spans="1:11">
      <c r="A553" s="381"/>
      <c r="B553" s="203"/>
      <c r="C553" s="282"/>
      <c r="D553" s="216"/>
      <c r="E553" s="199"/>
      <c r="F553" s="199"/>
      <c r="G553" s="200"/>
      <c r="H553" s="197"/>
      <c r="I553" s="194"/>
      <c r="J553" s="195"/>
      <c r="K553" s="192"/>
    </row>
    <row r="554" spans="1:11" ht="13.5">
      <c r="B554" s="203"/>
      <c r="C554" s="206"/>
      <c r="D554" s="311" t="s">
        <v>330</v>
      </c>
      <c r="E554" s="199" t="s">
        <v>672</v>
      </c>
      <c r="F554" s="199"/>
      <c r="G554" s="200"/>
      <c r="H554" s="197" t="s">
        <v>155</v>
      </c>
      <c r="I554" s="194">
        <v>50</v>
      </c>
      <c r="J554" s="195"/>
      <c r="K554" s="195">
        <f>I554*J554</f>
        <v>0</v>
      </c>
    </row>
    <row r="555" spans="1:11">
      <c r="B555" s="203"/>
      <c r="C555" s="331"/>
      <c r="D555" s="206"/>
      <c r="E555" s="199"/>
      <c r="F555" s="199"/>
      <c r="G555" s="200"/>
      <c r="H555" s="197"/>
      <c r="I555" s="194"/>
      <c r="J555" s="195"/>
      <c r="K555" s="192"/>
    </row>
    <row r="556" spans="1:11" ht="13.5">
      <c r="B556" s="203"/>
      <c r="C556" s="323"/>
      <c r="D556" s="316" t="s">
        <v>393</v>
      </c>
      <c r="E556" s="199" t="s">
        <v>673</v>
      </c>
      <c r="F556" s="199"/>
      <c r="G556" s="200"/>
      <c r="H556" s="197" t="s">
        <v>155</v>
      </c>
      <c r="I556" s="194">
        <v>25</v>
      </c>
      <c r="J556" s="195"/>
      <c r="K556" s="195">
        <f>I556*J556</f>
        <v>0</v>
      </c>
    </row>
    <row r="557" spans="1:11">
      <c r="B557" s="332"/>
      <c r="C557" s="323"/>
      <c r="D557" s="339"/>
      <c r="E557" s="384"/>
      <c r="F557" s="383"/>
      <c r="G557" s="257"/>
      <c r="H557" s="382"/>
      <c r="I557" s="194"/>
      <c r="J557" s="195"/>
      <c r="K557" s="192"/>
    </row>
    <row r="558" spans="1:11">
      <c r="A558" s="381" t="s">
        <v>794</v>
      </c>
      <c r="B558" s="203"/>
      <c r="C558" s="285" t="s">
        <v>675</v>
      </c>
      <c r="D558" s="339"/>
      <c r="E558" s="384"/>
      <c r="F558" s="383"/>
      <c r="G558" s="257"/>
      <c r="H558" s="382"/>
      <c r="I558" s="194"/>
      <c r="J558" s="195"/>
      <c r="K558" s="192"/>
    </row>
    <row r="559" spans="1:11">
      <c r="B559" s="203"/>
      <c r="C559" s="323"/>
      <c r="D559" s="257"/>
      <c r="E559" s="257"/>
      <c r="F559" s="257"/>
      <c r="G559" s="257"/>
      <c r="H559" s="382"/>
      <c r="I559" s="194"/>
      <c r="J559" s="195"/>
      <c r="K559" s="192"/>
    </row>
    <row r="560" spans="1:11">
      <c r="B560" s="203"/>
      <c r="C560" s="206" t="s">
        <v>676</v>
      </c>
      <c r="D560" s="257"/>
      <c r="E560" s="257"/>
      <c r="F560" s="257"/>
      <c r="G560" s="257"/>
      <c r="H560" s="382"/>
      <c r="I560" s="194"/>
      <c r="J560" s="195"/>
      <c r="K560" s="192"/>
    </row>
    <row r="561" spans="1:11">
      <c r="B561" s="203"/>
      <c r="C561" s="323"/>
      <c r="D561" s="257"/>
      <c r="E561" s="257"/>
      <c r="F561" s="257"/>
      <c r="G561" s="257"/>
      <c r="H561" s="382"/>
      <c r="I561" s="194"/>
      <c r="J561" s="195"/>
      <c r="K561" s="192"/>
    </row>
    <row r="562" spans="1:11" ht="13.5">
      <c r="B562" s="203"/>
      <c r="C562" s="323" t="s">
        <v>330</v>
      </c>
      <c r="D562" s="257" t="s">
        <v>677</v>
      </c>
      <c r="E562" s="256"/>
      <c r="F562" s="335"/>
      <c r="G562" s="335"/>
      <c r="H562" s="197" t="s">
        <v>155</v>
      </c>
      <c r="I562" s="194">
        <v>20</v>
      </c>
      <c r="J562" s="195"/>
      <c r="K562" s="195">
        <f>I562*J562</f>
        <v>0</v>
      </c>
    </row>
    <row r="563" spans="1:11">
      <c r="B563" s="203"/>
      <c r="C563" s="323"/>
      <c r="D563" s="216"/>
      <c r="E563" s="199"/>
      <c r="F563" s="199"/>
      <c r="G563" s="200"/>
      <c r="H563" s="197"/>
      <c r="I563" s="194"/>
      <c r="J563" s="195"/>
      <c r="K563" s="192"/>
    </row>
    <row r="564" spans="1:11">
      <c r="A564" s="381" t="s">
        <v>795</v>
      </c>
      <c r="B564" s="203"/>
      <c r="C564" s="282" t="s">
        <v>679</v>
      </c>
      <c r="D564" s="216"/>
      <c r="E564" s="199"/>
      <c r="F564" s="199"/>
      <c r="G564" s="200"/>
      <c r="H564" s="197"/>
      <c r="I564" s="194"/>
      <c r="J564" s="195"/>
      <c r="K564" s="192"/>
    </row>
    <row r="565" spans="1:11">
      <c r="B565" s="203"/>
      <c r="C565" s="206"/>
      <c r="D565" s="216"/>
      <c r="E565" s="199"/>
      <c r="F565" s="199"/>
      <c r="G565" s="200"/>
      <c r="H565" s="197"/>
      <c r="I565" s="194"/>
      <c r="J565" s="195"/>
      <c r="K565" s="192"/>
    </row>
    <row r="566" spans="1:11">
      <c r="B566" s="203"/>
      <c r="C566" s="206"/>
      <c r="D566" s="216"/>
      <c r="E566" s="199"/>
      <c r="F566" s="199"/>
      <c r="G566" s="200"/>
      <c r="H566" s="197"/>
      <c r="I566" s="194"/>
      <c r="J566" s="195"/>
      <c r="K566" s="192"/>
    </row>
    <row r="567" spans="1:11">
      <c r="B567" s="203"/>
      <c r="C567" s="331" t="s">
        <v>330</v>
      </c>
      <c r="D567" s="206" t="s">
        <v>680</v>
      </c>
      <c r="E567" s="199"/>
      <c r="F567" s="199"/>
      <c r="G567" s="200"/>
      <c r="H567" s="197"/>
      <c r="I567" s="194"/>
      <c r="J567" s="195"/>
      <c r="K567" s="192"/>
    </row>
    <row r="568" spans="1:11">
      <c r="B568" s="203"/>
      <c r="D568" s="206" t="s">
        <v>681</v>
      </c>
      <c r="E568" s="199"/>
      <c r="F568" s="199"/>
      <c r="G568" s="200"/>
      <c r="H568" s="197"/>
      <c r="I568" s="194"/>
      <c r="J568" s="195"/>
      <c r="K568" s="192"/>
    </row>
    <row r="569" spans="1:11">
      <c r="B569" s="203"/>
      <c r="C569" s="206"/>
      <c r="D569" s="216"/>
      <c r="E569" s="199"/>
      <c r="F569" s="199"/>
      <c r="G569" s="200"/>
      <c r="H569" s="197"/>
      <c r="I569" s="194"/>
      <c r="J569" s="195"/>
      <c r="K569" s="192"/>
    </row>
    <row r="570" spans="1:11" ht="13.5">
      <c r="B570" s="203"/>
      <c r="D570" s="316" t="s">
        <v>330</v>
      </c>
      <c r="E570" s="206" t="s">
        <v>672</v>
      </c>
      <c r="F570" s="199"/>
      <c r="G570" s="200"/>
      <c r="H570" s="197" t="s">
        <v>155</v>
      </c>
      <c r="I570" s="194">
        <v>5</v>
      </c>
      <c r="J570" s="195"/>
      <c r="K570" s="195">
        <f>I570*J570</f>
        <v>0</v>
      </c>
    </row>
    <row r="571" spans="1:11">
      <c r="B571" s="203"/>
      <c r="D571" s="316"/>
      <c r="E571" s="206"/>
      <c r="F571" s="199"/>
      <c r="G571" s="200"/>
      <c r="H571" s="197"/>
      <c r="I571" s="194"/>
      <c r="J571" s="195"/>
      <c r="K571" s="192"/>
    </row>
    <row r="572" spans="1:11" ht="13.5">
      <c r="B572" s="203"/>
      <c r="D572" s="316" t="s">
        <v>330</v>
      </c>
      <c r="E572" s="206" t="s">
        <v>682</v>
      </c>
      <c r="F572" s="199"/>
      <c r="G572" s="200"/>
      <c r="H572" s="197" t="s">
        <v>155</v>
      </c>
      <c r="I572" s="194">
        <v>1</v>
      </c>
      <c r="J572" s="195"/>
      <c r="K572" s="195">
        <f>I572*J572</f>
        <v>0</v>
      </c>
    </row>
    <row r="573" spans="1:11">
      <c r="B573" s="203"/>
      <c r="C573" s="385"/>
      <c r="D573" s="216"/>
      <c r="E573" s="199"/>
      <c r="F573" s="199"/>
      <c r="G573" s="200"/>
      <c r="H573" s="197"/>
      <c r="I573" s="194"/>
      <c r="J573" s="195"/>
      <c r="K573" s="192"/>
    </row>
    <row r="574" spans="1:11">
      <c r="B574" s="203"/>
      <c r="C574" s="331" t="s">
        <v>330</v>
      </c>
      <c r="D574" s="386" t="s">
        <v>683</v>
      </c>
      <c r="E574" s="199"/>
      <c r="F574" s="199"/>
      <c r="G574" s="200"/>
      <c r="H574" s="197"/>
      <c r="I574" s="194"/>
      <c r="J574" s="195"/>
      <c r="K574" s="192"/>
    </row>
    <row r="575" spans="1:11">
      <c r="B575" s="203"/>
      <c r="D575" s="385" t="s">
        <v>684</v>
      </c>
      <c r="E575" s="199"/>
      <c r="F575" s="199"/>
      <c r="G575" s="200"/>
      <c r="H575" s="197"/>
      <c r="I575" s="194"/>
      <c r="J575" s="195"/>
      <c r="K575" s="192"/>
    </row>
    <row r="576" spans="1:11">
      <c r="B576" s="203"/>
      <c r="C576" s="385"/>
      <c r="D576" s="216"/>
      <c r="E576" s="199"/>
      <c r="F576" s="199"/>
      <c r="G576" s="200"/>
      <c r="H576" s="197"/>
      <c r="I576" s="194"/>
      <c r="J576" s="195"/>
      <c r="K576" s="192"/>
    </row>
    <row r="577" spans="1:11" ht="13.5">
      <c r="B577" s="203"/>
      <c r="D577" s="316" t="s">
        <v>330</v>
      </c>
      <c r="E577" s="386" t="s">
        <v>685</v>
      </c>
      <c r="F577" s="199"/>
      <c r="G577" s="200"/>
      <c r="H577" s="197" t="s">
        <v>155</v>
      </c>
      <c r="I577" s="194">
        <v>15</v>
      </c>
      <c r="J577" s="195"/>
      <c r="K577" s="195">
        <f>I577*J577</f>
        <v>0</v>
      </c>
    </row>
    <row r="578" spans="1:11">
      <c r="B578" s="203"/>
      <c r="C578" s="206"/>
      <c r="D578" s="216"/>
      <c r="E578" s="199"/>
      <c r="F578" s="199"/>
      <c r="G578" s="200"/>
      <c r="H578" s="197"/>
      <c r="I578" s="194"/>
      <c r="J578" s="195"/>
      <c r="K578" s="192"/>
    </row>
    <row r="579" spans="1:11">
      <c r="A579" s="381" t="s">
        <v>796</v>
      </c>
      <c r="B579" s="203"/>
      <c r="C579" s="387" t="s">
        <v>687</v>
      </c>
      <c r="D579" s="216"/>
      <c r="E579" s="199"/>
      <c r="F579" s="199"/>
      <c r="G579" s="200"/>
      <c r="H579" s="197"/>
      <c r="I579" s="194"/>
      <c r="J579" s="195"/>
      <c r="K579" s="192"/>
    </row>
    <row r="580" spans="1:11">
      <c r="B580" s="203"/>
      <c r="C580" s="385"/>
      <c r="D580" s="216"/>
      <c r="E580" s="199"/>
      <c r="F580" s="199"/>
      <c r="G580" s="200"/>
      <c r="H580" s="197"/>
      <c r="I580" s="194"/>
      <c r="J580" s="195"/>
      <c r="K580" s="192"/>
    </row>
    <row r="581" spans="1:11">
      <c r="B581" s="203"/>
      <c r="C581" s="386" t="s">
        <v>688</v>
      </c>
      <c r="D581" s="216"/>
      <c r="E581" s="199"/>
      <c r="F581" s="199"/>
      <c r="G581" s="200"/>
      <c r="H581" s="197"/>
      <c r="I581" s="194"/>
      <c r="J581" s="195"/>
      <c r="K581" s="192"/>
    </row>
    <row r="582" spans="1:11">
      <c r="B582" s="203"/>
      <c r="C582" s="386" t="s">
        <v>689</v>
      </c>
      <c r="D582" s="216"/>
      <c r="E582" s="199"/>
      <c r="F582" s="199"/>
      <c r="G582" s="200"/>
      <c r="H582" s="197"/>
      <c r="I582" s="194"/>
      <c r="J582" s="195"/>
      <c r="K582" s="192"/>
    </row>
    <row r="583" spans="1:11">
      <c r="B583" s="203"/>
      <c r="C583" s="385"/>
      <c r="D583" s="216"/>
      <c r="E583" s="199"/>
      <c r="F583" s="199"/>
      <c r="G583" s="200"/>
      <c r="H583" s="192"/>
      <c r="I583" s="194"/>
      <c r="J583" s="195"/>
      <c r="K583" s="192"/>
    </row>
    <row r="584" spans="1:11">
      <c r="B584" s="203"/>
      <c r="C584" s="385"/>
      <c r="D584" s="216"/>
      <c r="E584" s="199"/>
      <c r="F584" s="199"/>
      <c r="G584" s="200"/>
      <c r="H584" s="197"/>
      <c r="I584" s="194"/>
      <c r="J584" s="195"/>
      <c r="K584" s="192"/>
    </row>
    <row r="585" spans="1:11">
      <c r="B585" s="203"/>
      <c r="C585" s="331" t="s">
        <v>330</v>
      </c>
      <c r="D585" s="388" t="s">
        <v>691</v>
      </c>
      <c r="E585" s="199"/>
      <c r="F585" s="199"/>
      <c r="G585" s="200"/>
      <c r="H585" s="197"/>
      <c r="I585" s="194"/>
      <c r="J585" s="195"/>
      <c r="K585" s="192"/>
    </row>
    <row r="586" spans="1:11">
      <c r="B586" s="203"/>
      <c r="D586" s="385"/>
      <c r="E586" s="199"/>
      <c r="F586" s="199"/>
      <c r="G586" s="200"/>
      <c r="H586" s="197"/>
      <c r="I586" s="194"/>
      <c r="J586" s="195"/>
      <c r="K586" s="192"/>
    </row>
    <row r="587" spans="1:11" ht="13.5">
      <c r="B587" s="203"/>
      <c r="D587" s="331" t="s">
        <v>330</v>
      </c>
      <c r="E587" s="386" t="s">
        <v>692</v>
      </c>
      <c r="F587" s="199"/>
      <c r="G587" s="200"/>
      <c r="H587" s="197" t="s">
        <v>155</v>
      </c>
      <c r="I587" s="194">
        <v>13</v>
      </c>
      <c r="J587" s="195"/>
      <c r="K587" s="195">
        <f>I587*J587</f>
        <v>0</v>
      </c>
    </row>
    <row r="588" spans="1:11">
      <c r="B588" s="203"/>
      <c r="C588" s="206"/>
      <c r="D588" s="216"/>
      <c r="E588" s="199"/>
      <c r="F588" s="199"/>
      <c r="G588" s="200"/>
      <c r="H588" s="197"/>
      <c r="I588" s="194"/>
      <c r="J588" s="195"/>
      <c r="K588" s="192"/>
    </row>
    <row r="589" spans="1:11">
      <c r="A589" s="250"/>
      <c r="B589" s="389"/>
      <c r="C589" s="390" t="s">
        <v>208</v>
      </c>
      <c r="D589" s="257"/>
      <c r="E589" s="257"/>
      <c r="F589" s="257"/>
      <c r="G589" s="334"/>
      <c r="H589" s="208"/>
      <c r="I589" s="208"/>
      <c r="J589" s="195"/>
      <c r="K589" s="192"/>
    </row>
    <row r="590" spans="1:11">
      <c r="A590" s="250"/>
      <c r="B590" s="332"/>
      <c r="C590" s="391"/>
      <c r="D590" s="339"/>
      <c r="E590" s="256"/>
      <c r="F590" s="257"/>
      <c r="G590" s="334"/>
      <c r="H590" s="208"/>
      <c r="I590" s="208"/>
      <c r="J590" s="195"/>
      <c r="K590" s="192"/>
    </row>
    <row r="591" spans="1:11">
      <c r="A591" s="208"/>
      <c r="B591" s="332"/>
      <c r="C591" s="392" t="s">
        <v>693</v>
      </c>
      <c r="D591" s="257"/>
      <c r="E591" s="257"/>
      <c r="F591" s="257"/>
      <c r="G591" s="334"/>
      <c r="H591" s="208"/>
      <c r="I591" s="208"/>
      <c r="J591" s="195"/>
      <c r="K591" s="192"/>
    </row>
    <row r="592" spans="1:11">
      <c r="A592" s="250"/>
      <c r="B592" s="332"/>
      <c r="C592" s="393" t="s">
        <v>694</v>
      </c>
      <c r="D592" s="341"/>
      <c r="E592" s="341"/>
      <c r="F592" s="394"/>
      <c r="G592" s="350"/>
      <c r="H592" s="208"/>
      <c r="I592" s="208"/>
      <c r="J592" s="195"/>
      <c r="K592" s="192"/>
    </row>
    <row r="593" spans="1:12">
      <c r="A593" s="250"/>
      <c r="B593" s="332"/>
      <c r="C593" s="393" t="s">
        <v>695</v>
      </c>
      <c r="D593" s="377"/>
      <c r="E593" s="377"/>
      <c r="F593" s="377"/>
      <c r="G593" s="350"/>
      <c r="H593" s="208"/>
      <c r="I593" s="208"/>
      <c r="J593" s="195"/>
      <c r="K593" s="192"/>
    </row>
    <row r="594" spans="1:12">
      <c r="A594" s="355"/>
      <c r="B594" s="332"/>
      <c r="C594" s="257"/>
      <c r="D594" s="379"/>
      <c r="E594" s="354"/>
      <c r="F594" s="354"/>
      <c r="G594" s="350"/>
      <c r="H594" s="208"/>
      <c r="I594" s="208"/>
      <c r="J594" s="195"/>
      <c r="K594" s="192"/>
    </row>
    <row r="595" spans="1:12">
      <c r="A595" s="208" t="s">
        <v>797</v>
      </c>
      <c r="B595" s="389" t="s">
        <v>697</v>
      </c>
      <c r="C595" s="392" t="s">
        <v>698</v>
      </c>
      <c r="D595" s="257"/>
      <c r="E595" s="384"/>
      <c r="F595" s="335"/>
      <c r="G595" s="336"/>
      <c r="H595" s="250"/>
      <c r="I595" s="208"/>
      <c r="J595" s="195"/>
      <c r="K595" s="192"/>
    </row>
    <row r="596" spans="1:12">
      <c r="A596" s="250"/>
      <c r="B596" s="389"/>
      <c r="C596" s="395" t="s">
        <v>699</v>
      </c>
      <c r="D596" s="396"/>
      <c r="E596" s="396"/>
      <c r="F596" s="256"/>
      <c r="G596" s="334"/>
      <c r="H596" s="250"/>
      <c r="I596" s="208"/>
      <c r="J596" s="195"/>
      <c r="K596" s="192"/>
    </row>
    <row r="597" spans="1:12">
      <c r="A597" s="250"/>
      <c r="B597" s="389"/>
      <c r="C597" s="395"/>
      <c r="D597" s="396"/>
      <c r="E597" s="396"/>
      <c r="F597" s="256"/>
      <c r="G597" s="334"/>
      <c r="H597" s="250"/>
      <c r="I597" s="208"/>
      <c r="J597" s="195"/>
      <c r="K597" s="192"/>
    </row>
    <row r="598" spans="1:12">
      <c r="A598" s="355"/>
      <c r="B598" s="389"/>
      <c r="C598" s="397" t="s">
        <v>330</v>
      </c>
      <c r="D598" s="267" t="s">
        <v>700</v>
      </c>
      <c r="E598" s="396"/>
      <c r="F598" s="256"/>
      <c r="G598" s="334"/>
      <c r="H598" s="208" t="s">
        <v>268</v>
      </c>
      <c r="I598" s="208">
        <v>20</v>
      </c>
      <c r="J598" s="195"/>
      <c r="K598" s="195">
        <f>I598*J598</f>
        <v>0</v>
      </c>
    </row>
    <row r="599" spans="1:12">
      <c r="A599" s="208"/>
      <c r="B599" s="389"/>
      <c r="C599" s="397"/>
      <c r="D599" s="267"/>
      <c r="E599" s="396"/>
      <c r="F599" s="256"/>
      <c r="G599" s="334"/>
      <c r="H599" s="208"/>
      <c r="I599" s="208"/>
      <c r="J599" s="195"/>
      <c r="K599" s="192"/>
    </row>
    <row r="600" spans="1:12">
      <c r="A600" s="208" t="s">
        <v>798</v>
      </c>
      <c r="B600" s="332" t="s">
        <v>702</v>
      </c>
      <c r="C600" s="398" t="s">
        <v>703</v>
      </c>
      <c r="D600" s="396"/>
      <c r="E600" s="399"/>
      <c r="F600" s="256"/>
      <c r="G600" s="334"/>
      <c r="H600" s="208"/>
      <c r="I600" s="208"/>
      <c r="J600" s="195"/>
      <c r="K600" s="192"/>
    </row>
    <row r="601" spans="1:12">
      <c r="A601" s="250"/>
      <c r="B601" s="332"/>
      <c r="C601" s="398" t="s">
        <v>704</v>
      </c>
      <c r="D601" s="396"/>
      <c r="E601" s="399"/>
      <c r="F601" s="256"/>
      <c r="G601" s="334"/>
      <c r="H601" s="208"/>
      <c r="I601" s="208"/>
      <c r="J601" s="195"/>
      <c r="K601" s="192"/>
    </row>
    <row r="602" spans="1:12">
      <c r="A602" s="208"/>
      <c r="B602" s="332"/>
      <c r="C602" s="396"/>
      <c r="D602" s="396"/>
      <c r="E602" s="396"/>
      <c r="F602" s="256"/>
      <c r="G602" s="334"/>
      <c r="H602" s="208"/>
      <c r="I602" s="208"/>
      <c r="J602" s="195"/>
      <c r="K602" s="192"/>
    </row>
    <row r="603" spans="1:12">
      <c r="A603" s="355"/>
      <c r="B603" s="332"/>
      <c r="C603" s="396" t="s">
        <v>330</v>
      </c>
      <c r="D603" s="267" t="s">
        <v>705</v>
      </c>
      <c r="E603" s="396"/>
      <c r="F603" s="256"/>
      <c r="G603" s="334"/>
      <c r="H603" s="208" t="s">
        <v>268</v>
      </c>
      <c r="I603" s="208">
        <v>50</v>
      </c>
      <c r="J603" s="195"/>
      <c r="K603" s="195">
        <f>I603*J603</f>
        <v>0</v>
      </c>
    </row>
    <row r="604" spans="1:12">
      <c r="A604" s="208"/>
      <c r="B604" s="389"/>
      <c r="C604" s="397"/>
      <c r="D604" s="267"/>
      <c r="E604" s="396"/>
      <c r="F604" s="256"/>
      <c r="G604" s="334"/>
      <c r="H604" s="208"/>
      <c r="I604" s="208"/>
      <c r="J604" s="195"/>
      <c r="K604" s="192"/>
    </row>
    <row r="605" spans="1:12">
      <c r="A605" s="208"/>
      <c r="B605" s="389"/>
      <c r="C605" s="397"/>
      <c r="D605" s="267"/>
      <c r="E605" s="396"/>
      <c r="F605" s="256"/>
      <c r="G605" s="334"/>
      <c r="H605" s="208"/>
      <c r="I605" s="208"/>
      <c r="J605" s="195"/>
      <c r="K605" s="192"/>
    </row>
    <row r="606" spans="1:12">
      <c r="A606" s="208"/>
      <c r="B606" s="389"/>
      <c r="C606" s="397"/>
      <c r="D606" s="267"/>
      <c r="E606" s="396"/>
      <c r="F606" s="256"/>
      <c r="G606" s="334"/>
      <c r="H606" s="208"/>
      <c r="I606" s="208"/>
      <c r="J606" s="195"/>
      <c r="K606" s="192"/>
    </row>
    <row r="607" spans="1:12">
      <c r="A607" s="208"/>
      <c r="B607" s="389"/>
      <c r="C607" s="397"/>
      <c r="D607" s="267"/>
      <c r="E607" s="396"/>
      <c r="F607" s="256"/>
      <c r="G607" s="334"/>
      <c r="H607" s="208"/>
      <c r="I607" s="208"/>
      <c r="J607" s="195"/>
      <c r="K607" s="192"/>
    </row>
    <row r="608" spans="1:12">
      <c r="A608" s="208"/>
      <c r="B608" s="389"/>
      <c r="C608" s="397"/>
      <c r="D608" s="267"/>
      <c r="E608" s="396"/>
      <c r="F608" s="256"/>
      <c r="G608" s="334"/>
      <c r="H608" s="208"/>
      <c r="I608" s="208"/>
      <c r="J608" s="195"/>
      <c r="K608" s="192"/>
      <c r="L608" s="269">
        <f>SUM(K486:K539)</f>
        <v>0</v>
      </c>
    </row>
    <row r="609" spans="1:11">
      <c r="A609" s="481" t="s">
        <v>205</v>
      </c>
      <c r="B609" s="482"/>
      <c r="C609" s="482"/>
      <c r="D609" s="482"/>
      <c r="E609" s="482"/>
      <c r="F609" s="482"/>
      <c r="G609" s="482"/>
      <c r="H609" s="482"/>
      <c r="I609" s="482"/>
      <c r="J609" s="483"/>
      <c r="K609" s="239">
        <f>SUM(K546:K608)+K542</f>
        <v>0</v>
      </c>
    </row>
    <row r="610" spans="1:11">
      <c r="A610" s="481" t="s">
        <v>307</v>
      </c>
      <c r="B610" s="482"/>
      <c r="C610" s="482"/>
      <c r="D610" s="482"/>
      <c r="E610" s="482"/>
      <c r="F610" s="482"/>
      <c r="G610" s="482"/>
      <c r="H610" s="482"/>
      <c r="I610" s="482"/>
      <c r="J610" s="483"/>
      <c r="K610" s="239">
        <f>K609</f>
        <v>0</v>
      </c>
    </row>
    <row r="611" spans="1:11">
      <c r="A611" s="208"/>
      <c r="B611" s="467"/>
      <c r="C611" s="396"/>
      <c r="D611" s="267"/>
      <c r="E611" s="396"/>
      <c r="F611" s="256"/>
      <c r="G611" s="334"/>
      <c r="H611" s="208"/>
      <c r="I611" s="208"/>
      <c r="J611" s="195"/>
      <c r="K611" s="192"/>
    </row>
    <row r="612" spans="1:11">
      <c r="A612" s="208" t="s">
        <v>799</v>
      </c>
      <c r="B612" s="332" t="s">
        <v>707</v>
      </c>
      <c r="C612" s="398" t="s">
        <v>708</v>
      </c>
      <c r="D612" s="396"/>
      <c r="E612" s="399"/>
      <c r="F612" s="256"/>
      <c r="G612" s="334"/>
      <c r="H612" s="208"/>
      <c r="I612" s="208"/>
      <c r="J612" s="195"/>
      <c r="K612" s="192"/>
    </row>
    <row r="613" spans="1:11">
      <c r="A613" s="208"/>
      <c r="B613" s="332"/>
      <c r="C613" s="396"/>
      <c r="D613" s="396"/>
      <c r="E613" s="396"/>
      <c r="F613" s="256"/>
      <c r="G613" s="334"/>
      <c r="H613" s="208"/>
      <c r="I613" s="208"/>
      <c r="J613" s="195"/>
      <c r="K613" s="192"/>
    </row>
    <row r="614" spans="1:11">
      <c r="A614" s="355"/>
      <c r="B614" s="332"/>
      <c r="C614" s="396" t="s">
        <v>330</v>
      </c>
      <c r="D614" s="267" t="s">
        <v>709</v>
      </c>
      <c r="E614" s="396"/>
      <c r="F614" s="256"/>
      <c r="G614" s="334"/>
      <c r="H614" s="208" t="s">
        <v>268</v>
      </c>
      <c r="I614" s="208">
        <v>12</v>
      </c>
      <c r="J614" s="195"/>
      <c r="K614" s="195">
        <f>I614*J614</f>
        <v>0</v>
      </c>
    </row>
    <row r="615" spans="1:11">
      <c r="A615" s="468"/>
      <c r="B615" s="332"/>
      <c r="C615" s="396"/>
      <c r="D615" s="267"/>
      <c r="E615" s="396"/>
      <c r="F615" s="256"/>
      <c r="G615" s="256"/>
      <c r="H615" s="208"/>
      <c r="I615" s="208"/>
      <c r="J615" s="195"/>
      <c r="K615" s="195"/>
    </row>
    <row r="616" spans="1:11">
      <c r="B616" s="203"/>
      <c r="C616" s="323"/>
      <c r="D616" s="216"/>
      <c r="E616" s="199"/>
      <c r="F616" s="199"/>
      <c r="G616" s="200"/>
      <c r="H616" s="197"/>
      <c r="I616" s="194"/>
      <c r="J616" s="195"/>
      <c r="K616" s="192"/>
    </row>
    <row r="617" spans="1:11">
      <c r="A617" s="381"/>
      <c r="B617" s="203"/>
      <c r="C617" s="387"/>
      <c r="D617" s="216"/>
      <c r="E617" s="199"/>
      <c r="F617" s="199"/>
      <c r="G617" s="200"/>
      <c r="H617" s="197"/>
      <c r="I617" s="194"/>
      <c r="J617" s="195"/>
      <c r="K617" s="192"/>
    </row>
    <row r="618" spans="1:11">
      <c r="B618" s="203"/>
      <c r="C618" s="385"/>
      <c r="D618" s="216"/>
      <c r="E618" s="199"/>
      <c r="F618" s="199"/>
      <c r="G618" s="200"/>
      <c r="H618" s="197"/>
      <c r="I618" s="194"/>
      <c r="J618" s="195"/>
      <c r="K618" s="192"/>
    </row>
    <row r="619" spans="1:11">
      <c r="B619" s="203"/>
      <c r="C619" s="386"/>
      <c r="D619" s="216"/>
      <c r="E619" s="199"/>
      <c r="F619" s="199"/>
      <c r="G619" s="200"/>
      <c r="H619" s="197"/>
      <c r="I619" s="194"/>
      <c r="J619" s="195"/>
      <c r="K619" s="192"/>
    </row>
    <row r="620" spans="1:11">
      <c r="B620" s="203"/>
      <c r="C620" s="386"/>
      <c r="D620" s="216"/>
      <c r="E620" s="199"/>
      <c r="F620" s="199"/>
      <c r="G620" s="200"/>
      <c r="H620" s="197"/>
      <c r="I620" s="194"/>
      <c r="J620" s="195"/>
      <c r="K620" s="192"/>
    </row>
    <row r="621" spans="1:11">
      <c r="B621" s="203"/>
      <c r="C621" s="385"/>
      <c r="D621" s="216"/>
      <c r="E621" s="199"/>
      <c r="F621" s="199"/>
      <c r="G621" s="200"/>
      <c r="H621" s="192"/>
      <c r="I621" s="194"/>
      <c r="J621" s="195"/>
      <c r="K621" s="192"/>
    </row>
    <row r="622" spans="1:11">
      <c r="B622" s="203"/>
      <c r="C622" s="388"/>
      <c r="D622" s="216"/>
      <c r="E622" s="199"/>
      <c r="F622" s="199"/>
      <c r="G622" s="200"/>
      <c r="H622" s="197"/>
      <c r="I622" s="194"/>
      <c r="J622" s="195"/>
      <c r="K622" s="192"/>
    </row>
    <row r="623" spans="1:11">
      <c r="B623" s="203"/>
      <c r="C623" s="385"/>
      <c r="D623" s="216"/>
      <c r="E623" s="199"/>
      <c r="F623" s="199"/>
      <c r="G623" s="200"/>
      <c r="H623" s="197"/>
      <c r="I623" s="194"/>
      <c r="J623" s="195"/>
      <c r="K623" s="192"/>
    </row>
    <row r="624" spans="1:11">
      <c r="B624" s="203"/>
      <c r="C624" s="331"/>
      <c r="D624" s="388"/>
      <c r="E624" s="199"/>
      <c r="F624" s="199"/>
      <c r="G624" s="200"/>
      <c r="H624" s="197"/>
      <c r="I624" s="194"/>
      <c r="J624" s="195"/>
      <c r="K624" s="192"/>
    </row>
    <row r="625" spans="2:11">
      <c r="B625" s="203"/>
      <c r="D625" s="385"/>
      <c r="E625" s="199"/>
      <c r="F625" s="199"/>
      <c r="G625" s="200"/>
      <c r="H625" s="197"/>
      <c r="I625" s="194"/>
      <c r="J625" s="195"/>
      <c r="K625" s="192"/>
    </row>
    <row r="626" spans="2:11">
      <c r="B626" s="203"/>
      <c r="D626" s="331"/>
      <c r="E626" s="386"/>
      <c r="F626" s="199"/>
      <c r="G626" s="200"/>
      <c r="H626" s="197"/>
      <c r="I626" s="194"/>
      <c r="J626" s="195"/>
      <c r="K626" s="195"/>
    </row>
    <row r="627" spans="2:11">
      <c r="B627" s="203"/>
      <c r="C627" s="385"/>
      <c r="D627" s="216"/>
      <c r="E627" s="199"/>
      <c r="F627" s="199"/>
      <c r="G627" s="200"/>
      <c r="H627" s="197"/>
      <c r="I627" s="194"/>
      <c r="J627" s="195"/>
      <c r="K627" s="192"/>
    </row>
    <row r="628" spans="2:11">
      <c r="C628" s="469"/>
      <c r="D628" s="216"/>
      <c r="E628" s="199"/>
      <c r="F628" s="199"/>
      <c r="G628" s="200"/>
      <c r="H628" s="197"/>
      <c r="I628" s="194"/>
      <c r="J628" s="195"/>
      <c r="K628" s="192"/>
    </row>
    <row r="629" spans="2:11">
      <c r="C629" s="469"/>
      <c r="D629" s="216"/>
      <c r="E629" s="199"/>
      <c r="F629" s="199"/>
      <c r="G629" s="200"/>
      <c r="H629" s="197"/>
      <c r="I629" s="194"/>
      <c r="J629" s="195"/>
      <c r="K629" s="192"/>
    </row>
    <row r="630" spans="2:11">
      <c r="C630" s="469"/>
      <c r="D630" s="216"/>
      <c r="E630" s="199"/>
      <c r="F630" s="199"/>
      <c r="G630" s="200"/>
      <c r="H630" s="197"/>
      <c r="I630" s="194"/>
      <c r="J630" s="195"/>
      <c r="K630" s="192"/>
    </row>
    <row r="631" spans="2:11">
      <c r="C631" s="469"/>
      <c r="D631" s="216"/>
      <c r="E631" s="199"/>
      <c r="F631" s="199"/>
      <c r="G631" s="200"/>
      <c r="H631" s="197"/>
      <c r="I631" s="194"/>
      <c r="J631" s="195"/>
      <c r="K631" s="192"/>
    </row>
    <row r="632" spans="2:11">
      <c r="C632" s="469"/>
      <c r="D632" s="216"/>
      <c r="E632" s="199"/>
      <c r="F632" s="199"/>
      <c r="G632" s="200"/>
      <c r="H632" s="197"/>
      <c r="I632" s="194"/>
      <c r="J632" s="195"/>
      <c r="K632" s="192"/>
    </row>
    <row r="633" spans="2:11">
      <c r="C633" s="469"/>
      <c r="D633" s="216"/>
      <c r="E633" s="199"/>
      <c r="F633" s="199"/>
      <c r="G633" s="200"/>
      <c r="H633" s="197"/>
      <c r="I633" s="194"/>
      <c r="J633" s="195"/>
      <c r="K633" s="192"/>
    </row>
    <row r="634" spans="2:11">
      <c r="C634" s="469"/>
      <c r="D634" s="216"/>
      <c r="E634" s="199"/>
      <c r="F634" s="199"/>
      <c r="G634" s="200"/>
      <c r="H634" s="197"/>
      <c r="I634" s="194"/>
      <c r="J634" s="195"/>
      <c r="K634" s="192"/>
    </row>
    <row r="635" spans="2:11">
      <c r="C635" s="469"/>
      <c r="D635" s="216"/>
      <c r="E635" s="199"/>
      <c r="F635" s="199"/>
      <c r="G635" s="200"/>
      <c r="H635" s="197"/>
      <c r="I635" s="194"/>
      <c r="J635" s="195"/>
      <c r="K635" s="192"/>
    </row>
    <row r="636" spans="2:11">
      <c r="C636" s="469"/>
      <c r="D636" s="216"/>
      <c r="E636" s="199"/>
      <c r="F636" s="199"/>
      <c r="G636" s="200"/>
      <c r="H636" s="197"/>
      <c r="I636" s="194"/>
      <c r="J636" s="195"/>
      <c r="K636" s="192"/>
    </row>
    <row r="637" spans="2:11">
      <c r="C637" s="469"/>
      <c r="D637" s="216"/>
      <c r="E637" s="199"/>
      <c r="F637" s="199"/>
      <c r="G637" s="200"/>
      <c r="H637" s="197"/>
      <c r="I637" s="194"/>
      <c r="J637" s="195"/>
      <c r="K637" s="192"/>
    </row>
    <row r="638" spans="2:11">
      <c r="C638" s="469"/>
      <c r="D638" s="216"/>
      <c r="E638" s="199"/>
      <c r="F638" s="199"/>
      <c r="G638" s="200"/>
      <c r="H638" s="197"/>
      <c r="I638" s="194"/>
      <c r="J638" s="195"/>
      <c r="K638" s="192"/>
    </row>
    <row r="639" spans="2:11">
      <c r="C639" s="469"/>
      <c r="D639" s="216"/>
      <c r="E639" s="199"/>
      <c r="F639" s="199"/>
      <c r="G639" s="200"/>
      <c r="H639" s="197"/>
      <c r="I639" s="194"/>
      <c r="J639" s="195"/>
      <c r="K639" s="192"/>
    </row>
    <row r="640" spans="2:11">
      <c r="C640" s="469"/>
      <c r="D640" s="216"/>
      <c r="E640" s="199"/>
      <c r="F640" s="199"/>
      <c r="G640" s="200"/>
      <c r="H640" s="197"/>
      <c r="I640" s="194"/>
      <c r="J640" s="195"/>
      <c r="K640" s="192"/>
    </row>
    <row r="641" spans="2:11">
      <c r="C641" s="469"/>
      <c r="D641" s="216"/>
      <c r="E641" s="199"/>
      <c r="F641" s="199"/>
      <c r="G641" s="200"/>
      <c r="H641" s="197"/>
      <c r="I641" s="194"/>
      <c r="J641" s="195"/>
      <c r="K641" s="192"/>
    </row>
    <row r="642" spans="2:11">
      <c r="C642" s="469"/>
      <c r="D642" s="216"/>
      <c r="E642" s="199"/>
      <c r="F642" s="199"/>
      <c r="G642" s="200"/>
      <c r="H642" s="197"/>
      <c r="I642" s="194"/>
      <c r="J642" s="195"/>
      <c r="K642" s="192"/>
    </row>
    <row r="643" spans="2:11">
      <c r="C643" s="469"/>
      <c r="D643" s="216"/>
      <c r="E643" s="199"/>
      <c r="F643" s="199"/>
      <c r="G643" s="200"/>
      <c r="H643" s="197"/>
      <c r="I643" s="194"/>
      <c r="J643" s="195"/>
      <c r="K643" s="192"/>
    </row>
    <row r="644" spans="2:11">
      <c r="C644" s="469"/>
      <c r="D644" s="216"/>
      <c r="E644" s="199"/>
      <c r="F644" s="199"/>
      <c r="G644" s="200"/>
      <c r="H644" s="197"/>
      <c r="I644" s="194"/>
      <c r="J644" s="195"/>
      <c r="K644" s="192"/>
    </row>
    <row r="645" spans="2:11">
      <c r="C645" s="469"/>
      <c r="D645" s="216"/>
      <c r="E645" s="199"/>
      <c r="F645" s="199"/>
      <c r="G645" s="200"/>
      <c r="H645" s="197"/>
      <c r="I645" s="194"/>
      <c r="J645" s="195"/>
      <c r="K645" s="192"/>
    </row>
    <row r="646" spans="2:11">
      <c r="C646" s="469"/>
      <c r="D646" s="216"/>
      <c r="E646" s="199"/>
      <c r="F646" s="199"/>
      <c r="G646" s="200"/>
      <c r="H646" s="197"/>
      <c r="I646" s="194"/>
      <c r="J646" s="195"/>
      <c r="K646" s="192"/>
    </row>
    <row r="647" spans="2:11">
      <c r="B647" s="470"/>
      <c r="C647" s="469"/>
      <c r="D647" s="216"/>
      <c r="E647" s="199"/>
      <c r="F647" s="199"/>
      <c r="G647" s="200"/>
      <c r="H647" s="197"/>
      <c r="I647" s="194"/>
      <c r="J647" s="195"/>
      <c r="K647" s="192"/>
    </row>
    <row r="648" spans="2:11">
      <c r="B648" s="470"/>
      <c r="C648" s="469"/>
      <c r="D648" s="216"/>
      <c r="E648" s="199"/>
      <c r="F648" s="199"/>
      <c r="G648" s="200"/>
      <c r="H648" s="197"/>
      <c r="I648" s="194"/>
      <c r="J648" s="195"/>
      <c r="K648" s="192"/>
    </row>
    <row r="649" spans="2:11">
      <c r="B649" s="470"/>
      <c r="C649" s="469"/>
      <c r="D649" s="216"/>
      <c r="E649" s="199"/>
      <c r="F649" s="199"/>
      <c r="G649" s="200"/>
      <c r="H649" s="197"/>
      <c r="I649" s="194"/>
      <c r="J649" s="195"/>
      <c r="K649" s="192"/>
    </row>
    <row r="650" spans="2:11">
      <c r="B650" s="470"/>
      <c r="C650" s="469"/>
      <c r="D650" s="216"/>
      <c r="E650" s="199"/>
      <c r="F650" s="199"/>
      <c r="G650" s="200"/>
      <c r="H650" s="197"/>
      <c r="I650" s="194"/>
      <c r="J650" s="195"/>
      <c r="K650" s="192"/>
    </row>
    <row r="651" spans="2:11">
      <c r="B651" s="470"/>
      <c r="C651" s="469"/>
      <c r="D651" s="216"/>
      <c r="E651" s="199"/>
      <c r="F651" s="199"/>
      <c r="G651" s="200"/>
      <c r="H651" s="197"/>
      <c r="I651" s="194"/>
      <c r="J651" s="195"/>
      <c r="K651" s="192"/>
    </row>
    <row r="652" spans="2:11">
      <c r="B652" s="470"/>
      <c r="C652" s="469"/>
      <c r="D652" s="216"/>
      <c r="E652" s="199"/>
      <c r="F652" s="199"/>
      <c r="G652" s="200"/>
      <c r="H652" s="197"/>
      <c r="I652" s="194"/>
      <c r="J652" s="195"/>
      <c r="K652" s="192"/>
    </row>
    <row r="653" spans="2:11">
      <c r="B653" s="470"/>
      <c r="C653" s="469"/>
      <c r="D653" s="216"/>
      <c r="E653" s="199"/>
      <c r="F653" s="199"/>
      <c r="G653" s="200"/>
      <c r="H653" s="197"/>
      <c r="I653" s="194"/>
      <c r="J653" s="195"/>
      <c r="K653" s="192"/>
    </row>
    <row r="654" spans="2:11">
      <c r="B654" s="470"/>
      <c r="C654" s="469"/>
      <c r="D654" s="216"/>
      <c r="E654" s="199"/>
      <c r="F654" s="199"/>
      <c r="G654" s="200"/>
      <c r="H654" s="197"/>
      <c r="I654" s="194"/>
      <c r="J654" s="195"/>
      <c r="K654" s="192"/>
    </row>
    <row r="655" spans="2:11">
      <c r="B655" s="470"/>
      <c r="C655" s="469"/>
      <c r="D655" s="216"/>
      <c r="E655" s="199"/>
      <c r="F655" s="199"/>
      <c r="G655" s="200"/>
      <c r="H655" s="197"/>
      <c r="I655" s="194"/>
      <c r="J655" s="195"/>
      <c r="K655" s="192"/>
    </row>
    <row r="656" spans="2:11">
      <c r="B656" s="470"/>
      <c r="C656" s="469"/>
      <c r="D656" s="216"/>
      <c r="E656" s="199"/>
      <c r="F656" s="199"/>
      <c r="G656" s="200"/>
      <c r="H656" s="197"/>
      <c r="I656" s="194"/>
      <c r="J656" s="195"/>
      <c r="K656" s="192"/>
    </row>
    <row r="657" spans="2:11">
      <c r="B657" s="470"/>
      <c r="C657" s="469"/>
      <c r="D657" s="216"/>
      <c r="E657" s="199"/>
      <c r="F657" s="199"/>
      <c r="G657" s="200"/>
      <c r="H657" s="197"/>
      <c r="I657" s="194"/>
      <c r="J657" s="195"/>
      <c r="K657" s="192"/>
    </row>
    <row r="658" spans="2:11">
      <c r="B658" s="470"/>
      <c r="C658" s="469"/>
      <c r="D658" s="216"/>
      <c r="E658" s="199"/>
      <c r="F658" s="199"/>
      <c r="G658" s="200"/>
      <c r="H658" s="197"/>
      <c r="I658" s="194"/>
      <c r="J658" s="195"/>
      <c r="K658" s="192"/>
    </row>
    <row r="659" spans="2:11">
      <c r="B659" s="470"/>
      <c r="C659" s="469"/>
      <c r="D659" s="216"/>
      <c r="E659" s="199"/>
      <c r="F659" s="199"/>
      <c r="G659" s="200"/>
      <c r="H659" s="197"/>
      <c r="I659" s="194"/>
      <c r="J659" s="195"/>
      <c r="K659" s="192"/>
    </row>
    <row r="660" spans="2:11">
      <c r="B660" s="470"/>
      <c r="C660" s="469"/>
      <c r="D660" s="216"/>
      <c r="E660" s="199"/>
      <c r="F660" s="199"/>
      <c r="G660" s="200"/>
      <c r="H660" s="197"/>
      <c r="I660" s="194"/>
      <c r="J660" s="195"/>
      <c r="K660" s="192"/>
    </row>
    <row r="661" spans="2:11">
      <c r="B661" s="470"/>
      <c r="C661" s="469"/>
      <c r="D661" s="216"/>
      <c r="E661" s="199"/>
      <c r="F661" s="199"/>
      <c r="G661" s="200"/>
      <c r="H661" s="197"/>
      <c r="I661" s="194"/>
      <c r="J661" s="195"/>
      <c r="K661" s="192"/>
    </row>
    <row r="662" spans="2:11">
      <c r="B662" s="470"/>
      <c r="C662" s="469"/>
      <c r="D662" s="216"/>
      <c r="E662" s="199"/>
      <c r="F662" s="199"/>
      <c r="G662" s="200"/>
      <c r="H662" s="197"/>
      <c r="I662" s="194"/>
      <c r="J662" s="195"/>
      <c r="K662" s="192"/>
    </row>
    <row r="663" spans="2:11">
      <c r="B663" s="470"/>
      <c r="C663" s="469"/>
      <c r="D663" s="216"/>
      <c r="E663" s="199"/>
      <c r="F663" s="199"/>
      <c r="G663" s="200"/>
      <c r="H663" s="197"/>
      <c r="I663" s="194"/>
      <c r="J663" s="195"/>
      <c r="K663" s="192"/>
    </row>
    <row r="664" spans="2:11">
      <c r="B664" s="470"/>
      <c r="C664" s="469"/>
      <c r="D664" s="216"/>
      <c r="E664" s="199"/>
      <c r="F664" s="199"/>
      <c r="G664" s="200"/>
      <c r="H664" s="197"/>
      <c r="I664" s="194"/>
      <c r="J664" s="195"/>
      <c r="K664" s="192"/>
    </row>
    <row r="665" spans="2:11">
      <c r="B665" s="470"/>
      <c r="C665" s="469"/>
      <c r="D665" s="216"/>
      <c r="E665" s="199"/>
      <c r="F665" s="199"/>
      <c r="G665" s="200"/>
      <c r="H665" s="197"/>
      <c r="I665" s="194"/>
      <c r="J665" s="195"/>
      <c r="K665" s="192"/>
    </row>
    <row r="666" spans="2:11">
      <c r="B666" s="470"/>
      <c r="C666" s="469"/>
      <c r="D666" s="216"/>
      <c r="E666" s="199"/>
      <c r="F666" s="199"/>
      <c r="G666" s="200"/>
      <c r="H666" s="197"/>
      <c r="I666" s="194"/>
      <c r="J666" s="195"/>
      <c r="K666" s="192"/>
    </row>
    <row r="667" spans="2:11">
      <c r="B667" s="470"/>
      <c r="C667" s="469"/>
      <c r="D667" s="216"/>
      <c r="E667" s="199"/>
      <c r="F667" s="199"/>
      <c r="G667" s="200"/>
      <c r="H667" s="197"/>
      <c r="I667" s="194"/>
      <c r="J667" s="195"/>
      <c r="K667" s="192"/>
    </row>
    <row r="668" spans="2:11">
      <c r="B668" s="470"/>
      <c r="C668" s="469"/>
      <c r="D668" s="216"/>
      <c r="E668" s="199"/>
      <c r="F668" s="199"/>
      <c r="G668" s="200"/>
      <c r="H668" s="197"/>
      <c r="I668" s="194"/>
      <c r="J668" s="195"/>
      <c r="K668" s="192"/>
    </row>
    <row r="669" spans="2:11">
      <c r="B669" s="470"/>
      <c r="C669" s="469"/>
      <c r="D669" s="216"/>
      <c r="E669" s="199"/>
      <c r="F669" s="199"/>
      <c r="G669" s="200"/>
      <c r="H669" s="197"/>
      <c r="I669" s="194"/>
      <c r="J669" s="195"/>
      <c r="K669" s="192"/>
    </row>
    <row r="670" spans="2:11" ht="18" customHeight="1">
      <c r="B670" s="470"/>
      <c r="C670" s="205"/>
      <c r="D670" s="216"/>
      <c r="E670" s="199"/>
      <c r="F670" s="199"/>
      <c r="G670" s="200"/>
      <c r="H670" s="197"/>
      <c r="I670" s="194"/>
      <c r="J670" s="195"/>
      <c r="K670" s="192"/>
    </row>
    <row r="671" spans="2:11" ht="18" customHeight="1">
      <c r="B671" s="470"/>
      <c r="C671" s="205"/>
      <c r="D671" s="216"/>
      <c r="E671" s="199"/>
      <c r="F671" s="199"/>
      <c r="G671" s="200"/>
      <c r="H671" s="197"/>
      <c r="I671" s="194"/>
      <c r="J671" s="195"/>
      <c r="K671" s="192"/>
    </row>
    <row r="672" spans="2:11">
      <c r="B672" s="470"/>
      <c r="C672" s="205"/>
      <c r="D672" s="216"/>
      <c r="E672" s="199"/>
      <c r="F672" s="199"/>
      <c r="G672" s="200"/>
      <c r="H672" s="197"/>
      <c r="I672" s="194"/>
      <c r="J672" s="195"/>
      <c r="K672" s="192"/>
    </row>
    <row r="673" spans="1:11">
      <c r="B673" s="470"/>
      <c r="C673" s="205"/>
      <c r="D673" s="216"/>
      <c r="E673" s="199"/>
      <c r="F673" s="199"/>
      <c r="G673" s="200"/>
      <c r="H673" s="197"/>
      <c r="I673" s="194"/>
      <c r="J673" s="195"/>
      <c r="K673" s="192"/>
    </row>
    <row r="674" spans="1:11">
      <c r="B674" s="203"/>
      <c r="C674" s="206"/>
      <c r="D674" s="216"/>
      <c r="E674" s="199"/>
      <c r="F674" s="199"/>
      <c r="G674" s="200"/>
      <c r="H674" s="197"/>
      <c r="I674" s="194"/>
      <c r="J674" s="195"/>
      <c r="K674" s="192"/>
    </row>
    <row r="675" spans="1:11">
      <c r="B675" s="203"/>
      <c r="C675" s="206"/>
      <c r="D675" s="216"/>
      <c r="E675" s="199"/>
      <c r="F675" s="199"/>
      <c r="G675" s="200"/>
      <c r="H675" s="197"/>
      <c r="I675" s="194"/>
      <c r="J675" s="195"/>
      <c r="K675" s="192"/>
    </row>
    <row r="676" spans="1:11">
      <c r="A676" s="481" t="s">
        <v>205</v>
      </c>
      <c r="B676" s="482"/>
      <c r="C676" s="482"/>
      <c r="D676" s="482"/>
      <c r="E676" s="482"/>
      <c r="F676" s="482"/>
      <c r="G676" s="482"/>
      <c r="H676" s="482"/>
      <c r="I676" s="482"/>
      <c r="J676" s="483"/>
      <c r="K676" s="239">
        <f>SUM(K614:K675)+K610</f>
        <v>0</v>
      </c>
    </row>
    <row r="677" spans="1:11">
      <c r="A677" s="481" t="s">
        <v>307</v>
      </c>
      <c r="B677" s="482"/>
      <c r="C677" s="482"/>
      <c r="D677" s="482"/>
      <c r="E677" s="482"/>
      <c r="F677" s="482"/>
      <c r="G677" s="482"/>
      <c r="H677" s="482"/>
      <c r="I677" s="482"/>
      <c r="J677" s="483"/>
      <c r="K677" s="239">
        <f>K676</f>
        <v>0</v>
      </c>
    </row>
    <row r="678" spans="1:11">
      <c r="A678" s="271" t="s">
        <v>800</v>
      </c>
      <c r="B678" s="184"/>
      <c r="C678" s="277" t="s">
        <v>711</v>
      </c>
      <c r="D678" s="278"/>
      <c r="E678" s="278"/>
      <c r="F678" s="278"/>
      <c r="G678" s="279"/>
      <c r="H678" s="184"/>
      <c r="I678" s="184"/>
      <c r="J678" s="280"/>
      <c r="K678" s="184"/>
    </row>
    <row r="679" spans="1:11">
      <c r="B679" s="203"/>
      <c r="C679" s="206"/>
      <c r="D679" s="216"/>
      <c r="E679" s="199"/>
      <c r="F679" s="199"/>
      <c r="G679" s="200"/>
      <c r="H679" s="263"/>
      <c r="I679" s="194"/>
      <c r="J679" s="195"/>
      <c r="K679" s="192"/>
    </row>
    <row r="680" spans="1:11" ht="13">
      <c r="A680" s="196" t="s">
        <v>801</v>
      </c>
      <c r="B680" s="171" t="s">
        <v>713</v>
      </c>
      <c r="C680" s="402" t="s">
        <v>714</v>
      </c>
      <c r="D680" s="219"/>
      <c r="E680" s="200"/>
      <c r="F680" s="200"/>
      <c r="G680" s="207"/>
      <c r="H680" s="250"/>
      <c r="I680" s="403"/>
      <c r="J680" s="195"/>
      <c r="K680" s="192"/>
    </row>
    <row r="681" spans="1:11">
      <c r="A681" s="196"/>
      <c r="B681" s="208"/>
      <c r="C681" s="225"/>
      <c r="D681" s="219"/>
      <c r="E681" s="200"/>
      <c r="F681" s="200"/>
      <c r="G681" s="207"/>
      <c r="H681" s="250"/>
      <c r="I681" s="403"/>
      <c r="J681" s="195"/>
      <c r="K681" s="192"/>
    </row>
    <row r="682" spans="1:11">
      <c r="A682" s="196" t="s">
        <v>802</v>
      </c>
      <c r="B682" s="208"/>
      <c r="C682" s="404" t="s">
        <v>715</v>
      </c>
      <c r="D682" s="219"/>
      <c r="E682" s="200"/>
      <c r="F682" s="200"/>
      <c r="G682" s="207"/>
      <c r="H682" s="250"/>
      <c r="I682" s="403"/>
      <c r="J682" s="195"/>
      <c r="K682" s="192"/>
    </row>
    <row r="683" spans="1:11">
      <c r="A683" s="196"/>
      <c r="B683" s="208"/>
      <c r="C683" s="329"/>
      <c r="D683" s="200"/>
      <c r="E683" s="200"/>
      <c r="F683" s="200"/>
      <c r="G683" s="207"/>
      <c r="H683" s="250"/>
      <c r="I683" s="403"/>
      <c r="J683" s="195"/>
      <c r="K683" s="192"/>
    </row>
    <row r="684" spans="1:11">
      <c r="A684" s="196"/>
      <c r="B684" s="208"/>
      <c r="C684" s="329" t="s">
        <v>330</v>
      </c>
      <c r="D684" s="200" t="s">
        <v>1049</v>
      </c>
      <c r="E684" s="200"/>
      <c r="F684" s="200"/>
      <c r="G684" s="207"/>
      <c r="H684" s="250" t="s">
        <v>717</v>
      </c>
      <c r="I684" s="403"/>
      <c r="J684" s="195"/>
      <c r="K684" s="192"/>
    </row>
    <row r="685" spans="1:11">
      <c r="A685" s="196"/>
      <c r="B685" s="208"/>
      <c r="C685" s="329"/>
      <c r="D685" s="200" t="s">
        <v>718</v>
      </c>
      <c r="E685" s="200"/>
      <c r="F685" s="200"/>
      <c r="G685" s="207"/>
      <c r="H685" s="250" t="s">
        <v>719</v>
      </c>
      <c r="I685" s="403">
        <v>1</v>
      </c>
      <c r="J685" s="195"/>
      <c r="K685" s="195">
        <f>I685*J685</f>
        <v>0</v>
      </c>
    </row>
    <row r="686" spans="1:11">
      <c r="A686" s="196"/>
      <c r="B686" s="208"/>
      <c r="C686" s="329"/>
      <c r="D686" s="200"/>
      <c r="E686" s="200"/>
      <c r="F686" s="200"/>
      <c r="G686" s="207"/>
      <c r="H686" s="250"/>
      <c r="I686" s="403"/>
      <c r="J686" s="195"/>
      <c r="K686" s="192"/>
    </row>
    <row r="687" spans="1:11">
      <c r="A687" s="196"/>
      <c r="B687" s="208"/>
      <c r="C687" s="329" t="s">
        <v>393</v>
      </c>
      <c r="D687" s="200" t="s">
        <v>720</v>
      </c>
      <c r="E687" s="200"/>
      <c r="F687" s="200"/>
      <c r="G687" s="207"/>
      <c r="H687" s="250" t="s">
        <v>7</v>
      </c>
      <c r="I687" s="403">
        <v>10</v>
      </c>
      <c r="J687" s="405">
        <v>1</v>
      </c>
      <c r="K687" s="195">
        <f>J685*I687%</f>
        <v>0</v>
      </c>
    </row>
    <row r="688" spans="1:11">
      <c r="B688" s="203"/>
      <c r="C688" s="206"/>
      <c r="D688" s="216"/>
      <c r="E688" s="199"/>
      <c r="F688" s="199"/>
      <c r="G688" s="200"/>
      <c r="H688" s="197"/>
      <c r="I688" s="194"/>
      <c r="J688" s="195"/>
      <c r="K688" s="192"/>
    </row>
    <row r="689" spans="2:11">
      <c r="B689" s="203"/>
      <c r="C689" s="206"/>
      <c r="D689" s="216"/>
      <c r="E689" s="199"/>
      <c r="F689" s="199"/>
      <c r="G689" s="200"/>
      <c r="H689" s="197"/>
      <c r="I689" s="194"/>
      <c r="J689" s="195"/>
      <c r="K689" s="192"/>
    </row>
    <row r="690" spans="2:11">
      <c r="B690" s="203"/>
      <c r="C690" s="206"/>
      <c r="D690" s="216"/>
      <c r="E690" s="199"/>
      <c r="F690" s="199"/>
      <c r="G690" s="200"/>
      <c r="H690" s="197"/>
      <c r="I690" s="194"/>
      <c r="J690" s="195"/>
      <c r="K690" s="192"/>
    </row>
    <row r="691" spans="2:11">
      <c r="B691" s="203"/>
      <c r="C691" s="206"/>
      <c r="D691" s="216"/>
      <c r="E691" s="199"/>
      <c r="F691" s="199"/>
      <c r="G691" s="200"/>
      <c r="H691" s="197"/>
      <c r="I691" s="194"/>
      <c r="J691" s="195"/>
      <c r="K691" s="192"/>
    </row>
    <row r="692" spans="2:11">
      <c r="B692" s="203"/>
      <c r="C692" s="206"/>
      <c r="D692" s="216"/>
      <c r="E692" s="199"/>
      <c r="F692" s="199"/>
      <c r="G692" s="200"/>
      <c r="H692" s="197"/>
      <c r="I692" s="194"/>
      <c r="J692" s="195"/>
      <c r="K692" s="192"/>
    </row>
    <row r="693" spans="2:11">
      <c r="B693" s="203"/>
      <c r="C693" s="206"/>
      <c r="D693" s="216"/>
      <c r="E693" s="199"/>
      <c r="F693" s="199"/>
      <c r="G693" s="200"/>
      <c r="H693" s="197"/>
      <c r="I693" s="194"/>
      <c r="J693" s="195"/>
      <c r="K693" s="192"/>
    </row>
    <row r="694" spans="2:11">
      <c r="B694" s="203"/>
      <c r="C694" s="206"/>
      <c r="D694" s="216"/>
      <c r="E694" s="199"/>
      <c r="F694" s="199"/>
      <c r="G694" s="200"/>
      <c r="H694" s="197"/>
      <c r="I694" s="194"/>
      <c r="J694" s="195"/>
      <c r="K694" s="192"/>
    </row>
    <row r="695" spans="2:11">
      <c r="B695" s="203"/>
      <c r="C695" s="206"/>
      <c r="D695" s="216"/>
      <c r="E695" s="199"/>
      <c r="F695" s="199"/>
      <c r="G695" s="200"/>
      <c r="H695" s="197"/>
      <c r="I695" s="194"/>
      <c r="J695" s="195"/>
      <c r="K695" s="192"/>
    </row>
    <row r="696" spans="2:11">
      <c r="B696" s="203"/>
      <c r="C696" s="206"/>
      <c r="D696" s="216"/>
      <c r="E696" s="199"/>
      <c r="F696" s="199"/>
      <c r="G696" s="200"/>
      <c r="H696" s="197"/>
      <c r="I696" s="194"/>
      <c r="J696" s="195"/>
      <c r="K696" s="192"/>
    </row>
    <row r="697" spans="2:11">
      <c r="B697" s="203"/>
      <c r="C697" s="206"/>
      <c r="D697" s="216"/>
      <c r="E697" s="199"/>
      <c r="F697" s="199"/>
      <c r="G697" s="200"/>
      <c r="H697" s="197"/>
      <c r="I697" s="194"/>
      <c r="J697" s="195"/>
      <c r="K697" s="192"/>
    </row>
    <row r="698" spans="2:11">
      <c r="B698" s="203"/>
      <c r="C698" s="206"/>
      <c r="D698" s="216"/>
      <c r="E698" s="199"/>
      <c r="F698" s="199"/>
      <c r="G698" s="200"/>
      <c r="H698" s="197"/>
      <c r="I698" s="194"/>
      <c r="J698" s="195"/>
      <c r="K698" s="192"/>
    </row>
    <row r="699" spans="2:11">
      <c r="B699" s="203"/>
      <c r="C699" s="206"/>
      <c r="D699" s="216"/>
      <c r="E699" s="199"/>
      <c r="F699" s="199"/>
      <c r="G699" s="200"/>
      <c r="H699" s="197"/>
      <c r="I699" s="194"/>
      <c r="J699" s="195"/>
      <c r="K699" s="192"/>
    </row>
    <row r="700" spans="2:11">
      <c r="B700" s="203"/>
      <c r="C700" s="206"/>
      <c r="D700" s="216"/>
      <c r="E700" s="199"/>
      <c r="F700" s="199"/>
      <c r="G700" s="200"/>
      <c r="H700" s="197"/>
      <c r="I700" s="194"/>
      <c r="J700" s="195"/>
      <c r="K700" s="192"/>
    </row>
    <row r="701" spans="2:11">
      <c r="B701" s="203"/>
      <c r="C701" s="206"/>
      <c r="D701" s="216"/>
      <c r="E701" s="199"/>
      <c r="F701" s="199"/>
      <c r="G701" s="200"/>
      <c r="H701" s="197"/>
      <c r="I701" s="194"/>
      <c r="J701" s="195"/>
      <c r="K701" s="192"/>
    </row>
    <row r="702" spans="2:11">
      <c r="B702" s="203"/>
      <c r="C702" s="206"/>
      <c r="D702" s="216"/>
      <c r="E702" s="199"/>
      <c r="F702" s="199"/>
      <c r="G702" s="200"/>
      <c r="H702" s="197"/>
      <c r="I702" s="194"/>
      <c r="J702" s="195"/>
      <c r="K702" s="192"/>
    </row>
    <row r="703" spans="2:11">
      <c r="B703" s="203"/>
      <c r="C703" s="206"/>
      <c r="D703" s="216"/>
      <c r="E703" s="199"/>
      <c r="F703" s="199"/>
      <c r="G703" s="200"/>
      <c r="H703" s="197"/>
      <c r="I703" s="194"/>
      <c r="J703" s="195"/>
      <c r="K703" s="192"/>
    </row>
    <row r="704" spans="2:11">
      <c r="B704" s="203"/>
      <c r="C704" s="206"/>
      <c r="D704" s="216"/>
      <c r="E704" s="199"/>
      <c r="F704" s="199"/>
      <c r="G704" s="200"/>
      <c r="H704" s="197"/>
      <c r="I704" s="194"/>
      <c r="J704" s="195"/>
      <c r="K704" s="192"/>
    </row>
    <row r="705" spans="2:11">
      <c r="B705" s="203"/>
      <c r="C705" s="206"/>
      <c r="D705" s="216"/>
      <c r="E705" s="199"/>
      <c r="F705" s="199"/>
      <c r="G705" s="200"/>
      <c r="H705" s="197"/>
      <c r="I705" s="194"/>
      <c r="J705" s="195"/>
      <c r="K705" s="192"/>
    </row>
    <row r="706" spans="2:11">
      <c r="B706" s="203"/>
      <c r="C706" s="206"/>
      <c r="D706" s="216"/>
      <c r="E706" s="199"/>
      <c r="F706" s="199"/>
      <c r="G706" s="200"/>
      <c r="H706" s="197"/>
      <c r="I706" s="194"/>
      <c r="J706" s="195"/>
      <c r="K706" s="192"/>
    </row>
    <row r="707" spans="2:11">
      <c r="B707" s="203"/>
      <c r="C707" s="206"/>
      <c r="D707" s="216"/>
      <c r="E707" s="199"/>
      <c r="F707" s="199"/>
      <c r="G707" s="200"/>
      <c r="H707" s="197"/>
      <c r="I707" s="194"/>
      <c r="J707" s="195"/>
      <c r="K707" s="192"/>
    </row>
    <row r="708" spans="2:11">
      <c r="B708" s="203"/>
      <c r="C708" s="206"/>
      <c r="D708" s="216"/>
      <c r="E708" s="199"/>
      <c r="F708" s="199"/>
      <c r="G708" s="200"/>
      <c r="H708" s="197"/>
      <c r="I708" s="194"/>
      <c r="J708" s="195"/>
      <c r="K708" s="192"/>
    </row>
    <row r="709" spans="2:11">
      <c r="B709" s="203"/>
      <c r="C709" s="206"/>
      <c r="D709" s="216"/>
      <c r="E709" s="199"/>
      <c r="F709" s="199"/>
      <c r="G709" s="200"/>
      <c r="H709" s="197"/>
      <c r="I709" s="194"/>
      <c r="J709" s="195"/>
      <c r="K709" s="192"/>
    </row>
    <row r="710" spans="2:11">
      <c r="B710" s="203"/>
      <c r="C710" s="206"/>
      <c r="D710" s="216"/>
      <c r="E710" s="199"/>
      <c r="F710" s="199"/>
      <c r="G710" s="200"/>
      <c r="H710" s="197"/>
      <c r="I710" s="194"/>
      <c r="J710" s="195"/>
      <c r="K710" s="192"/>
    </row>
    <row r="711" spans="2:11">
      <c r="B711" s="203"/>
      <c r="C711" s="206"/>
      <c r="D711" s="216"/>
      <c r="E711" s="199"/>
      <c r="F711" s="199"/>
      <c r="G711" s="200"/>
      <c r="H711" s="197"/>
      <c r="I711" s="194"/>
      <c r="J711" s="195"/>
      <c r="K711" s="192"/>
    </row>
    <row r="712" spans="2:11">
      <c r="B712" s="203"/>
      <c r="C712" s="206"/>
      <c r="D712" s="216"/>
      <c r="E712" s="199"/>
      <c r="F712" s="199"/>
      <c r="G712" s="200"/>
      <c r="H712" s="197"/>
      <c r="I712" s="194"/>
      <c r="J712" s="195"/>
      <c r="K712" s="192"/>
    </row>
    <row r="713" spans="2:11">
      <c r="B713" s="203"/>
      <c r="C713" s="206"/>
      <c r="D713" s="216"/>
      <c r="E713" s="199"/>
      <c r="F713" s="199"/>
      <c r="G713" s="200"/>
      <c r="H713" s="197"/>
      <c r="I713" s="194"/>
      <c r="J713" s="195"/>
      <c r="K713" s="192"/>
    </row>
    <row r="714" spans="2:11">
      <c r="B714" s="203"/>
      <c r="C714" s="206"/>
      <c r="D714" s="216"/>
      <c r="E714" s="199"/>
      <c r="F714" s="199"/>
      <c r="G714" s="200"/>
      <c r="H714" s="197"/>
      <c r="I714" s="194"/>
      <c r="J714" s="195"/>
      <c r="K714" s="192"/>
    </row>
    <row r="715" spans="2:11">
      <c r="B715" s="203"/>
      <c r="C715" s="206"/>
      <c r="D715" s="216"/>
      <c r="E715" s="199"/>
      <c r="F715" s="199"/>
      <c r="G715" s="200"/>
      <c r="H715" s="197"/>
      <c r="I715" s="194"/>
      <c r="J715" s="195"/>
      <c r="K715" s="192"/>
    </row>
    <row r="716" spans="2:11">
      <c r="B716" s="203"/>
      <c r="C716" s="206"/>
      <c r="D716" s="216"/>
      <c r="E716" s="199"/>
      <c r="F716" s="199"/>
      <c r="G716" s="200"/>
      <c r="H716" s="197"/>
      <c r="I716" s="194"/>
      <c r="J716" s="195"/>
      <c r="K716" s="192"/>
    </row>
    <row r="717" spans="2:11">
      <c r="B717" s="203"/>
      <c r="C717" s="206"/>
      <c r="D717" s="216"/>
      <c r="E717" s="199"/>
      <c r="F717" s="199"/>
      <c r="G717" s="200"/>
      <c r="H717" s="197"/>
      <c r="I717" s="194"/>
      <c r="J717" s="195"/>
      <c r="K717" s="192"/>
    </row>
    <row r="718" spans="2:11">
      <c r="B718" s="203"/>
      <c r="C718" s="206"/>
      <c r="D718" s="216"/>
      <c r="E718" s="199"/>
      <c r="F718" s="199"/>
      <c r="G718" s="200"/>
      <c r="H718" s="197"/>
      <c r="I718" s="194"/>
      <c r="J718" s="195"/>
      <c r="K718" s="192"/>
    </row>
    <row r="719" spans="2:11">
      <c r="B719" s="203"/>
      <c r="C719" s="206"/>
      <c r="D719" s="216"/>
      <c r="E719" s="199"/>
      <c r="F719" s="199"/>
      <c r="G719" s="200"/>
      <c r="H719" s="197"/>
      <c r="I719" s="194"/>
      <c r="J719" s="195"/>
      <c r="K719" s="192"/>
    </row>
    <row r="720" spans="2:11">
      <c r="B720" s="203"/>
      <c r="C720" s="206"/>
      <c r="D720" s="216"/>
      <c r="E720" s="199"/>
      <c r="F720" s="199"/>
      <c r="G720" s="200"/>
      <c r="H720" s="197"/>
      <c r="I720" s="194"/>
      <c r="J720" s="195"/>
      <c r="K720" s="192"/>
    </row>
    <row r="721" spans="2:11">
      <c r="B721" s="203"/>
      <c r="C721" s="206"/>
      <c r="D721" s="216"/>
      <c r="E721" s="199"/>
      <c r="F721" s="199"/>
      <c r="G721" s="200"/>
      <c r="H721" s="197"/>
      <c r="I721" s="194"/>
      <c r="J721" s="195"/>
      <c r="K721" s="192"/>
    </row>
    <row r="722" spans="2:11">
      <c r="B722" s="203"/>
      <c r="C722" s="206"/>
      <c r="D722" s="216"/>
      <c r="E722" s="199"/>
      <c r="F722" s="199"/>
      <c r="G722" s="200"/>
      <c r="H722" s="197"/>
      <c r="I722" s="194"/>
      <c r="J722" s="195"/>
      <c r="K722" s="192"/>
    </row>
    <row r="723" spans="2:11">
      <c r="B723" s="203"/>
      <c r="C723" s="206"/>
      <c r="D723" s="216"/>
      <c r="E723" s="199"/>
      <c r="F723" s="199"/>
      <c r="G723" s="200"/>
      <c r="H723" s="197"/>
      <c r="I723" s="194"/>
      <c r="J723" s="195"/>
      <c r="K723" s="192"/>
    </row>
    <row r="724" spans="2:11">
      <c r="B724" s="203"/>
      <c r="C724" s="206"/>
      <c r="D724" s="216"/>
      <c r="E724" s="199"/>
      <c r="F724" s="199"/>
      <c r="G724" s="200"/>
      <c r="H724" s="197"/>
      <c r="I724" s="194"/>
      <c r="J724" s="195"/>
      <c r="K724" s="192"/>
    </row>
    <row r="725" spans="2:11">
      <c r="B725" s="203"/>
      <c r="C725" s="206"/>
      <c r="D725" s="216"/>
      <c r="E725" s="199"/>
      <c r="F725" s="199"/>
      <c r="G725" s="200"/>
      <c r="H725" s="197"/>
      <c r="I725" s="194"/>
      <c r="J725" s="195"/>
      <c r="K725" s="192"/>
    </row>
    <row r="726" spans="2:11">
      <c r="B726" s="203"/>
      <c r="C726" s="206"/>
      <c r="D726" s="216"/>
      <c r="E726" s="199"/>
      <c r="F726" s="199"/>
      <c r="G726" s="200"/>
      <c r="H726" s="197"/>
      <c r="I726" s="194"/>
      <c r="J726" s="195"/>
      <c r="K726" s="192"/>
    </row>
    <row r="727" spans="2:11">
      <c r="B727" s="203"/>
      <c r="C727" s="206"/>
      <c r="D727" s="216"/>
      <c r="E727" s="199"/>
      <c r="F727" s="199"/>
      <c r="G727" s="200"/>
      <c r="H727" s="197"/>
      <c r="I727" s="194"/>
      <c r="J727" s="195"/>
      <c r="K727" s="192"/>
    </row>
    <row r="728" spans="2:11">
      <c r="B728" s="203"/>
      <c r="C728" s="206"/>
      <c r="D728" s="216"/>
      <c r="E728" s="199"/>
      <c r="F728" s="199"/>
      <c r="G728" s="200"/>
      <c r="H728" s="197"/>
      <c r="I728" s="194"/>
      <c r="J728" s="195"/>
      <c r="K728" s="192"/>
    </row>
    <row r="729" spans="2:11">
      <c r="B729" s="203"/>
      <c r="C729" s="206"/>
      <c r="D729" s="216"/>
      <c r="E729" s="199"/>
      <c r="F729" s="199"/>
      <c r="G729" s="200"/>
      <c r="H729" s="197"/>
      <c r="I729" s="194"/>
      <c r="J729" s="195"/>
      <c r="K729" s="192"/>
    </row>
    <row r="730" spans="2:11">
      <c r="B730" s="203"/>
      <c r="C730" s="206"/>
      <c r="D730" s="216"/>
      <c r="E730" s="199"/>
      <c r="F730" s="199"/>
      <c r="G730" s="200"/>
      <c r="H730" s="197"/>
      <c r="I730" s="194"/>
      <c r="J730" s="195"/>
      <c r="K730" s="192"/>
    </row>
    <row r="731" spans="2:11">
      <c r="B731" s="203"/>
      <c r="C731" s="206"/>
      <c r="D731" s="216"/>
      <c r="E731" s="199"/>
      <c r="F731" s="199"/>
      <c r="G731" s="200"/>
      <c r="H731" s="197"/>
      <c r="I731" s="194"/>
      <c r="J731" s="195"/>
      <c r="K731" s="192"/>
    </row>
    <row r="732" spans="2:11">
      <c r="B732" s="203"/>
      <c r="C732" s="206"/>
      <c r="D732" s="216"/>
      <c r="E732" s="199"/>
      <c r="F732" s="199"/>
      <c r="G732" s="200"/>
      <c r="H732" s="197"/>
      <c r="I732" s="194"/>
      <c r="J732" s="195"/>
      <c r="K732" s="192"/>
    </row>
    <row r="733" spans="2:11">
      <c r="B733" s="203"/>
      <c r="C733" s="206"/>
      <c r="D733" s="216"/>
      <c r="E733" s="199"/>
      <c r="F733" s="199"/>
      <c r="G733" s="200"/>
      <c r="H733" s="197"/>
      <c r="I733" s="194"/>
      <c r="J733" s="195"/>
      <c r="K733" s="192"/>
    </row>
    <row r="734" spans="2:11">
      <c r="B734" s="203"/>
      <c r="C734" s="206"/>
      <c r="D734" s="216"/>
      <c r="E734" s="199"/>
      <c r="F734" s="199"/>
      <c r="G734" s="200"/>
      <c r="H734" s="197"/>
      <c r="I734" s="194"/>
      <c r="J734" s="195"/>
      <c r="K734" s="192"/>
    </row>
    <row r="735" spans="2:11">
      <c r="B735" s="203"/>
      <c r="C735" s="206"/>
      <c r="D735" s="216"/>
      <c r="E735" s="199"/>
      <c r="F735" s="199"/>
      <c r="G735" s="200"/>
      <c r="H735" s="197"/>
      <c r="I735" s="194"/>
      <c r="J735" s="195"/>
      <c r="K735" s="192"/>
    </row>
    <row r="736" spans="2:11">
      <c r="B736" s="203"/>
      <c r="C736" s="206"/>
      <c r="D736" s="216"/>
      <c r="E736" s="199"/>
      <c r="F736" s="199"/>
      <c r="G736" s="200"/>
      <c r="H736" s="197"/>
      <c r="I736" s="194"/>
      <c r="J736" s="195"/>
      <c r="K736" s="192"/>
    </row>
    <row r="737" spans="1:11" ht="18" customHeight="1">
      <c r="B737" s="203"/>
      <c r="C737" s="206"/>
      <c r="D737" s="216"/>
      <c r="E737" s="199"/>
      <c r="F737" s="199"/>
      <c r="G737" s="200"/>
      <c r="H737" s="197"/>
      <c r="I737" s="194"/>
      <c r="J737" s="195"/>
      <c r="K737" s="192"/>
    </row>
    <row r="738" spans="1:11">
      <c r="B738" s="203"/>
      <c r="C738" s="206"/>
      <c r="D738" s="216"/>
      <c r="E738" s="199"/>
      <c r="F738" s="199"/>
      <c r="G738" s="200"/>
      <c r="H738" s="197"/>
      <c r="I738" s="194"/>
      <c r="J738" s="195"/>
      <c r="K738" s="192"/>
    </row>
    <row r="739" spans="1:11">
      <c r="B739" s="203"/>
      <c r="C739" s="206"/>
      <c r="D739" s="216"/>
      <c r="E739" s="199"/>
      <c r="F739" s="199"/>
      <c r="G739" s="200"/>
      <c r="H739" s="197"/>
      <c r="I739" s="194"/>
      <c r="J739" s="195"/>
      <c r="K739" s="192"/>
    </row>
    <row r="740" spans="1:11">
      <c r="B740" s="203"/>
      <c r="C740" s="206"/>
      <c r="D740" s="216"/>
      <c r="E740" s="199"/>
      <c r="F740" s="199"/>
      <c r="G740" s="200"/>
      <c r="H740" s="197"/>
      <c r="I740" s="194"/>
      <c r="J740" s="195"/>
      <c r="K740" s="192"/>
    </row>
    <row r="741" spans="1:11">
      <c r="B741" s="203"/>
      <c r="C741" s="206"/>
      <c r="D741" s="216"/>
      <c r="E741" s="199"/>
      <c r="F741" s="199"/>
      <c r="G741" s="200"/>
      <c r="H741" s="197"/>
      <c r="I741" s="194"/>
      <c r="J741" s="195"/>
      <c r="K741" s="192"/>
    </row>
    <row r="742" spans="1:11">
      <c r="B742" s="203"/>
      <c r="C742" s="206"/>
      <c r="D742" s="216"/>
      <c r="E742" s="199"/>
      <c r="F742" s="199"/>
      <c r="G742" s="200"/>
      <c r="H742" s="197"/>
      <c r="I742" s="194"/>
      <c r="J742" s="195"/>
      <c r="K742" s="192"/>
    </row>
    <row r="743" spans="1:11" ht="18" customHeight="1">
      <c r="A743" s="481" t="s">
        <v>803</v>
      </c>
      <c r="B743" s="482"/>
      <c r="C743" s="482"/>
      <c r="D743" s="482"/>
      <c r="E743" s="482"/>
      <c r="F743" s="482"/>
      <c r="G743" s="482"/>
      <c r="H743" s="482"/>
      <c r="I743" s="482"/>
      <c r="J743" s="483"/>
      <c r="K743" s="239">
        <f>SUM(K679:K742)+K677</f>
        <v>0</v>
      </c>
    </row>
    <row r="744" spans="1:11">
      <c r="B744" s="203"/>
      <c r="C744" s="206"/>
      <c r="D744" s="216"/>
      <c r="E744" s="199"/>
      <c r="F744" s="199"/>
      <c r="G744" s="200"/>
      <c r="H744" s="197"/>
      <c r="I744" s="194"/>
      <c r="J744" s="195"/>
      <c r="K744" s="192"/>
    </row>
    <row r="745" spans="1:11">
      <c r="B745" s="203"/>
      <c r="C745" s="206"/>
      <c r="D745" s="216"/>
      <c r="E745" s="199"/>
      <c r="F745" s="199"/>
      <c r="G745" s="200"/>
      <c r="H745" s="197"/>
      <c r="I745" s="194"/>
      <c r="J745" s="195"/>
      <c r="K745" s="192"/>
    </row>
    <row r="746" spans="1:11">
      <c r="B746" s="203"/>
      <c r="C746" s="206"/>
      <c r="D746" s="216"/>
      <c r="E746" s="199"/>
      <c r="F746" s="199"/>
      <c r="G746" s="200"/>
      <c r="H746" s="197"/>
      <c r="I746" s="194"/>
      <c r="J746" s="195"/>
      <c r="K746" s="192"/>
    </row>
    <row r="747" spans="1:11">
      <c r="B747" s="203"/>
      <c r="C747" s="206"/>
      <c r="D747" s="216"/>
      <c r="E747" s="199"/>
      <c r="F747" s="199"/>
      <c r="G747" s="200"/>
      <c r="H747" s="197"/>
      <c r="I747" s="194"/>
      <c r="J747" s="195"/>
      <c r="K747" s="192"/>
    </row>
    <row r="748" spans="1:11">
      <c r="B748" s="203"/>
      <c r="C748" s="206"/>
      <c r="D748" s="216"/>
      <c r="E748" s="199"/>
      <c r="F748" s="199"/>
      <c r="G748" s="200"/>
      <c r="H748" s="197"/>
      <c r="I748" s="194"/>
      <c r="J748" s="195"/>
      <c r="K748" s="192"/>
    </row>
    <row r="749" spans="1:11">
      <c r="B749" s="203"/>
      <c r="C749" s="206"/>
      <c r="D749" s="216"/>
      <c r="E749" s="199"/>
      <c r="F749" s="199"/>
      <c r="G749" s="200"/>
      <c r="H749" s="197"/>
      <c r="I749" s="194"/>
      <c r="J749" s="195"/>
      <c r="K749" s="192"/>
    </row>
    <row r="750" spans="1:11">
      <c r="B750" s="203"/>
      <c r="C750" s="206"/>
      <c r="D750" s="216"/>
      <c r="E750" s="199"/>
      <c r="F750" s="199"/>
      <c r="G750" s="200"/>
      <c r="H750" s="197"/>
      <c r="I750" s="194"/>
      <c r="J750" s="195"/>
      <c r="K750" s="192"/>
    </row>
    <row r="751" spans="1:11">
      <c r="B751" s="203"/>
      <c r="C751" s="206"/>
      <c r="D751" s="216"/>
      <c r="E751" s="199"/>
      <c r="F751" s="199"/>
      <c r="G751" s="200"/>
      <c r="H751" s="197"/>
      <c r="I751" s="194"/>
      <c r="J751" s="195"/>
      <c r="K751" s="192"/>
    </row>
    <row r="752" spans="1:11">
      <c r="B752" s="203"/>
      <c r="C752" s="206"/>
      <c r="D752" s="216"/>
      <c r="E752" s="199"/>
      <c r="F752" s="199"/>
      <c r="G752" s="200"/>
      <c r="H752" s="197"/>
      <c r="I752" s="194"/>
      <c r="J752" s="195"/>
      <c r="K752" s="192"/>
    </row>
    <row r="753" spans="2:11">
      <c r="B753" s="203"/>
      <c r="C753" s="206"/>
      <c r="D753" s="216"/>
      <c r="E753" s="199"/>
      <c r="F753" s="199"/>
      <c r="G753" s="200"/>
      <c r="H753" s="197"/>
      <c r="I753" s="194"/>
      <c r="J753" s="195"/>
      <c r="K753" s="192"/>
    </row>
    <row r="754" spans="2:11">
      <c r="B754" s="203"/>
      <c r="C754" s="206"/>
      <c r="D754" s="216"/>
      <c r="E754" s="199"/>
      <c r="F754" s="199"/>
      <c r="G754" s="200"/>
      <c r="H754" s="197"/>
      <c r="I754" s="194"/>
      <c r="J754" s="195"/>
      <c r="K754" s="192"/>
    </row>
    <row r="755" spans="2:11">
      <c r="B755" s="203"/>
      <c r="C755" s="206"/>
      <c r="D755" s="216"/>
      <c r="E755" s="199"/>
      <c r="F755" s="199"/>
      <c r="G755" s="200"/>
      <c r="H755" s="197"/>
      <c r="I755" s="194"/>
      <c r="J755" s="195"/>
      <c r="K755" s="192"/>
    </row>
    <row r="756" spans="2:11">
      <c r="B756" s="203"/>
      <c r="C756" s="206"/>
      <c r="D756" s="216"/>
      <c r="E756" s="199"/>
      <c r="F756" s="199"/>
      <c r="G756" s="200"/>
      <c r="H756" s="197"/>
      <c r="I756" s="194"/>
      <c r="J756" s="195"/>
      <c r="K756" s="192"/>
    </row>
    <row r="757" spans="2:11">
      <c r="B757" s="203"/>
      <c r="C757" s="206"/>
      <c r="D757" s="216"/>
      <c r="E757" s="199"/>
      <c r="F757" s="199"/>
      <c r="G757" s="200"/>
      <c r="H757" s="197"/>
      <c r="I757" s="194"/>
      <c r="J757" s="195"/>
      <c r="K757" s="192"/>
    </row>
    <row r="758" spans="2:11">
      <c r="B758" s="203"/>
      <c r="C758" s="206"/>
      <c r="D758" s="216"/>
      <c r="E758" s="199"/>
      <c r="F758" s="199"/>
      <c r="G758" s="200"/>
      <c r="H758" s="197"/>
      <c r="I758" s="194"/>
      <c r="J758" s="195"/>
      <c r="K758" s="192"/>
    </row>
    <row r="759" spans="2:11">
      <c r="B759" s="203"/>
      <c r="C759" s="206"/>
      <c r="D759" s="216"/>
      <c r="E759" s="199"/>
      <c r="F759" s="199"/>
      <c r="G759" s="200"/>
      <c r="H759" s="197"/>
      <c r="I759" s="194"/>
      <c r="J759" s="195"/>
      <c r="K759" s="192"/>
    </row>
    <row r="760" spans="2:11">
      <c r="B760" s="203"/>
      <c r="C760" s="206"/>
      <c r="D760" s="216"/>
      <c r="E760" s="199"/>
      <c r="F760" s="199"/>
      <c r="G760" s="200"/>
      <c r="H760" s="197"/>
      <c r="I760" s="194"/>
      <c r="J760" s="195"/>
      <c r="K760" s="192"/>
    </row>
    <row r="761" spans="2:11">
      <c r="B761" s="203"/>
      <c r="C761" s="206"/>
      <c r="D761" s="216"/>
      <c r="E761" s="199"/>
      <c r="F761" s="199"/>
      <c r="G761" s="200"/>
      <c r="H761" s="197"/>
      <c r="I761" s="194"/>
      <c r="J761" s="195"/>
      <c r="K761" s="192"/>
    </row>
    <row r="762" spans="2:11">
      <c r="B762" s="203"/>
      <c r="C762" s="206"/>
      <c r="D762" s="216"/>
      <c r="E762" s="199"/>
      <c r="F762" s="199"/>
      <c r="G762" s="200"/>
      <c r="H762" s="197"/>
      <c r="I762" s="194"/>
      <c r="J762" s="195"/>
      <c r="K762" s="192"/>
    </row>
    <row r="763" spans="2:11">
      <c r="B763" s="203"/>
      <c r="C763" s="206"/>
      <c r="D763" s="216"/>
      <c r="E763" s="199"/>
      <c r="F763" s="199"/>
      <c r="G763" s="200"/>
      <c r="H763" s="197"/>
      <c r="I763" s="194"/>
      <c r="J763" s="195"/>
      <c r="K763" s="192"/>
    </row>
    <row r="764" spans="2:11">
      <c r="B764" s="203"/>
      <c r="C764" s="206"/>
      <c r="D764" s="216"/>
      <c r="E764" s="199"/>
      <c r="F764" s="199"/>
      <c r="G764" s="200"/>
      <c r="H764" s="197"/>
      <c r="I764" s="194"/>
      <c r="J764" s="195"/>
      <c r="K764" s="192"/>
    </row>
    <row r="765" spans="2:11">
      <c r="B765" s="203"/>
      <c r="C765" s="206"/>
      <c r="D765" s="216"/>
      <c r="E765" s="199"/>
      <c r="F765" s="199"/>
      <c r="G765" s="200"/>
      <c r="H765" s="197"/>
      <c r="I765" s="194"/>
      <c r="J765" s="195"/>
      <c r="K765" s="192"/>
    </row>
    <row r="766" spans="2:11">
      <c r="B766" s="203"/>
      <c r="C766" s="206"/>
      <c r="D766" s="216"/>
      <c r="E766" s="199"/>
      <c r="F766" s="199"/>
      <c r="G766" s="200"/>
      <c r="H766" s="197"/>
      <c r="I766" s="194"/>
      <c r="J766" s="195"/>
      <c r="K766" s="192"/>
    </row>
    <row r="767" spans="2:11">
      <c r="B767" s="203"/>
      <c r="C767" s="206"/>
      <c r="D767" s="216"/>
      <c r="E767" s="199"/>
      <c r="F767" s="199"/>
      <c r="G767" s="200"/>
      <c r="H767" s="197"/>
      <c r="I767" s="194"/>
      <c r="J767" s="195"/>
      <c r="K767" s="192"/>
    </row>
    <row r="768" spans="2:11">
      <c r="B768" s="203"/>
      <c r="C768" s="206"/>
      <c r="D768" s="216"/>
      <c r="E768" s="199"/>
      <c r="F768" s="199"/>
      <c r="G768" s="200"/>
      <c r="H768" s="197"/>
      <c r="I768" s="194"/>
      <c r="J768" s="195"/>
      <c r="K768" s="192"/>
    </row>
    <row r="769" spans="2:11">
      <c r="B769" s="203"/>
      <c r="C769" s="206"/>
      <c r="D769" s="216"/>
      <c r="E769" s="199"/>
      <c r="F769" s="199"/>
      <c r="G769" s="200"/>
      <c r="H769" s="197"/>
      <c r="I769" s="194"/>
      <c r="J769" s="195"/>
      <c r="K769" s="192"/>
    </row>
    <row r="770" spans="2:11">
      <c r="B770" s="203"/>
      <c r="C770" s="206"/>
      <c r="D770" s="216"/>
      <c r="E770" s="199"/>
      <c r="F770" s="199"/>
      <c r="G770" s="200"/>
      <c r="H770" s="197"/>
      <c r="I770" s="194"/>
      <c r="J770" s="195"/>
      <c r="K770" s="192"/>
    </row>
    <row r="771" spans="2:11">
      <c r="B771" s="203"/>
      <c r="C771" s="206"/>
      <c r="D771" s="216"/>
      <c r="E771" s="199"/>
      <c r="F771" s="199"/>
      <c r="G771" s="200"/>
      <c r="H771" s="197"/>
      <c r="I771" s="194"/>
      <c r="J771" s="195"/>
      <c r="K771" s="192"/>
    </row>
    <row r="772" spans="2:11">
      <c r="B772" s="203"/>
      <c r="C772" s="206"/>
      <c r="D772" s="216"/>
      <c r="E772" s="199"/>
      <c r="F772" s="199"/>
      <c r="G772" s="200"/>
      <c r="H772" s="197"/>
      <c r="I772" s="194"/>
      <c r="J772" s="195"/>
      <c r="K772" s="192"/>
    </row>
    <row r="773" spans="2:11">
      <c r="B773" s="203"/>
      <c r="C773" s="206"/>
      <c r="D773" s="216"/>
      <c r="E773" s="199"/>
      <c r="F773" s="199"/>
      <c r="G773" s="200"/>
      <c r="H773" s="197"/>
      <c r="I773" s="194"/>
      <c r="J773" s="195"/>
      <c r="K773" s="192"/>
    </row>
    <row r="774" spans="2:11">
      <c r="B774" s="203"/>
      <c r="C774" s="206"/>
      <c r="D774" s="216"/>
      <c r="E774" s="199"/>
      <c r="F774" s="199"/>
      <c r="G774" s="200"/>
      <c r="H774" s="197"/>
      <c r="I774" s="194"/>
      <c r="J774" s="195"/>
      <c r="K774" s="192"/>
    </row>
    <row r="775" spans="2:11">
      <c r="B775" s="203"/>
      <c r="C775" s="206"/>
      <c r="D775" s="216"/>
      <c r="E775" s="199"/>
      <c r="F775" s="199"/>
      <c r="G775" s="200"/>
      <c r="H775" s="197"/>
      <c r="I775" s="194"/>
      <c r="J775" s="195"/>
      <c r="K775" s="192"/>
    </row>
    <row r="776" spans="2:11">
      <c r="B776" s="203"/>
      <c r="C776" s="206"/>
      <c r="D776" s="216"/>
      <c r="E776" s="199"/>
      <c r="F776" s="199"/>
      <c r="G776" s="200"/>
      <c r="H776" s="197"/>
      <c r="I776" s="194"/>
      <c r="J776" s="195"/>
      <c r="K776" s="192"/>
    </row>
    <row r="777" spans="2:11">
      <c r="B777" s="203"/>
      <c r="C777" s="206"/>
      <c r="D777" s="216"/>
      <c r="E777" s="199"/>
      <c r="F777" s="199"/>
      <c r="G777" s="200"/>
      <c r="H777" s="197"/>
      <c r="I777" s="194"/>
      <c r="J777" s="195"/>
      <c r="K777" s="192"/>
    </row>
    <row r="778" spans="2:11">
      <c r="B778" s="203"/>
      <c r="C778" s="206"/>
      <c r="D778" s="216"/>
      <c r="E778" s="199"/>
      <c r="F778" s="199"/>
      <c r="G778" s="200"/>
      <c r="H778" s="197"/>
      <c r="I778" s="194"/>
      <c r="J778" s="195"/>
      <c r="K778" s="192"/>
    </row>
    <row r="779" spans="2:11">
      <c r="B779" s="203"/>
      <c r="C779" s="206"/>
      <c r="D779" s="216"/>
      <c r="E779" s="199"/>
      <c r="F779" s="199"/>
      <c r="G779" s="200"/>
      <c r="H779" s="197"/>
      <c r="I779" s="194"/>
      <c r="J779" s="195"/>
      <c r="K779" s="192"/>
    </row>
    <row r="780" spans="2:11">
      <c r="B780" s="203"/>
      <c r="C780" s="206"/>
      <c r="D780" s="216"/>
      <c r="E780" s="199"/>
      <c r="F780" s="199"/>
      <c r="G780" s="200"/>
      <c r="H780" s="197"/>
      <c r="I780" s="194"/>
      <c r="J780" s="195"/>
      <c r="K780" s="192"/>
    </row>
    <row r="781" spans="2:11">
      <c r="B781" s="203"/>
      <c r="C781" s="206"/>
      <c r="D781" s="216"/>
      <c r="E781" s="199"/>
      <c r="F781" s="199"/>
      <c r="G781" s="200"/>
      <c r="H781" s="197"/>
      <c r="I781" s="194"/>
      <c r="J781" s="195"/>
      <c r="K781" s="192"/>
    </row>
    <row r="782" spans="2:11">
      <c r="B782" s="203"/>
      <c r="C782" s="206"/>
      <c r="D782" s="216"/>
      <c r="E782" s="199"/>
      <c r="F782" s="199"/>
      <c r="G782" s="200"/>
      <c r="H782" s="197"/>
      <c r="I782" s="194"/>
      <c r="J782" s="195"/>
      <c r="K782" s="192"/>
    </row>
    <row r="783" spans="2:11">
      <c r="B783" s="203"/>
      <c r="C783" s="206"/>
      <c r="D783" s="216"/>
      <c r="E783" s="199"/>
      <c r="F783" s="199"/>
      <c r="G783" s="200"/>
      <c r="H783" s="197"/>
      <c r="I783" s="194"/>
      <c r="J783" s="195"/>
      <c r="K783" s="192"/>
    </row>
    <row r="784" spans="2:11">
      <c r="B784" s="203"/>
      <c r="C784" s="206"/>
      <c r="D784" s="216"/>
      <c r="E784" s="199"/>
      <c r="F784" s="199"/>
      <c r="G784" s="200"/>
      <c r="H784" s="197"/>
      <c r="I784" s="194"/>
      <c r="J784" s="195"/>
      <c r="K784" s="192"/>
    </row>
    <row r="785" spans="2:11">
      <c r="B785" s="203"/>
      <c r="C785" s="206"/>
      <c r="D785" s="216"/>
      <c r="E785" s="199"/>
      <c r="F785" s="199"/>
      <c r="G785" s="200"/>
      <c r="H785" s="197"/>
      <c r="I785" s="194"/>
      <c r="J785" s="195"/>
      <c r="K785" s="192"/>
    </row>
    <row r="786" spans="2:11">
      <c r="B786" s="203"/>
      <c r="C786" s="206"/>
      <c r="D786" s="216"/>
      <c r="E786" s="199"/>
      <c r="F786" s="199"/>
      <c r="G786" s="200"/>
      <c r="H786" s="197"/>
      <c r="I786" s="194"/>
      <c r="J786" s="195"/>
      <c r="K786" s="192"/>
    </row>
    <row r="787" spans="2:11">
      <c r="B787" s="203"/>
      <c r="C787" s="206"/>
      <c r="D787" s="216"/>
      <c r="E787" s="199"/>
      <c r="F787" s="199"/>
      <c r="G787" s="200"/>
      <c r="H787" s="197"/>
      <c r="I787" s="194"/>
      <c r="J787" s="195"/>
      <c r="K787" s="192"/>
    </row>
    <row r="788" spans="2:11">
      <c r="B788" s="203"/>
      <c r="C788" s="206"/>
      <c r="D788" s="216"/>
      <c r="E788" s="199"/>
      <c r="F788" s="199"/>
      <c r="G788" s="200"/>
      <c r="H788" s="197"/>
      <c r="I788" s="194"/>
      <c r="J788" s="195"/>
      <c r="K788" s="192"/>
    </row>
    <row r="789" spans="2:11">
      <c r="B789" s="203"/>
      <c r="C789" s="206"/>
      <c r="D789" s="216"/>
      <c r="E789" s="199"/>
      <c r="F789" s="199"/>
      <c r="G789" s="200"/>
      <c r="H789" s="197"/>
      <c r="I789" s="194"/>
      <c r="J789" s="195"/>
      <c r="K789" s="192"/>
    </row>
    <row r="790" spans="2:11">
      <c r="B790" s="203"/>
      <c r="C790" s="206"/>
      <c r="D790" s="216"/>
      <c r="E790" s="199"/>
      <c r="F790" s="199"/>
      <c r="G790" s="200"/>
      <c r="H790" s="197"/>
      <c r="I790" s="194"/>
      <c r="J790" s="195"/>
      <c r="K790" s="192"/>
    </row>
    <row r="791" spans="2:11">
      <c r="B791" s="203"/>
      <c r="C791" s="206"/>
      <c r="D791" s="216"/>
      <c r="E791" s="199"/>
      <c r="F791" s="199"/>
      <c r="G791" s="200"/>
      <c r="H791" s="197"/>
      <c r="I791" s="194"/>
      <c r="J791" s="195"/>
      <c r="K791" s="192"/>
    </row>
    <row r="792" spans="2:11">
      <c r="B792" s="203"/>
      <c r="C792" s="206"/>
      <c r="D792" s="216"/>
      <c r="E792" s="199"/>
      <c r="F792" s="199"/>
      <c r="G792" s="200"/>
      <c r="H792" s="197"/>
      <c r="I792" s="194"/>
      <c r="J792" s="195"/>
      <c r="K792" s="192"/>
    </row>
    <row r="793" spans="2:11">
      <c r="B793" s="203"/>
      <c r="C793" s="206"/>
      <c r="D793" s="216"/>
      <c r="E793" s="199"/>
      <c r="F793" s="199"/>
      <c r="G793" s="200"/>
      <c r="H793" s="197"/>
      <c r="I793" s="194"/>
      <c r="J793" s="195"/>
      <c r="K793" s="192"/>
    </row>
    <row r="794" spans="2:11">
      <c r="B794" s="203"/>
      <c r="C794" s="206"/>
      <c r="D794" s="216"/>
      <c r="E794" s="199"/>
      <c r="F794" s="199"/>
      <c r="G794" s="200"/>
      <c r="H794" s="197"/>
      <c r="I794" s="194"/>
      <c r="J794" s="195"/>
      <c r="K794" s="192"/>
    </row>
    <row r="795" spans="2:11">
      <c r="B795" s="203"/>
      <c r="C795" s="206"/>
      <c r="D795" s="216"/>
      <c r="E795" s="199"/>
      <c r="F795" s="199"/>
      <c r="G795" s="200"/>
      <c r="H795" s="197"/>
      <c r="I795" s="194"/>
      <c r="J795" s="195"/>
      <c r="K795" s="192"/>
    </row>
    <row r="796" spans="2:11">
      <c r="B796" s="203"/>
      <c r="C796" s="206"/>
      <c r="D796" s="216"/>
      <c r="E796" s="199"/>
      <c r="F796" s="199"/>
      <c r="G796" s="200"/>
      <c r="H796" s="197"/>
      <c r="I796" s="194"/>
      <c r="J796" s="195"/>
      <c r="K796" s="192"/>
    </row>
    <row r="797" spans="2:11">
      <c r="B797" s="203"/>
      <c r="C797" s="206"/>
      <c r="D797" s="216"/>
      <c r="E797" s="199"/>
      <c r="F797" s="199"/>
      <c r="G797" s="200"/>
      <c r="H797" s="197"/>
      <c r="I797" s="194"/>
      <c r="J797" s="195"/>
      <c r="K797" s="192"/>
    </row>
    <row r="798" spans="2:11">
      <c r="B798" s="203"/>
      <c r="C798" s="206"/>
      <c r="D798" s="216"/>
      <c r="E798" s="199"/>
      <c r="F798" s="199"/>
      <c r="G798" s="200"/>
      <c r="H798" s="197"/>
      <c r="I798" s="194"/>
      <c r="J798" s="195"/>
      <c r="K798" s="192"/>
    </row>
    <row r="799" spans="2:11">
      <c r="B799" s="203"/>
      <c r="C799" s="206"/>
      <c r="D799" s="216"/>
      <c r="E799" s="199"/>
      <c r="F799" s="199"/>
      <c r="G799" s="200"/>
      <c r="H799" s="197"/>
      <c r="I799" s="194"/>
      <c r="J799" s="195"/>
      <c r="K799" s="192"/>
    </row>
    <row r="800" spans="2:11">
      <c r="B800" s="203"/>
      <c r="C800" s="206"/>
      <c r="D800" s="216"/>
      <c r="E800" s="199"/>
      <c r="F800" s="199"/>
      <c r="G800" s="200"/>
      <c r="H800" s="197"/>
      <c r="I800" s="194"/>
      <c r="J800" s="195"/>
      <c r="K800" s="192"/>
    </row>
    <row r="801" spans="2:11">
      <c r="B801" s="203"/>
      <c r="C801" s="206"/>
      <c r="D801" s="216"/>
      <c r="E801" s="199"/>
      <c r="F801" s="199"/>
      <c r="G801" s="200"/>
      <c r="H801" s="197"/>
      <c r="I801" s="194"/>
      <c r="J801" s="195"/>
      <c r="K801" s="192"/>
    </row>
    <row r="802" spans="2:11">
      <c r="B802" s="203"/>
      <c r="C802" s="206"/>
      <c r="D802" s="216"/>
      <c r="E802" s="199"/>
      <c r="F802" s="199"/>
      <c r="G802" s="200"/>
      <c r="H802" s="197"/>
      <c r="I802" s="194"/>
      <c r="J802" s="195"/>
      <c r="K802" s="192"/>
    </row>
    <row r="803" spans="2:11">
      <c r="B803" s="203"/>
      <c r="C803" s="206"/>
      <c r="D803" s="216"/>
      <c r="E803" s="199"/>
      <c r="F803" s="199"/>
      <c r="G803" s="200"/>
      <c r="H803" s="197"/>
      <c r="I803" s="194"/>
      <c r="J803" s="195"/>
      <c r="K803" s="192"/>
    </row>
    <row r="804" spans="2:11">
      <c r="B804" s="203"/>
      <c r="C804" s="206"/>
      <c r="D804" s="216"/>
      <c r="E804" s="199"/>
      <c r="F804" s="199"/>
      <c r="G804" s="200"/>
      <c r="H804" s="197"/>
      <c r="I804" s="194"/>
      <c r="J804" s="195"/>
      <c r="K804" s="192"/>
    </row>
    <row r="805" spans="2:11">
      <c r="B805" s="203"/>
      <c r="C805" s="206"/>
      <c r="D805" s="216"/>
      <c r="E805" s="199"/>
      <c r="F805" s="199"/>
      <c r="G805" s="200"/>
      <c r="H805" s="197"/>
      <c r="I805" s="194"/>
      <c r="J805" s="195"/>
      <c r="K805" s="192"/>
    </row>
    <row r="806" spans="2:11">
      <c r="B806" s="203"/>
      <c r="C806" s="206"/>
      <c r="D806" s="216"/>
      <c r="E806" s="199"/>
      <c r="F806" s="199"/>
      <c r="G806" s="200"/>
      <c r="H806" s="197"/>
      <c r="I806" s="194"/>
      <c r="J806" s="195"/>
      <c r="K806" s="192"/>
    </row>
    <row r="807" spans="2:11">
      <c r="B807" s="203"/>
      <c r="C807" s="206"/>
      <c r="D807" s="216"/>
      <c r="E807" s="199"/>
      <c r="F807" s="199"/>
      <c r="G807" s="200"/>
      <c r="H807" s="197"/>
      <c r="I807" s="194"/>
      <c r="J807" s="195"/>
      <c r="K807" s="192"/>
    </row>
    <row r="808" spans="2:11">
      <c r="B808" s="203"/>
      <c r="C808" s="206"/>
      <c r="D808" s="216"/>
      <c r="E808" s="199"/>
      <c r="F808" s="199"/>
      <c r="G808" s="200"/>
      <c r="H808" s="197"/>
      <c r="I808" s="194"/>
      <c r="J808" s="195"/>
      <c r="K808" s="192"/>
    </row>
    <row r="809" spans="2:11">
      <c r="B809" s="203"/>
      <c r="C809" s="206"/>
      <c r="D809" s="216"/>
      <c r="E809" s="199"/>
      <c r="F809" s="199"/>
      <c r="G809" s="200"/>
      <c r="H809" s="197"/>
      <c r="I809" s="194"/>
      <c r="J809" s="195"/>
      <c r="K809" s="192"/>
    </row>
    <row r="810" spans="2:11">
      <c r="B810" s="203"/>
      <c r="C810" s="206"/>
      <c r="D810" s="216"/>
      <c r="E810" s="199"/>
      <c r="F810" s="199"/>
      <c r="G810" s="200"/>
      <c r="H810" s="197"/>
      <c r="I810" s="194"/>
      <c r="J810" s="195"/>
      <c r="K810" s="192"/>
    </row>
    <row r="811" spans="2:11">
      <c r="B811" s="203"/>
      <c r="C811" s="206"/>
      <c r="D811" s="216"/>
      <c r="E811" s="199"/>
      <c r="F811" s="199"/>
      <c r="G811" s="200"/>
      <c r="H811" s="197"/>
      <c r="I811" s="194"/>
      <c r="J811" s="195"/>
      <c r="K811" s="192"/>
    </row>
    <row r="812" spans="2:11">
      <c r="B812" s="203"/>
      <c r="C812" s="206"/>
      <c r="D812" s="216"/>
      <c r="E812" s="199"/>
      <c r="F812" s="199"/>
      <c r="G812" s="200"/>
      <c r="H812" s="197"/>
      <c r="I812" s="194"/>
      <c r="J812" s="195"/>
      <c r="K812" s="192"/>
    </row>
    <row r="813" spans="2:11">
      <c r="B813" s="203"/>
      <c r="C813" s="206"/>
      <c r="D813" s="216"/>
      <c r="E813" s="199"/>
      <c r="F813" s="199"/>
      <c r="G813" s="200"/>
      <c r="H813" s="197"/>
      <c r="I813" s="194"/>
      <c r="J813" s="195"/>
      <c r="K813" s="192"/>
    </row>
  </sheetData>
  <mergeCells count="25">
    <mergeCell ref="A743:J743"/>
    <mergeCell ref="A542:J542"/>
    <mergeCell ref="A609:J609"/>
    <mergeCell ref="A610:J610"/>
    <mergeCell ref="A676:J676"/>
    <mergeCell ref="A677:J677"/>
    <mergeCell ref="A406:J406"/>
    <mergeCell ref="A407:J407"/>
    <mergeCell ref="A473:J473"/>
    <mergeCell ref="A474:J474"/>
    <mergeCell ref="A541:J541"/>
    <mergeCell ref="A338:J338"/>
    <mergeCell ref="B137:J137"/>
    <mergeCell ref="A1:A2"/>
    <mergeCell ref="C1:G2"/>
    <mergeCell ref="H1:H2"/>
    <mergeCell ref="I1:I2"/>
    <mergeCell ref="A69:J69"/>
    <mergeCell ref="B70:J70"/>
    <mergeCell ref="A136:J136"/>
    <mergeCell ref="A203:J203"/>
    <mergeCell ref="A204:J204"/>
    <mergeCell ref="A270:J270"/>
    <mergeCell ref="A271:J271"/>
    <mergeCell ref="A337:J337"/>
  </mergeCells>
  <pageMargins left="0.7" right="0.7" top="0.75" bottom="0.75" header="0.3" footer="0.3"/>
  <pageSetup scale="54" orientation="portrait" r:id="rId1"/>
  <rowBreaks count="10" manualBreakCount="10">
    <brk id="69" max="10" man="1"/>
    <brk id="136" max="10" man="1"/>
    <brk id="203" max="10" man="1"/>
    <brk id="270" max="10" man="1"/>
    <brk id="337" max="10" man="1"/>
    <brk id="406" max="10" man="1"/>
    <brk id="473" max="10" man="1"/>
    <brk id="541" max="10" man="1"/>
    <brk id="609" max="10" man="1"/>
    <brk id="676"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078"/>
  <sheetViews>
    <sheetView topLeftCell="B1" zoomScale="115" zoomScaleNormal="115" zoomScaleSheetLayoutView="130" workbookViewId="0">
      <selection activeCell="J950" sqref="J950"/>
    </sheetView>
  </sheetViews>
  <sheetFormatPr defaultColWidth="9.1796875" defaultRowHeight="12.5"/>
  <cols>
    <col min="1" max="2" width="9.1796875" style="236"/>
    <col min="3" max="6" width="9.1796875" style="193"/>
    <col min="7" max="7" width="20.81640625" style="193" customWidth="1"/>
    <col min="8" max="8" width="9.1796875" style="193"/>
    <col min="9" max="9" width="9.1796875" style="331"/>
    <col min="10" max="10" width="12.26953125" style="406" customWidth="1"/>
    <col min="11" max="11" width="17.1796875" style="308" customWidth="1"/>
    <col min="12" max="12" width="12.453125" style="135" bestFit="1" customWidth="1"/>
    <col min="13" max="16384" width="9.1796875" style="135"/>
  </cols>
  <sheetData>
    <row r="1" spans="1:11">
      <c r="A1" s="531" t="s">
        <v>251</v>
      </c>
      <c r="B1" s="167" t="s">
        <v>252</v>
      </c>
      <c r="C1" s="531" t="s">
        <v>253</v>
      </c>
      <c r="D1" s="531"/>
      <c r="E1" s="531"/>
      <c r="F1" s="531"/>
      <c r="G1" s="531"/>
      <c r="H1" s="531" t="s">
        <v>254</v>
      </c>
      <c r="I1" s="532" t="s">
        <v>255</v>
      </c>
      <c r="J1" s="168" t="s">
        <v>256</v>
      </c>
      <c r="K1" s="169" t="s">
        <v>257</v>
      </c>
    </row>
    <row r="2" spans="1:11">
      <c r="A2" s="531"/>
      <c r="B2" s="167" t="s">
        <v>258</v>
      </c>
      <c r="C2" s="531"/>
      <c r="D2" s="531"/>
      <c r="E2" s="531"/>
      <c r="F2" s="531"/>
      <c r="G2" s="531"/>
      <c r="H2" s="531"/>
      <c r="I2" s="532"/>
      <c r="J2" s="168" t="s">
        <v>259</v>
      </c>
      <c r="K2" s="169" t="s">
        <v>259</v>
      </c>
    </row>
    <row r="3" spans="1:11" ht="13">
      <c r="A3" s="170">
        <v>3</v>
      </c>
      <c r="B3" s="171" t="s">
        <v>260</v>
      </c>
      <c r="C3" s="172" t="s">
        <v>1047</v>
      </c>
      <c r="D3" s="173"/>
      <c r="E3" s="173"/>
      <c r="F3" s="173"/>
      <c r="G3" s="173"/>
      <c r="H3" s="174"/>
      <c r="I3" s="175"/>
      <c r="J3" s="176"/>
      <c r="K3" s="177"/>
    </row>
    <row r="4" spans="1:11" ht="13">
      <c r="A4" s="178"/>
      <c r="B4" s="171" t="s">
        <v>261</v>
      </c>
      <c r="C4" s="179" t="s">
        <v>262</v>
      </c>
      <c r="D4" s="180"/>
      <c r="E4" s="180"/>
      <c r="F4" s="180"/>
      <c r="G4" s="180"/>
      <c r="H4" s="178"/>
      <c r="I4" s="181"/>
      <c r="J4" s="182"/>
      <c r="K4" s="183"/>
    </row>
    <row r="5" spans="1:11">
      <c r="A5" s="184" t="s">
        <v>263</v>
      </c>
      <c r="B5" s="184"/>
      <c r="C5" s="185" t="s">
        <v>264</v>
      </c>
      <c r="D5" s="186"/>
      <c r="E5" s="187"/>
      <c r="F5" s="187"/>
      <c r="G5" s="188"/>
      <c r="H5" s="189"/>
      <c r="I5" s="190"/>
      <c r="J5" s="191"/>
      <c r="K5" s="189"/>
    </row>
    <row r="6" spans="1:11">
      <c r="A6" s="192"/>
      <c r="B6" s="192"/>
      <c r="H6" s="192"/>
      <c r="I6" s="194"/>
      <c r="J6" s="195"/>
      <c r="K6" s="192"/>
    </row>
    <row r="7" spans="1:11">
      <c r="A7" s="196" t="s">
        <v>265</v>
      </c>
      <c r="B7" s="197" t="s">
        <v>266</v>
      </c>
      <c r="C7" s="198" t="s">
        <v>267</v>
      </c>
      <c r="D7" s="199"/>
      <c r="E7" s="199"/>
      <c r="F7" s="199"/>
      <c r="G7" s="200"/>
      <c r="H7" s="197" t="s">
        <v>268</v>
      </c>
      <c r="I7" s="201">
        <v>555</v>
      </c>
      <c r="J7" s="195"/>
      <c r="K7" s="195">
        <f>I7*J7</f>
        <v>0</v>
      </c>
    </row>
    <row r="8" spans="1:11">
      <c r="A8" s="196"/>
      <c r="B8" s="202"/>
      <c r="C8" s="198" t="s">
        <v>269</v>
      </c>
      <c r="D8" s="199"/>
      <c r="E8" s="199"/>
      <c r="F8" s="199"/>
      <c r="G8" s="200"/>
      <c r="H8" s="192"/>
      <c r="I8" s="201"/>
      <c r="J8" s="195"/>
      <c r="K8" s="192"/>
    </row>
    <row r="9" spans="1:11">
      <c r="A9" s="196"/>
      <c r="B9" s="202"/>
      <c r="H9" s="192"/>
      <c r="I9" s="201"/>
      <c r="J9" s="195"/>
      <c r="K9" s="192"/>
    </row>
    <row r="10" spans="1:11">
      <c r="A10" s="196" t="s">
        <v>270</v>
      </c>
      <c r="B10" s="203" t="s">
        <v>16</v>
      </c>
      <c r="C10" s="204" t="s">
        <v>271</v>
      </c>
      <c r="H10" s="192"/>
      <c r="I10" s="201"/>
      <c r="J10" s="195"/>
      <c r="K10" s="192"/>
    </row>
    <row r="11" spans="1:11">
      <c r="A11" s="196"/>
      <c r="B11" s="202"/>
      <c r="C11" s="205" t="s">
        <v>272</v>
      </c>
      <c r="D11" s="206" t="s">
        <v>273</v>
      </c>
      <c r="E11" s="199"/>
      <c r="F11" s="199"/>
      <c r="G11" s="207"/>
      <c r="H11" s="192"/>
      <c r="I11" s="201"/>
      <c r="J11" s="195"/>
      <c r="K11" s="192"/>
    </row>
    <row r="12" spans="1:11">
      <c r="A12" s="196"/>
      <c r="B12" s="202"/>
      <c r="C12" s="205"/>
      <c r="D12" s="206" t="s">
        <v>274</v>
      </c>
      <c r="E12" s="199"/>
      <c r="F12" s="199"/>
      <c r="G12" s="207"/>
      <c r="H12" s="192"/>
      <c r="I12" s="201"/>
      <c r="J12" s="195"/>
      <c r="K12" s="192"/>
    </row>
    <row r="13" spans="1:11">
      <c r="A13" s="196"/>
      <c r="B13" s="202"/>
      <c r="C13" s="206"/>
      <c r="D13" s="206" t="s">
        <v>275</v>
      </c>
      <c r="E13" s="199"/>
      <c r="F13" s="199"/>
      <c r="G13" s="207"/>
      <c r="H13" s="197" t="s">
        <v>276</v>
      </c>
      <c r="I13" s="201">
        <f>I7*(0.51+0.45)</f>
        <v>532.79999999999995</v>
      </c>
      <c r="J13" s="195"/>
      <c r="K13" s="195">
        <f>I13*J13</f>
        <v>0</v>
      </c>
    </row>
    <row r="14" spans="1:11">
      <c r="A14" s="196"/>
      <c r="B14" s="202"/>
      <c r="H14" s="192"/>
      <c r="I14" s="201"/>
      <c r="J14" s="195"/>
      <c r="K14" s="192"/>
    </row>
    <row r="15" spans="1:11">
      <c r="A15" s="196"/>
      <c r="B15" s="202"/>
      <c r="C15" s="205" t="s">
        <v>277</v>
      </c>
      <c r="D15" s="206" t="s">
        <v>278</v>
      </c>
      <c r="E15" s="199"/>
      <c r="F15" s="199"/>
      <c r="H15" s="192"/>
      <c r="I15" s="201"/>
      <c r="J15" s="195"/>
      <c r="K15" s="192"/>
    </row>
    <row r="16" spans="1:11">
      <c r="A16" s="196"/>
      <c r="B16" s="202"/>
      <c r="C16" s="205"/>
      <c r="D16" s="206"/>
      <c r="E16" s="199"/>
      <c r="F16" s="199"/>
      <c r="H16" s="192"/>
      <c r="I16" s="201"/>
      <c r="J16" s="195"/>
      <c r="K16" s="192"/>
    </row>
    <row r="17" spans="1:11">
      <c r="A17" s="196"/>
      <c r="B17" s="202"/>
      <c r="C17" s="206"/>
      <c r="D17" s="199" t="s">
        <v>279</v>
      </c>
      <c r="F17" s="199"/>
      <c r="H17" s="192"/>
      <c r="I17" s="201"/>
      <c r="J17" s="195"/>
      <c r="K17" s="192"/>
    </row>
    <row r="18" spans="1:11">
      <c r="A18" s="196"/>
      <c r="B18" s="202"/>
      <c r="C18" s="206"/>
      <c r="D18" s="199" t="s">
        <v>280</v>
      </c>
      <c r="F18" s="199"/>
      <c r="H18" s="197" t="s">
        <v>276</v>
      </c>
      <c r="I18" s="201">
        <f>I13*0.1</f>
        <v>53.28</v>
      </c>
      <c r="J18" s="195"/>
      <c r="K18" s="195">
        <f>I18*J18</f>
        <v>0</v>
      </c>
    </row>
    <row r="19" spans="1:11">
      <c r="A19" s="196"/>
      <c r="B19" s="202"/>
      <c r="C19" s="206"/>
      <c r="D19" s="199"/>
      <c r="F19" s="199"/>
      <c r="H19" s="197"/>
      <c r="I19" s="201"/>
      <c r="J19" s="195"/>
      <c r="K19" s="192"/>
    </row>
    <row r="20" spans="1:11">
      <c r="A20" s="208" t="s">
        <v>281</v>
      </c>
      <c r="B20" s="209" t="s">
        <v>17</v>
      </c>
      <c r="C20" s="210" t="s">
        <v>282</v>
      </c>
      <c r="D20" s="211"/>
      <c r="E20" s="211"/>
      <c r="F20" s="211"/>
      <c r="G20" s="207"/>
      <c r="H20" s="192"/>
      <c r="I20" s="201"/>
      <c r="J20" s="195"/>
      <c r="K20" s="192"/>
    </row>
    <row r="21" spans="1:11">
      <c r="A21" s="208"/>
      <c r="B21" s="209"/>
      <c r="C21" s="212"/>
      <c r="D21" s="211"/>
      <c r="E21" s="211"/>
      <c r="F21" s="211"/>
      <c r="G21" s="207"/>
      <c r="H21" s="192"/>
      <c r="I21" s="201"/>
      <c r="J21" s="195"/>
      <c r="K21" s="192"/>
    </row>
    <row r="22" spans="1:11">
      <c r="A22" s="208"/>
      <c r="B22" s="209"/>
      <c r="C22" s="212" t="s">
        <v>272</v>
      </c>
      <c r="D22" s="200" t="s">
        <v>283</v>
      </c>
      <c r="E22" s="200"/>
      <c r="F22" s="200"/>
      <c r="G22" s="207"/>
      <c r="H22" s="192"/>
      <c r="I22" s="201"/>
      <c r="J22" s="195"/>
      <c r="K22" s="192"/>
    </row>
    <row r="23" spans="1:11">
      <c r="A23" s="208"/>
      <c r="B23" s="209"/>
      <c r="C23" s="213"/>
      <c r="D23" s="211" t="s">
        <v>284</v>
      </c>
      <c r="E23" s="211"/>
      <c r="F23" s="211"/>
      <c r="G23" s="207"/>
      <c r="H23" s="197" t="s">
        <v>276</v>
      </c>
      <c r="I23" s="201">
        <v>150</v>
      </c>
      <c r="J23" s="195"/>
      <c r="K23" s="195">
        <f>I23*J23</f>
        <v>0</v>
      </c>
    </row>
    <row r="24" spans="1:11">
      <c r="A24" s="196"/>
      <c r="B24" s="202"/>
      <c r="H24" s="192"/>
      <c r="I24" s="201"/>
      <c r="J24" s="195"/>
      <c r="K24" s="192"/>
    </row>
    <row r="25" spans="1:11">
      <c r="A25" s="196"/>
      <c r="B25" s="202"/>
      <c r="C25" s="214" t="s">
        <v>277</v>
      </c>
      <c r="D25" s="215" t="s">
        <v>285</v>
      </c>
      <c r="E25" s="206"/>
      <c r="F25" s="206"/>
      <c r="G25" s="207"/>
      <c r="H25" s="192"/>
      <c r="I25" s="194"/>
      <c r="J25" s="195"/>
      <c r="K25" s="192"/>
    </row>
    <row r="26" spans="1:11">
      <c r="A26" s="196"/>
      <c r="B26" s="202"/>
      <c r="C26" s="214"/>
      <c r="D26" s="216"/>
      <c r="E26" s="206"/>
      <c r="F26" s="217"/>
      <c r="G26" s="207"/>
      <c r="H26" s="192"/>
      <c r="I26" s="194"/>
      <c r="J26" s="195"/>
      <c r="K26" s="192"/>
    </row>
    <row r="27" spans="1:11">
      <c r="A27" s="196"/>
      <c r="B27" s="202"/>
      <c r="C27" s="214"/>
      <c r="D27" s="199" t="s">
        <v>279</v>
      </c>
      <c r="F27" s="206"/>
      <c r="G27" s="207"/>
      <c r="H27" s="197" t="s">
        <v>276</v>
      </c>
      <c r="I27" s="194">
        <v>3</v>
      </c>
      <c r="J27" s="195"/>
      <c r="K27" s="195">
        <f>I27*J27</f>
        <v>0</v>
      </c>
    </row>
    <row r="28" spans="1:11">
      <c r="A28" s="196"/>
      <c r="B28" s="202"/>
      <c r="H28" s="192"/>
      <c r="I28" s="201"/>
      <c r="J28" s="195"/>
      <c r="K28" s="192"/>
    </row>
    <row r="29" spans="1:11">
      <c r="A29" s="208" t="s">
        <v>286</v>
      </c>
      <c r="B29" s="208" t="s">
        <v>54</v>
      </c>
      <c r="C29" s="218" t="s">
        <v>287</v>
      </c>
      <c r="D29" s="219"/>
      <c r="E29" s="219"/>
      <c r="F29" s="200"/>
      <c r="G29" s="207"/>
      <c r="H29" s="192"/>
      <c r="I29" s="194"/>
      <c r="J29" s="195"/>
      <c r="K29" s="192"/>
    </row>
    <row r="30" spans="1:11">
      <c r="A30" s="208"/>
      <c r="B30" s="208"/>
      <c r="C30" s="220" t="s">
        <v>288</v>
      </c>
      <c r="D30" s="221"/>
      <c r="E30" s="221"/>
      <c r="F30" s="222"/>
      <c r="G30" s="223"/>
      <c r="H30" s="192"/>
      <c r="I30" s="194"/>
      <c r="J30" s="195"/>
      <c r="K30" s="192"/>
    </row>
    <row r="31" spans="1:11">
      <c r="A31" s="208"/>
      <c r="B31" s="208"/>
      <c r="C31" s="218" t="s">
        <v>289</v>
      </c>
      <c r="D31" s="219"/>
      <c r="E31" s="219"/>
      <c r="F31" s="200"/>
      <c r="G31" s="207"/>
      <c r="H31" s="192"/>
      <c r="I31" s="194"/>
      <c r="J31" s="195"/>
      <c r="K31" s="192"/>
    </row>
    <row r="32" spans="1:11">
      <c r="A32" s="224"/>
      <c r="B32" s="208"/>
      <c r="C32" s="218" t="s">
        <v>290</v>
      </c>
      <c r="D32" s="225"/>
      <c r="E32" s="219"/>
      <c r="F32" s="200"/>
      <c r="G32" s="207"/>
      <c r="H32" s="192"/>
      <c r="I32" s="194"/>
      <c r="J32" s="195"/>
      <c r="K32" s="192"/>
    </row>
    <row r="33" spans="1:11">
      <c r="A33" s="224"/>
      <c r="B33" s="208"/>
      <c r="C33" s="218" t="s">
        <v>291</v>
      </c>
      <c r="D33" s="219"/>
      <c r="E33" s="219"/>
      <c r="F33" s="200"/>
      <c r="G33" s="207"/>
      <c r="H33" s="192"/>
      <c r="I33" s="194"/>
      <c r="J33" s="195"/>
      <c r="K33" s="192"/>
    </row>
    <row r="34" spans="1:11">
      <c r="A34" s="224"/>
      <c r="B34" s="208"/>
      <c r="C34" s="226" t="s">
        <v>292</v>
      </c>
      <c r="D34" s="225"/>
      <c r="E34" s="219"/>
      <c r="F34" s="200"/>
      <c r="G34" s="207"/>
      <c r="H34" s="192"/>
      <c r="I34" s="194"/>
      <c r="J34" s="195"/>
      <c r="K34" s="192"/>
    </row>
    <row r="35" spans="1:11">
      <c r="A35" s="224"/>
      <c r="B35" s="208"/>
      <c r="C35" s="226" t="s">
        <v>293</v>
      </c>
      <c r="D35" s="225"/>
      <c r="E35" s="219"/>
      <c r="F35" s="200"/>
      <c r="G35" s="207"/>
      <c r="H35" s="192"/>
      <c r="I35" s="194"/>
      <c r="J35" s="195"/>
      <c r="K35" s="192"/>
    </row>
    <row r="36" spans="1:11">
      <c r="A36" s="224"/>
      <c r="B36" s="208"/>
      <c r="C36" s="226"/>
      <c r="D36" s="225"/>
      <c r="E36" s="219"/>
      <c r="F36" s="200"/>
      <c r="G36" s="207"/>
      <c r="H36" s="192"/>
      <c r="I36" s="194"/>
      <c r="J36" s="195"/>
      <c r="K36" s="192"/>
    </row>
    <row r="37" spans="1:11">
      <c r="A37" s="224"/>
      <c r="B37" s="208"/>
      <c r="C37" s="226" t="s">
        <v>294</v>
      </c>
      <c r="D37" s="225" t="s">
        <v>295</v>
      </c>
      <c r="E37" s="219"/>
      <c r="F37" s="200"/>
      <c r="G37" s="227">
        <v>0.1</v>
      </c>
      <c r="H37" s="192"/>
      <c r="I37" s="194"/>
      <c r="J37" s="195"/>
      <c r="K37" s="192"/>
    </row>
    <row r="38" spans="1:11">
      <c r="A38" s="196"/>
      <c r="B38" s="203"/>
      <c r="C38" s="226" t="s">
        <v>294</v>
      </c>
      <c r="D38" s="226" t="s">
        <v>296</v>
      </c>
      <c r="E38" s="211"/>
      <c r="F38" s="211"/>
      <c r="G38" s="207" t="s">
        <v>297</v>
      </c>
      <c r="H38" s="192"/>
      <c r="I38" s="194"/>
      <c r="J38" s="195"/>
      <c r="K38" s="192"/>
    </row>
    <row r="39" spans="1:11">
      <c r="A39" s="196"/>
      <c r="B39" s="203"/>
      <c r="C39" s="226" t="s">
        <v>294</v>
      </c>
      <c r="D39" s="226" t="s">
        <v>298</v>
      </c>
      <c r="E39" s="211"/>
      <c r="F39" s="211"/>
      <c r="G39" s="207"/>
      <c r="H39" s="192"/>
      <c r="I39" s="194"/>
      <c r="J39" s="195"/>
      <c r="K39" s="192"/>
    </row>
    <row r="40" spans="1:11">
      <c r="A40" s="196"/>
      <c r="B40" s="203"/>
      <c r="C40" s="228"/>
      <c r="D40" s="229" t="s">
        <v>299</v>
      </c>
      <c r="E40" s="230"/>
      <c r="F40" s="211">
        <v>15</v>
      </c>
      <c r="G40" s="207"/>
      <c r="H40" s="197" t="s">
        <v>276</v>
      </c>
      <c r="I40" s="201">
        <v>600</v>
      </c>
      <c r="J40" s="195"/>
      <c r="K40" s="195">
        <f>I40*J40</f>
        <v>0</v>
      </c>
    </row>
    <row r="41" spans="1:11">
      <c r="A41" s="196"/>
      <c r="B41" s="202"/>
      <c r="H41" s="192"/>
      <c r="I41" s="201"/>
      <c r="J41" s="195"/>
      <c r="K41" s="192"/>
    </row>
    <row r="42" spans="1:11">
      <c r="A42" s="196" t="s">
        <v>300</v>
      </c>
      <c r="B42" s="208" t="s">
        <v>301</v>
      </c>
      <c r="C42" s="231" t="s">
        <v>302</v>
      </c>
      <c r="D42" s="232"/>
      <c r="E42" s="232"/>
      <c r="F42" s="232"/>
      <c r="G42" s="233"/>
      <c r="H42" s="192"/>
      <c r="I42" s="194"/>
      <c r="J42" s="195"/>
      <c r="K42" s="192"/>
    </row>
    <row r="43" spans="1:11">
      <c r="A43" s="196"/>
      <c r="B43" s="208"/>
      <c r="C43" s="234"/>
      <c r="D43" s="200"/>
      <c r="E43" s="200"/>
      <c r="F43" s="200"/>
      <c r="G43" s="207"/>
      <c r="H43" s="192"/>
      <c r="I43" s="194"/>
      <c r="J43" s="195"/>
      <c r="K43" s="192"/>
    </row>
    <row r="44" spans="1:11">
      <c r="A44" s="196"/>
      <c r="B44" s="203" t="s">
        <v>303</v>
      </c>
      <c r="C44" s="205" t="s">
        <v>304</v>
      </c>
      <c r="D44" s="199" t="s">
        <v>305</v>
      </c>
      <c r="E44" s="199"/>
      <c r="F44" s="199"/>
      <c r="G44" s="207"/>
      <c r="H44" s="197" t="s">
        <v>276</v>
      </c>
      <c r="I44" s="194">
        <v>15</v>
      </c>
      <c r="J44" s="195"/>
      <c r="K44" s="195">
        <f>I44*J44</f>
        <v>0</v>
      </c>
    </row>
    <row r="45" spans="1:11">
      <c r="A45" s="196"/>
      <c r="B45" s="203"/>
      <c r="C45" s="235"/>
      <c r="D45" s="199" t="s">
        <v>306</v>
      </c>
      <c r="E45" s="199"/>
      <c r="F45" s="199"/>
      <c r="G45" s="207"/>
      <c r="H45" s="192"/>
      <c r="I45" s="194"/>
      <c r="J45" s="195"/>
      <c r="K45" s="192"/>
    </row>
    <row r="46" spans="1:11">
      <c r="A46" s="196"/>
      <c r="B46" s="203"/>
      <c r="C46" s="198"/>
      <c r="D46" s="199"/>
      <c r="E46" s="199"/>
      <c r="F46" s="199"/>
      <c r="G46" s="200"/>
      <c r="H46" s="192"/>
      <c r="I46" s="194"/>
      <c r="J46" s="195"/>
      <c r="K46" s="192"/>
    </row>
    <row r="47" spans="1:11">
      <c r="A47" s="196"/>
      <c r="B47" s="203"/>
      <c r="C47" s="198"/>
      <c r="D47" s="199"/>
      <c r="E47" s="199"/>
      <c r="F47" s="199"/>
      <c r="G47" s="200"/>
      <c r="H47" s="192"/>
      <c r="I47" s="194"/>
      <c r="J47" s="195"/>
      <c r="K47" s="192"/>
    </row>
    <row r="48" spans="1:11">
      <c r="A48" s="196"/>
      <c r="B48" s="203"/>
      <c r="C48" s="198"/>
      <c r="D48" s="199"/>
      <c r="E48" s="199"/>
      <c r="F48" s="199"/>
      <c r="G48" s="200"/>
      <c r="H48" s="192"/>
      <c r="I48" s="194"/>
      <c r="J48" s="195"/>
      <c r="K48" s="192"/>
    </row>
    <row r="49" spans="1:11">
      <c r="A49" s="196"/>
      <c r="B49" s="203"/>
      <c r="C49" s="198"/>
      <c r="D49" s="199"/>
      <c r="E49" s="199"/>
      <c r="F49" s="199"/>
      <c r="G49" s="200"/>
      <c r="H49" s="192"/>
      <c r="I49" s="194"/>
      <c r="J49" s="195"/>
      <c r="K49" s="192"/>
    </row>
    <row r="50" spans="1:11">
      <c r="A50" s="196"/>
      <c r="B50" s="203"/>
      <c r="C50" s="198"/>
      <c r="D50" s="199"/>
      <c r="E50" s="199"/>
      <c r="F50" s="199"/>
      <c r="G50" s="200"/>
      <c r="H50" s="192"/>
      <c r="I50" s="194"/>
      <c r="J50" s="195"/>
      <c r="K50" s="192"/>
    </row>
    <row r="51" spans="1:11">
      <c r="A51" s="196"/>
      <c r="B51" s="203"/>
      <c r="C51" s="198"/>
      <c r="D51" s="199"/>
      <c r="E51" s="199"/>
      <c r="F51" s="199"/>
      <c r="G51" s="200"/>
      <c r="H51" s="192"/>
      <c r="I51" s="194"/>
      <c r="J51" s="195"/>
      <c r="K51" s="192"/>
    </row>
    <row r="52" spans="1:11">
      <c r="A52" s="196"/>
      <c r="B52" s="203"/>
      <c r="C52" s="198"/>
      <c r="D52" s="199"/>
      <c r="E52" s="199"/>
      <c r="F52" s="199"/>
      <c r="G52" s="200"/>
      <c r="H52" s="192"/>
      <c r="I52" s="194"/>
      <c r="J52" s="195"/>
      <c r="K52" s="192"/>
    </row>
    <row r="53" spans="1:11">
      <c r="A53" s="196"/>
      <c r="B53" s="203"/>
      <c r="C53" s="198"/>
      <c r="D53" s="199"/>
      <c r="E53" s="199"/>
      <c r="F53" s="199"/>
      <c r="G53" s="200"/>
      <c r="H53" s="192"/>
      <c r="I53" s="194"/>
      <c r="J53" s="195"/>
      <c r="K53" s="192"/>
    </row>
    <row r="54" spans="1:11">
      <c r="A54" s="196"/>
      <c r="B54" s="202"/>
      <c r="H54" s="192"/>
      <c r="I54" s="201"/>
      <c r="J54" s="195"/>
      <c r="K54" s="192"/>
    </row>
    <row r="55" spans="1:11">
      <c r="A55" s="196"/>
      <c r="B55" s="202"/>
      <c r="H55" s="236"/>
      <c r="I55" s="201"/>
      <c r="J55" s="237"/>
      <c r="K55" s="192"/>
    </row>
    <row r="56" spans="1:11">
      <c r="A56" s="196"/>
      <c r="B56" s="202"/>
      <c r="H56" s="236"/>
      <c r="I56" s="201"/>
      <c r="J56" s="237"/>
      <c r="K56" s="192"/>
    </row>
    <row r="57" spans="1:11">
      <c r="A57" s="196"/>
      <c r="B57" s="202"/>
      <c r="H57" s="236"/>
      <c r="I57" s="201"/>
      <c r="J57" s="237"/>
      <c r="K57" s="192"/>
    </row>
    <row r="58" spans="1:11">
      <c r="A58" s="196"/>
      <c r="B58" s="202"/>
      <c r="H58" s="236"/>
      <c r="I58" s="201"/>
      <c r="J58" s="237"/>
      <c r="K58" s="192"/>
    </row>
    <row r="59" spans="1:11">
      <c r="A59" s="196"/>
      <c r="B59" s="202"/>
      <c r="H59" s="236"/>
      <c r="I59" s="201"/>
      <c r="J59" s="237"/>
      <c r="K59" s="192"/>
    </row>
    <row r="60" spans="1:11">
      <c r="A60" s="196"/>
      <c r="B60" s="202"/>
      <c r="H60" s="236"/>
      <c r="I60" s="201"/>
      <c r="J60" s="237"/>
      <c r="K60" s="192"/>
    </row>
    <row r="61" spans="1:11">
      <c r="A61" s="196"/>
      <c r="B61" s="202"/>
      <c r="H61" s="236"/>
      <c r="I61" s="201"/>
      <c r="J61" s="237"/>
      <c r="K61" s="192"/>
    </row>
    <row r="62" spans="1:11">
      <c r="A62" s="196"/>
      <c r="B62" s="202"/>
      <c r="H62" s="236"/>
      <c r="I62" s="201"/>
      <c r="J62" s="237"/>
      <c r="K62" s="192"/>
    </row>
    <row r="63" spans="1:11">
      <c r="A63" s="196"/>
      <c r="B63" s="202"/>
      <c r="H63" s="236"/>
      <c r="I63" s="201"/>
      <c r="J63" s="237"/>
      <c r="K63" s="192"/>
    </row>
    <row r="64" spans="1:11">
      <c r="A64" s="196"/>
      <c r="B64" s="202"/>
      <c r="H64" s="236"/>
      <c r="I64" s="201"/>
      <c r="J64" s="237"/>
      <c r="K64" s="192"/>
    </row>
    <row r="65" spans="1:11">
      <c r="A65" s="196"/>
      <c r="B65" s="202"/>
      <c r="H65" s="236"/>
      <c r="I65" s="201"/>
      <c r="J65" s="237"/>
      <c r="K65" s="192"/>
    </row>
    <row r="66" spans="1:11">
      <c r="A66" s="196"/>
      <c r="B66" s="202"/>
      <c r="H66" s="236"/>
      <c r="I66" s="201"/>
      <c r="J66" s="237"/>
      <c r="K66" s="192"/>
    </row>
    <row r="67" spans="1:11">
      <c r="A67" s="196"/>
      <c r="B67" s="202"/>
      <c r="H67" s="236"/>
      <c r="I67" s="201"/>
      <c r="J67" s="237"/>
      <c r="K67" s="192"/>
    </row>
    <row r="68" spans="1:11">
      <c r="A68" s="238"/>
      <c r="B68" s="202"/>
      <c r="H68" s="236"/>
      <c r="I68" s="201"/>
      <c r="J68" s="237"/>
      <c r="K68" s="192"/>
    </row>
    <row r="69" spans="1:11" ht="18" customHeight="1">
      <c r="A69" s="481" t="s">
        <v>205</v>
      </c>
      <c r="B69" s="482"/>
      <c r="C69" s="482"/>
      <c r="D69" s="482"/>
      <c r="E69" s="482"/>
      <c r="F69" s="482"/>
      <c r="G69" s="482"/>
      <c r="H69" s="482"/>
      <c r="I69" s="482"/>
      <c r="J69" s="483"/>
      <c r="K69" s="239">
        <f>SUM(K7:K68)</f>
        <v>0</v>
      </c>
    </row>
    <row r="70" spans="1:11" ht="18" customHeight="1">
      <c r="A70" s="240"/>
      <c r="B70" s="481" t="s">
        <v>307</v>
      </c>
      <c r="C70" s="484"/>
      <c r="D70" s="484"/>
      <c r="E70" s="484"/>
      <c r="F70" s="484"/>
      <c r="G70" s="484"/>
      <c r="H70" s="484"/>
      <c r="I70" s="484"/>
      <c r="J70" s="485"/>
      <c r="K70" s="239">
        <f>K69</f>
        <v>0</v>
      </c>
    </row>
    <row r="71" spans="1:11">
      <c r="A71" s="184" t="s">
        <v>308</v>
      </c>
      <c r="B71" s="184"/>
      <c r="C71" s="241" t="s">
        <v>309</v>
      </c>
      <c r="D71" s="186"/>
      <c r="E71" s="187"/>
      <c r="F71" s="187"/>
      <c r="G71" s="242"/>
      <c r="H71" s="243"/>
      <c r="I71" s="243"/>
      <c r="J71" s="244"/>
      <c r="K71" s="245"/>
    </row>
    <row r="72" spans="1:11" ht="13">
      <c r="A72" s="246"/>
      <c r="B72" s="171" t="s">
        <v>260</v>
      </c>
      <c r="C72" s="247"/>
      <c r="D72" s="232"/>
      <c r="E72" s="248"/>
      <c r="F72" s="248"/>
      <c r="G72" s="249"/>
      <c r="H72" s="250"/>
      <c r="I72" s="250"/>
      <c r="J72" s="251"/>
      <c r="K72" s="208"/>
    </row>
    <row r="73" spans="1:11" ht="13">
      <c r="A73" s="196"/>
      <c r="B73" s="171" t="s">
        <v>310</v>
      </c>
      <c r="C73" s="252"/>
      <c r="D73" s="200"/>
      <c r="E73" s="200"/>
      <c r="F73" s="200"/>
      <c r="G73" s="207"/>
      <c r="H73" s="250"/>
      <c r="I73" s="194"/>
      <c r="J73" s="195"/>
      <c r="K73" s="192"/>
    </row>
    <row r="74" spans="1:11">
      <c r="A74" s="196"/>
      <c r="B74" s="253" t="s">
        <v>311</v>
      </c>
      <c r="C74" s="235"/>
      <c r="D74" s="199"/>
      <c r="E74" s="199"/>
      <c r="F74" s="199"/>
      <c r="G74" s="207"/>
      <c r="H74" s="197"/>
      <c r="I74" s="194"/>
      <c r="J74" s="195"/>
      <c r="K74" s="192"/>
    </row>
    <row r="75" spans="1:11">
      <c r="A75" s="178" t="s">
        <v>312</v>
      </c>
      <c r="B75" s="254" t="s">
        <v>16</v>
      </c>
      <c r="C75" s="235" t="s">
        <v>313</v>
      </c>
      <c r="D75" s="199"/>
      <c r="E75" s="199"/>
      <c r="F75" s="199"/>
      <c r="G75" s="207"/>
      <c r="H75" s="197"/>
      <c r="I75" s="194"/>
      <c r="J75" s="195"/>
      <c r="K75" s="192"/>
    </row>
    <row r="76" spans="1:11">
      <c r="A76" s="196"/>
      <c r="B76" s="203"/>
      <c r="C76" s="255" t="s">
        <v>314</v>
      </c>
      <c r="D76" s="256"/>
      <c r="E76" s="199"/>
      <c r="F76" s="199"/>
      <c r="G76" s="207"/>
      <c r="H76" s="197"/>
      <c r="I76" s="194"/>
      <c r="J76" s="195"/>
      <c r="K76" s="192"/>
    </row>
    <row r="77" spans="1:11">
      <c r="A77" s="196"/>
      <c r="B77" s="203"/>
      <c r="C77" s="257"/>
      <c r="D77" s="256"/>
      <c r="E77" s="199"/>
      <c r="F77" s="199"/>
      <c r="G77" s="207"/>
      <c r="H77" s="197"/>
      <c r="I77" s="194"/>
      <c r="J77" s="195"/>
      <c r="K77" s="192"/>
    </row>
    <row r="78" spans="1:11">
      <c r="A78" s="196"/>
      <c r="B78" s="203"/>
      <c r="C78" s="205" t="s">
        <v>315</v>
      </c>
      <c r="D78" s="199"/>
      <c r="E78" s="199"/>
      <c r="F78" s="199"/>
      <c r="G78" s="207"/>
      <c r="H78" s="197"/>
      <c r="I78" s="194"/>
      <c r="J78" s="195"/>
      <c r="K78" s="192"/>
    </row>
    <row r="79" spans="1:11">
      <c r="A79" s="196"/>
      <c r="B79" s="203"/>
      <c r="C79" s="205" t="s">
        <v>316</v>
      </c>
      <c r="D79" s="199"/>
      <c r="E79" s="199"/>
      <c r="F79" s="199"/>
      <c r="G79" s="207"/>
      <c r="H79" s="197"/>
      <c r="I79" s="194"/>
      <c r="J79" s="195"/>
      <c r="K79" s="192"/>
    </row>
    <row r="80" spans="1:11">
      <c r="A80" s="196"/>
      <c r="B80" s="203"/>
      <c r="C80" s="258"/>
      <c r="D80" s="259"/>
      <c r="E80" s="199"/>
      <c r="F80" s="199"/>
      <c r="G80" s="260"/>
      <c r="H80" s="197"/>
      <c r="I80" s="194"/>
      <c r="J80" s="195"/>
      <c r="K80" s="192"/>
    </row>
    <row r="81" spans="1:11">
      <c r="A81" s="196"/>
      <c r="B81" s="203"/>
      <c r="C81" s="206" t="s">
        <v>317</v>
      </c>
      <c r="D81" s="261" t="s">
        <v>318</v>
      </c>
      <c r="E81" s="262"/>
      <c r="F81" s="248"/>
      <c r="G81" s="249"/>
      <c r="H81" s="197" t="s">
        <v>8</v>
      </c>
      <c r="I81" s="194">
        <v>100</v>
      </c>
      <c r="J81" s="195"/>
      <c r="K81" s="195">
        <f>I81*J81</f>
        <v>0</v>
      </c>
    </row>
    <row r="82" spans="1:11">
      <c r="A82" s="196"/>
      <c r="B82" s="203"/>
      <c r="C82" s="216"/>
      <c r="D82" s="261"/>
      <c r="E82" s="262"/>
      <c r="F82" s="248"/>
      <c r="G82" s="249"/>
      <c r="H82" s="263"/>
      <c r="I82" s="194"/>
      <c r="J82" s="195"/>
      <c r="K82" s="192"/>
    </row>
    <row r="83" spans="1:11">
      <c r="A83" s="196"/>
      <c r="B83" s="203"/>
      <c r="C83" s="199" t="s">
        <v>319</v>
      </c>
      <c r="D83" s="261" t="s">
        <v>320</v>
      </c>
      <c r="E83" s="262"/>
      <c r="F83" s="248"/>
      <c r="G83" s="249"/>
      <c r="H83" s="197" t="s">
        <v>8</v>
      </c>
      <c r="I83" s="194">
        <v>300</v>
      </c>
      <c r="J83" s="195"/>
      <c r="K83" s="195">
        <f>I83*J83</f>
        <v>0</v>
      </c>
    </row>
    <row r="84" spans="1:11">
      <c r="A84" s="196"/>
      <c r="B84" s="203"/>
      <c r="C84" s="199"/>
      <c r="D84" s="261"/>
      <c r="E84" s="262"/>
      <c r="F84" s="248"/>
      <c r="G84" s="249"/>
      <c r="H84" s="263"/>
      <c r="I84" s="194"/>
      <c r="J84" s="195"/>
      <c r="K84" s="192"/>
    </row>
    <row r="85" spans="1:11">
      <c r="A85" s="196"/>
      <c r="B85" s="203"/>
      <c r="C85" s="206" t="s">
        <v>321</v>
      </c>
      <c r="D85" s="261" t="s">
        <v>322</v>
      </c>
      <c r="E85" s="262"/>
      <c r="F85" s="262"/>
      <c r="G85" s="264"/>
      <c r="H85" s="197" t="s">
        <v>8</v>
      </c>
      <c r="I85" s="194">
        <v>50</v>
      </c>
      <c r="J85" s="195"/>
      <c r="K85" s="195">
        <f>I85*J85</f>
        <v>0</v>
      </c>
    </row>
    <row r="86" spans="1:11">
      <c r="A86" s="196"/>
      <c r="B86" s="203"/>
      <c r="C86" s="206"/>
      <c r="D86" s="261"/>
      <c r="E86" s="262"/>
      <c r="F86" s="262"/>
      <c r="G86" s="264"/>
      <c r="H86" s="263"/>
      <c r="I86" s="194"/>
      <c r="J86" s="195"/>
      <c r="K86" s="192"/>
    </row>
    <row r="87" spans="1:11">
      <c r="A87" s="192"/>
      <c r="B87" s="192"/>
      <c r="H87" s="192"/>
      <c r="I87" s="194"/>
      <c r="J87" s="195"/>
      <c r="K87" s="192"/>
    </row>
    <row r="88" spans="1:11">
      <c r="A88" s="196" t="s">
        <v>323</v>
      </c>
      <c r="B88" s="208"/>
      <c r="C88" s="204" t="s">
        <v>324</v>
      </c>
      <c r="D88" s="219"/>
      <c r="E88" s="219"/>
      <c r="F88" s="200"/>
      <c r="G88" s="207"/>
      <c r="H88" s="192"/>
      <c r="I88" s="194"/>
      <c r="J88" s="195"/>
      <c r="K88" s="192"/>
    </row>
    <row r="89" spans="1:11">
      <c r="A89" s="246"/>
      <c r="B89" s="253"/>
      <c r="C89" s="231" t="s">
        <v>325</v>
      </c>
      <c r="D89" s="232"/>
      <c r="E89" s="248"/>
      <c r="F89" s="248"/>
      <c r="G89" s="249"/>
      <c r="H89" s="192"/>
      <c r="I89" s="194"/>
      <c r="J89" s="195"/>
      <c r="K89" s="192"/>
    </row>
    <row r="90" spans="1:11">
      <c r="A90" s="265"/>
      <c r="B90" s="253"/>
      <c r="C90" s="205"/>
      <c r="D90" s="206"/>
      <c r="E90" s="206"/>
      <c r="F90" s="199"/>
      <c r="G90" s="207"/>
      <c r="H90" s="192"/>
      <c r="I90" s="194"/>
      <c r="J90" s="195"/>
      <c r="K90" s="192"/>
    </row>
    <row r="91" spans="1:11">
      <c r="A91" s="265"/>
      <c r="B91" s="253"/>
      <c r="C91" s="206" t="s">
        <v>317</v>
      </c>
      <c r="D91" s="216" t="s">
        <v>326</v>
      </c>
      <c r="E91" s="206"/>
      <c r="F91" s="199"/>
      <c r="G91" s="207"/>
      <c r="H91" s="197" t="s">
        <v>8</v>
      </c>
      <c r="I91" s="194">
        <v>400</v>
      </c>
      <c r="J91" s="195"/>
      <c r="K91" s="195">
        <f>I91*J91</f>
        <v>0</v>
      </c>
    </row>
    <row r="92" spans="1:11">
      <c r="A92" s="192"/>
      <c r="B92" s="192"/>
      <c r="H92" s="192"/>
      <c r="I92" s="194"/>
      <c r="J92" s="195"/>
      <c r="K92" s="192"/>
    </row>
    <row r="93" spans="1:11">
      <c r="A93" s="265" t="s">
        <v>327</v>
      </c>
      <c r="B93" s="203" t="s">
        <v>328</v>
      </c>
      <c r="C93" s="204" t="s">
        <v>329</v>
      </c>
      <c r="D93" s="216"/>
      <c r="E93" s="206"/>
      <c r="F93" s="199"/>
      <c r="G93" s="207"/>
      <c r="H93" s="263"/>
      <c r="I93" s="266"/>
      <c r="J93" s="195"/>
      <c r="K93" s="192"/>
    </row>
    <row r="94" spans="1:11">
      <c r="A94" s="265"/>
      <c r="B94" s="203"/>
      <c r="C94" s="205"/>
      <c r="D94" s="216"/>
      <c r="E94" s="206"/>
      <c r="F94" s="267"/>
      <c r="G94" s="207"/>
      <c r="H94" s="263"/>
      <c r="I94" s="266"/>
      <c r="J94" s="195"/>
      <c r="K94" s="192"/>
    </row>
    <row r="95" spans="1:11">
      <c r="A95" s="265"/>
      <c r="B95" s="203"/>
      <c r="C95" s="214" t="s">
        <v>330</v>
      </c>
      <c r="D95" s="216" t="s">
        <v>331</v>
      </c>
      <c r="E95" s="206"/>
      <c r="F95" s="199"/>
      <c r="G95" s="207"/>
      <c r="H95" s="263"/>
      <c r="I95" s="266"/>
      <c r="J95" s="195"/>
      <c r="K95" s="192"/>
    </row>
    <row r="96" spans="1:11">
      <c r="A96" s="265"/>
      <c r="B96" s="203"/>
      <c r="C96" s="205"/>
      <c r="D96" s="216"/>
      <c r="E96" s="206"/>
      <c r="F96" s="199"/>
      <c r="G96" s="207"/>
      <c r="H96" s="263"/>
      <c r="I96" s="266"/>
      <c r="J96" s="195"/>
      <c r="K96" s="192"/>
    </row>
    <row r="97" spans="1:12">
      <c r="A97" s="265"/>
      <c r="B97" s="208"/>
      <c r="C97" s="268"/>
      <c r="D97" s="225" t="s">
        <v>330</v>
      </c>
      <c r="E97" s="206" t="s">
        <v>332</v>
      </c>
      <c r="F97" s="199"/>
      <c r="G97" s="207"/>
      <c r="H97" s="263" t="s">
        <v>243</v>
      </c>
      <c r="I97" s="266">
        <v>5</v>
      </c>
      <c r="J97" s="195"/>
      <c r="K97" s="195">
        <f>I97*J97</f>
        <v>0</v>
      </c>
      <c r="L97" s="269"/>
    </row>
    <row r="98" spans="1:12">
      <c r="A98" s="265"/>
      <c r="B98" s="208"/>
      <c r="C98" s="221"/>
      <c r="D98" s="225"/>
      <c r="E98" s="206"/>
      <c r="F98" s="199"/>
      <c r="G98" s="200"/>
      <c r="H98" s="263"/>
      <c r="I98" s="266"/>
      <c r="J98" s="195"/>
      <c r="K98" s="195"/>
      <c r="L98" s="269"/>
    </row>
    <row r="99" spans="1:12">
      <c r="A99" s="265"/>
      <c r="B99" s="208"/>
      <c r="C99" s="221"/>
      <c r="D99" s="225"/>
      <c r="E99" s="206"/>
      <c r="F99" s="199"/>
      <c r="G99" s="200"/>
      <c r="H99" s="263"/>
      <c r="I99" s="266"/>
      <c r="J99" s="195"/>
      <c r="K99" s="195"/>
      <c r="L99" s="269"/>
    </row>
    <row r="100" spans="1:12">
      <c r="A100" s="265"/>
      <c r="B100" s="208"/>
      <c r="C100" s="221"/>
      <c r="D100" s="225"/>
      <c r="E100" s="206"/>
      <c r="F100" s="199"/>
      <c r="G100" s="200"/>
      <c r="H100" s="263"/>
      <c r="I100" s="266"/>
      <c r="J100" s="195"/>
      <c r="K100" s="195"/>
      <c r="L100" s="269"/>
    </row>
    <row r="101" spans="1:12">
      <c r="A101" s="265"/>
      <c r="B101" s="208"/>
      <c r="C101" s="221"/>
      <c r="D101" s="225"/>
      <c r="E101" s="206"/>
      <c r="F101" s="199"/>
      <c r="G101" s="200"/>
      <c r="H101" s="263"/>
      <c r="I101" s="266"/>
      <c r="J101" s="195"/>
      <c r="K101" s="195"/>
      <c r="L101" s="269"/>
    </row>
    <row r="102" spans="1:12">
      <c r="A102" s="265"/>
      <c r="B102" s="208"/>
      <c r="C102" s="221"/>
      <c r="D102" s="225"/>
      <c r="E102" s="206"/>
      <c r="F102" s="199"/>
      <c r="G102" s="200"/>
      <c r="H102" s="263"/>
      <c r="I102" s="266"/>
      <c r="J102" s="195"/>
      <c r="K102" s="195"/>
      <c r="L102" s="269"/>
    </row>
    <row r="103" spans="1:12">
      <c r="A103" s="265"/>
      <c r="B103" s="208"/>
      <c r="C103" s="221"/>
      <c r="D103" s="225"/>
      <c r="E103" s="206"/>
      <c r="F103" s="199"/>
      <c r="G103" s="200"/>
      <c r="H103" s="263"/>
      <c r="I103" s="266"/>
      <c r="J103" s="195"/>
      <c r="K103" s="195"/>
      <c r="L103" s="269"/>
    </row>
    <row r="104" spans="1:12">
      <c r="A104" s="265"/>
      <c r="B104" s="208"/>
      <c r="C104" s="221"/>
      <c r="D104" s="225"/>
      <c r="E104" s="206"/>
      <c r="F104" s="199"/>
      <c r="G104" s="200"/>
      <c r="H104" s="263"/>
      <c r="I104" s="266"/>
      <c r="J104" s="195"/>
      <c r="K104" s="195"/>
      <c r="L104" s="269"/>
    </row>
    <row r="105" spans="1:12">
      <c r="A105" s="265"/>
      <c r="B105" s="208"/>
      <c r="C105" s="221"/>
      <c r="D105" s="225"/>
      <c r="E105" s="206"/>
      <c r="F105" s="199"/>
      <c r="G105" s="200"/>
      <c r="H105" s="263"/>
      <c r="I105" s="266"/>
      <c r="J105" s="195"/>
      <c r="K105" s="195"/>
      <c r="L105" s="269"/>
    </row>
    <row r="106" spans="1:12">
      <c r="A106" s="265"/>
      <c r="B106" s="208"/>
      <c r="C106" s="221"/>
      <c r="D106" s="225"/>
      <c r="E106" s="206"/>
      <c r="F106" s="199"/>
      <c r="G106" s="200"/>
      <c r="H106" s="263"/>
      <c r="I106" s="266"/>
      <c r="J106" s="195"/>
      <c r="K106" s="195"/>
      <c r="L106" s="269"/>
    </row>
    <row r="107" spans="1:12">
      <c r="A107" s="265"/>
      <c r="B107" s="208"/>
      <c r="C107" s="221"/>
      <c r="D107" s="225"/>
      <c r="E107" s="206"/>
      <c r="F107" s="199"/>
      <c r="G107" s="200"/>
      <c r="H107" s="263"/>
      <c r="I107" s="266"/>
      <c r="J107" s="195"/>
      <c r="K107" s="195"/>
      <c r="L107" s="269"/>
    </row>
    <row r="108" spans="1:12">
      <c r="A108" s="265"/>
      <c r="B108" s="208"/>
      <c r="C108" s="221"/>
      <c r="D108" s="225"/>
      <c r="E108" s="206"/>
      <c r="F108" s="199"/>
      <c r="G108" s="200"/>
      <c r="H108" s="263"/>
      <c r="I108" s="266"/>
      <c r="J108" s="195"/>
      <c r="K108" s="195"/>
      <c r="L108" s="269"/>
    </row>
    <row r="109" spans="1:12">
      <c r="A109" s="265"/>
      <c r="B109" s="208"/>
      <c r="C109" s="221"/>
      <c r="D109" s="225"/>
      <c r="E109" s="206"/>
      <c r="F109" s="199"/>
      <c r="G109" s="200"/>
      <c r="H109" s="263"/>
      <c r="I109" s="266"/>
      <c r="J109" s="195"/>
      <c r="K109" s="195"/>
      <c r="L109" s="269"/>
    </row>
    <row r="110" spans="1:12">
      <c r="A110" s="265"/>
      <c r="B110" s="208"/>
      <c r="C110" s="221"/>
      <c r="D110" s="225"/>
      <c r="E110" s="206"/>
      <c r="F110" s="199"/>
      <c r="G110" s="200"/>
      <c r="H110" s="263"/>
      <c r="I110" s="266"/>
      <c r="J110" s="195"/>
      <c r="K110" s="195"/>
      <c r="L110" s="269"/>
    </row>
    <row r="111" spans="1:12">
      <c r="A111" s="265"/>
      <c r="B111" s="208"/>
      <c r="C111" s="221"/>
      <c r="D111" s="225"/>
      <c r="E111" s="206"/>
      <c r="F111" s="199"/>
      <c r="G111" s="200"/>
      <c r="H111" s="263"/>
      <c r="I111" s="266"/>
      <c r="J111" s="195"/>
      <c r="K111" s="195"/>
      <c r="L111" s="269"/>
    </row>
    <row r="112" spans="1:12">
      <c r="A112" s="265"/>
      <c r="B112" s="208"/>
      <c r="C112" s="221"/>
      <c r="D112" s="225"/>
      <c r="E112" s="206"/>
      <c r="F112" s="199"/>
      <c r="G112" s="200"/>
      <c r="H112" s="263"/>
      <c r="I112" s="266"/>
      <c r="J112" s="195"/>
      <c r="K112" s="195"/>
      <c r="L112" s="269"/>
    </row>
    <row r="113" spans="1:12">
      <c r="A113" s="265"/>
      <c r="B113" s="208"/>
      <c r="C113" s="221"/>
      <c r="D113" s="225"/>
      <c r="E113" s="206"/>
      <c r="F113" s="199"/>
      <c r="G113" s="200"/>
      <c r="H113" s="263"/>
      <c r="I113" s="266"/>
      <c r="J113" s="195"/>
      <c r="K113" s="195"/>
      <c r="L113" s="269"/>
    </row>
    <row r="114" spans="1:12">
      <c r="A114" s="265"/>
      <c r="B114" s="208"/>
      <c r="C114" s="221"/>
      <c r="D114" s="225"/>
      <c r="E114" s="206"/>
      <c r="F114" s="199"/>
      <c r="G114" s="200"/>
      <c r="H114" s="263"/>
      <c r="I114" s="266"/>
      <c r="J114" s="195"/>
      <c r="K114" s="195"/>
      <c r="L114" s="269"/>
    </row>
    <row r="115" spans="1:12">
      <c r="A115" s="265"/>
      <c r="B115" s="208"/>
      <c r="C115" s="221"/>
      <c r="D115" s="225"/>
      <c r="E115" s="206"/>
      <c r="F115" s="199"/>
      <c r="G115" s="200"/>
      <c r="H115" s="263"/>
      <c r="I115" s="266"/>
      <c r="J115" s="195"/>
      <c r="K115" s="195"/>
      <c r="L115" s="269"/>
    </row>
    <row r="116" spans="1:12">
      <c r="A116" s="265"/>
      <c r="B116" s="208"/>
      <c r="C116" s="221"/>
      <c r="D116" s="225"/>
      <c r="E116" s="206"/>
      <c r="F116" s="199"/>
      <c r="G116" s="200"/>
      <c r="H116" s="263"/>
      <c r="I116" s="266"/>
      <c r="J116" s="195"/>
      <c r="K116" s="195"/>
      <c r="L116" s="269"/>
    </row>
    <row r="117" spans="1:12">
      <c r="A117" s="265"/>
      <c r="B117" s="208"/>
      <c r="C117" s="221"/>
      <c r="D117" s="225"/>
      <c r="E117" s="206"/>
      <c r="F117" s="199"/>
      <c r="G117" s="200"/>
      <c r="H117" s="263"/>
      <c r="I117" s="266"/>
      <c r="J117" s="195"/>
      <c r="K117" s="195"/>
      <c r="L117" s="269"/>
    </row>
    <row r="118" spans="1:12">
      <c r="A118" s="265"/>
      <c r="B118" s="208"/>
      <c r="C118" s="221"/>
      <c r="D118" s="225"/>
      <c r="E118" s="206"/>
      <c r="F118" s="199"/>
      <c r="G118" s="200"/>
      <c r="H118" s="263"/>
      <c r="I118" s="266"/>
      <c r="J118" s="195"/>
      <c r="K118" s="195"/>
      <c r="L118" s="269"/>
    </row>
    <row r="119" spans="1:12">
      <c r="A119" s="265"/>
      <c r="B119" s="208"/>
      <c r="C119" s="221"/>
      <c r="D119" s="225"/>
      <c r="E119" s="206"/>
      <c r="F119" s="199"/>
      <c r="G119" s="200"/>
      <c r="H119" s="263"/>
      <c r="I119" s="266"/>
      <c r="J119" s="195"/>
      <c r="K119" s="195"/>
      <c r="L119" s="269"/>
    </row>
    <row r="120" spans="1:12">
      <c r="A120" s="265"/>
      <c r="B120" s="208"/>
      <c r="C120" s="221"/>
      <c r="D120" s="225"/>
      <c r="E120" s="206"/>
      <c r="F120" s="199"/>
      <c r="G120" s="200"/>
      <c r="H120" s="263"/>
      <c r="I120" s="266"/>
      <c r="J120" s="195"/>
      <c r="K120" s="195"/>
      <c r="L120" s="269"/>
    </row>
    <row r="121" spans="1:12">
      <c r="A121" s="265"/>
      <c r="B121" s="208"/>
      <c r="C121" s="221"/>
      <c r="D121" s="225"/>
      <c r="E121" s="206"/>
      <c r="F121" s="199"/>
      <c r="G121" s="200"/>
      <c r="H121" s="263"/>
      <c r="I121" s="266"/>
      <c r="J121" s="195"/>
      <c r="K121" s="195"/>
      <c r="L121" s="269"/>
    </row>
    <row r="122" spans="1:12">
      <c r="A122" s="265"/>
      <c r="B122" s="208"/>
      <c r="C122" s="221"/>
      <c r="D122" s="225"/>
      <c r="E122" s="206"/>
      <c r="F122" s="199"/>
      <c r="G122" s="200"/>
      <c r="H122" s="263"/>
      <c r="I122" s="266"/>
      <c r="J122" s="195"/>
      <c r="K122" s="195"/>
      <c r="L122" s="269"/>
    </row>
    <row r="123" spans="1:12">
      <c r="A123" s="265"/>
      <c r="B123" s="208"/>
      <c r="C123" s="221"/>
      <c r="D123" s="225"/>
      <c r="E123" s="206"/>
      <c r="F123" s="199"/>
      <c r="G123" s="200"/>
      <c r="H123" s="263"/>
      <c r="I123" s="266"/>
      <c r="J123" s="195"/>
      <c r="K123" s="195"/>
      <c r="L123" s="269"/>
    </row>
    <row r="124" spans="1:12">
      <c r="A124" s="265"/>
      <c r="B124" s="208"/>
      <c r="C124" s="221"/>
      <c r="D124" s="225"/>
      <c r="E124" s="206"/>
      <c r="F124" s="199"/>
      <c r="G124" s="200"/>
      <c r="H124" s="263"/>
      <c r="I124" s="266"/>
      <c r="J124" s="195"/>
      <c r="K124" s="195"/>
      <c r="L124" s="269"/>
    </row>
    <row r="125" spans="1:12">
      <c r="A125" s="265"/>
      <c r="B125" s="208"/>
      <c r="C125" s="221"/>
      <c r="D125" s="225"/>
      <c r="E125" s="206"/>
      <c r="F125" s="199"/>
      <c r="G125" s="200"/>
      <c r="H125" s="263"/>
      <c r="I125" s="266"/>
      <c r="J125" s="195"/>
      <c r="K125" s="195"/>
      <c r="L125" s="269"/>
    </row>
    <row r="126" spans="1:12">
      <c r="A126" s="265"/>
      <c r="B126" s="208"/>
      <c r="C126" s="221"/>
      <c r="D126" s="225"/>
      <c r="E126" s="206"/>
      <c r="F126" s="199"/>
      <c r="G126" s="200"/>
      <c r="H126" s="263"/>
      <c r="I126" s="266"/>
      <c r="J126" s="195"/>
      <c r="K126" s="195"/>
      <c r="L126" s="269"/>
    </row>
    <row r="127" spans="1:12">
      <c r="A127" s="265"/>
      <c r="B127" s="208"/>
      <c r="C127" s="221"/>
      <c r="D127" s="225"/>
      <c r="E127" s="206"/>
      <c r="F127" s="199"/>
      <c r="G127" s="200"/>
      <c r="H127" s="263"/>
      <c r="I127" s="266"/>
      <c r="J127" s="195"/>
      <c r="K127" s="195"/>
      <c r="L127" s="269"/>
    </row>
    <row r="128" spans="1:12">
      <c r="A128" s="265"/>
      <c r="B128" s="208"/>
      <c r="C128" s="221"/>
      <c r="D128" s="225"/>
      <c r="E128" s="206"/>
      <c r="F128" s="199"/>
      <c r="G128" s="200"/>
      <c r="H128" s="263"/>
      <c r="I128" s="266"/>
      <c r="J128" s="195"/>
      <c r="K128" s="195"/>
      <c r="L128" s="269"/>
    </row>
    <row r="129" spans="1:12">
      <c r="A129" s="265"/>
      <c r="B129" s="208"/>
      <c r="C129" s="221"/>
      <c r="D129" s="225"/>
      <c r="E129" s="206"/>
      <c r="F129" s="199"/>
      <c r="G129" s="200"/>
      <c r="H129" s="263"/>
      <c r="I129" s="266"/>
      <c r="J129" s="195"/>
      <c r="K129" s="195"/>
      <c r="L129" s="269"/>
    </row>
    <row r="130" spans="1:12">
      <c r="A130" s="265"/>
      <c r="B130" s="208"/>
      <c r="C130" s="221"/>
      <c r="D130" s="225"/>
      <c r="E130" s="206"/>
      <c r="F130" s="199"/>
      <c r="G130" s="200"/>
      <c r="H130" s="263"/>
      <c r="I130" s="266"/>
      <c r="J130" s="195"/>
      <c r="K130" s="195"/>
      <c r="L130" s="269"/>
    </row>
    <row r="131" spans="1:12">
      <c r="A131" s="265"/>
      <c r="B131" s="208"/>
      <c r="C131" s="221"/>
      <c r="D131" s="225"/>
      <c r="E131" s="206"/>
      <c r="F131" s="199"/>
      <c r="G131" s="200"/>
      <c r="H131" s="263"/>
      <c r="I131" s="266"/>
      <c r="J131" s="195"/>
      <c r="K131" s="195"/>
      <c r="L131" s="269"/>
    </row>
    <row r="132" spans="1:12">
      <c r="A132" s="265"/>
      <c r="B132" s="208"/>
      <c r="C132" s="221"/>
      <c r="D132" s="225"/>
      <c r="E132" s="206"/>
      <c r="F132" s="199"/>
      <c r="G132" s="200"/>
      <c r="H132" s="263"/>
      <c r="I132" s="266"/>
      <c r="J132" s="195"/>
      <c r="K132" s="195"/>
      <c r="L132" s="269"/>
    </row>
    <row r="133" spans="1:12">
      <c r="A133" s="265"/>
      <c r="B133" s="208"/>
      <c r="C133" s="221"/>
      <c r="D133" s="225"/>
      <c r="E133" s="206"/>
      <c r="F133" s="199"/>
      <c r="G133" s="200"/>
      <c r="H133" s="263"/>
      <c r="I133" s="266"/>
      <c r="J133" s="195"/>
      <c r="K133" s="195"/>
      <c r="L133" s="269"/>
    </row>
    <row r="134" spans="1:12">
      <c r="A134" s="265"/>
      <c r="B134" s="208"/>
      <c r="C134" s="221"/>
      <c r="D134" s="225"/>
      <c r="E134" s="206"/>
      <c r="F134" s="199"/>
      <c r="G134" s="200"/>
      <c r="H134" s="263"/>
      <c r="I134" s="266"/>
      <c r="J134" s="195"/>
      <c r="K134" s="195"/>
      <c r="L134" s="269"/>
    </row>
    <row r="135" spans="1:12">
      <c r="A135" s="270"/>
      <c r="B135" s="192"/>
      <c r="H135" s="192"/>
      <c r="I135" s="194"/>
      <c r="J135" s="195"/>
      <c r="K135" s="192"/>
    </row>
    <row r="136" spans="1:12" ht="18" customHeight="1">
      <c r="A136" s="481" t="s">
        <v>205</v>
      </c>
      <c r="B136" s="482"/>
      <c r="C136" s="482"/>
      <c r="D136" s="482"/>
      <c r="E136" s="482"/>
      <c r="F136" s="482"/>
      <c r="G136" s="482"/>
      <c r="H136" s="482"/>
      <c r="I136" s="482"/>
      <c r="J136" s="483"/>
      <c r="K136" s="239">
        <f>SUM(K72:K135)+K70</f>
        <v>0</v>
      </c>
    </row>
    <row r="137" spans="1:12" ht="18" customHeight="1">
      <c r="A137" s="240"/>
      <c r="B137" s="481" t="s">
        <v>307</v>
      </c>
      <c r="C137" s="484"/>
      <c r="D137" s="484"/>
      <c r="E137" s="484"/>
      <c r="F137" s="484"/>
      <c r="G137" s="484"/>
      <c r="H137" s="484"/>
      <c r="I137" s="484"/>
      <c r="J137" s="485"/>
      <c r="K137" s="239">
        <f>K136</f>
        <v>0</v>
      </c>
    </row>
    <row r="138" spans="1:12">
      <c r="A138" s="271" t="s">
        <v>333</v>
      </c>
      <c r="B138" s="184"/>
      <c r="C138" s="241" t="s">
        <v>334</v>
      </c>
      <c r="D138" s="186"/>
      <c r="E138" s="187"/>
      <c r="F138" s="187"/>
      <c r="G138" s="242"/>
      <c r="H138" s="243"/>
      <c r="I138" s="169"/>
      <c r="J138" s="272"/>
      <c r="K138" s="273"/>
    </row>
    <row r="139" spans="1:12" ht="13">
      <c r="A139" s="274"/>
      <c r="B139" s="171" t="s">
        <v>260</v>
      </c>
      <c r="C139" s="252"/>
      <c r="D139" s="200"/>
      <c r="E139" s="200"/>
      <c r="F139" s="200"/>
      <c r="G139" s="207"/>
      <c r="H139" s="250"/>
      <c r="I139" s="266"/>
      <c r="J139" s="195"/>
      <c r="K139" s="192"/>
    </row>
    <row r="140" spans="1:12" ht="13">
      <c r="A140" s="274"/>
      <c r="B140" s="171" t="s">
        <v>335</v>
      </c>
      <c r="C140" s="252"/>
      <c r="D140" s="200"/>
      <c r="E140" s="200"/>
      <c r="F140" s="200"/>
      <c r="G140" s="207"/>
      <c r="H140" s="250"/>
      <c r="I140" s="266"/>
      <c r="J140" s="195"/>
      <c r="K140" s="192"/>
    </row>
    <row r="141" spans="1:12">
      <c r="A141" s="250" t="s">
        <v>336</v>
      </c>
      <c r="B141" s="208" t="s">
        <v>25</v>
      </c>
      <c r="C141" s="268" t="s">
        <v>337</v>
      </c>
      <c r="D141" s="219"/>
      <c r="E141" s="219"/>
      <c r="F141" s="200"/>
      <c r="G141" s="207"/>
      <c r="H141" s="263"/>
      <c r="I141" s="266"/>
      <c r="J141" s="195"/>
      <c r="K141" s="192"/>
    </row>
    <row r="142" spans="1:12">
      <c r="A142" s="250"/>
      <c r="B142" s="208"/>
      <c r="C142" s="268" t="s">
        <v>338</v>
      </c>
      <c r="D142" s="219"/>
      <c r="E142" s="221"/>
      <c r="F142" s="222"/>
      <c r="G142" s="223"/>
      <c r="H142" s="263"/>
      <c r="I142" s="266"/>
      <c r="J142" s="195"/>
      <c r="K142" s="192"/>
    </row>
    <row r="143" spans="1:12">
      <c r="A143" s="250"/>
      <c r="B143" s="208"/>
      <c r="C143" s="275" t="s">
        <v>339</v>
      </c>
      <c r="D143" s="219"/>
      <c r="E143" s="219"/>
      <c r="F143" s="200"/>
      <c r="G143" s="207"/>
      <c r="H143" s="263"/>
      <c r="I143" s="266"/>
      <c r="J143" s="195"/>
      <c r="K143" s="192"/>
    </row>
    <row r="144" spans="1:12" ht="13.5">
      <c r="A144" s="250"/>
      <c r="B144" s="208"/>
      <c r="C144" s="218" t="s">
        <v>272</v>
      </c>
      <c r="D144" s="219" t="s">
        <v>340</v>
      </c>
      <c r="E144" s="219"/>
      <c r="F144" s="200"/>
      <c r="G144" s="207"/>
      <c r="H144" s="263" t="s">
        <v>154</v>
      </c>
      <c r="I144" s="266">
        <v>40</v>
      </c>
      <c r="J144" s="195"/>
      <c r="K144" s="195">
        <f>I144*J144</f>
        <v>0</v>
      </c>
    </row>
    <row r="145" spans="1:11">
      <c r="A145" s="250"/>
      <c r="B145" s="208"/>
      <c r="C145" s="218"/>
      <c r="D145" s="219"/>
      <c r="E145" s="219"/>
      <c r="F145" s="200"/>
      <c r="G145" s="207"/>
      <c r="H145" s="263"/>
      <c r="I145" s="266"/>
      <c r="J145" s="195"/>
      <c r="K145" s="192"/>
    </row>
    <row r="146" spans="1:11" ht="13.5">
      <c r="A146" s="250"/>
      <c r="B146" s="208"/>
      <c r="C146" s="218" t="s">
        <v>277</v>
      </c>
      <c r="D146" s="219" t="s">
        <v>341</v>
      </c>
      <c r="E146" s="219"/>
      <c r="F146" s="200"/>
      <c r="G146" s="207"/>
      <c r="H146" s="263" t="s">
        <v>154</v>
      </c>
      <c r="I146" s="266">
        <v>150</v>
      </c>
      <c r="J146" s="195"/>
      <c r="K146" s="195">
        <f>I146*J146</f>
        <v>0</v>
      </c>
    </row>
    <row r="147" spans="1:11">
      <c r="A147" s="250"/>
      <c r="B147" s="208"/>
      <c r="C147" s="218"/>
      <c r="D147" s="219"/>
      <c r="E147" s="219"/>
      <c r="F147" s="200"/>
      <c r="G147" s="207"/>
      <c r="H147" s="263"/>
      <c r="I147" s="266"/>
      <c r="J147" s="195"/>
      <c r="K147" s="192"/>
    </row>
    <row r="148" spans="1:11">
      <c r="A148" s="250" t="s">
        <v>342</v>
      </c>
      <c r="B148" s="208" t="s">
        <v>27</v>
      </c>
      <c r="C148" s="268" t="s">
        <v>343</v>
      </c>
      <c r="D148" s="219"/>
      <c r="E148" s="206"/>
      <c r="F148" s="199"/>
      <c r="G148" s="207"/>
      <c r="H148" s="263"/>
      <c r="I148" s="266"/>
      <c r="J148" s="195"/>
      <c r="K148" s="192"/>
    </row>
    <row r="149" spans="1:11">
      <c r="A149" s="250"/>
      <c r="B149" s="208"/>
      <c r="C149" s="218"/>
      <c r="D149" s="219"/>
      <c r="E149" s="206"/>
      <c r="F149" s="199"/>
      <c r="G149" s="207"/>
      <c r="H149" s="263"/>
      <c r="I149" s="266"/>
      <c r="J149" s="195"/>
      <c r="K149" s="192"/>
    </row>
    <row r="150" spans="1:11" ht="13.5">
      <c r="A150" s="250"/>
      <c r="B150" s="208"/>
      <c r="C150" s="218" t="s">
        <v>272</v>
      </c>
      <c r="D150" s="219" t="s">
        <v>340</v>
      </c>
      <c r="E150" s="206"/>
      <c r="F150" s="199"/>
      <c r="G150" s="207"/>
      <c r="H150" s="263" t="s">
        <v>154</v>
      </c>
      <c r="I150" s="266">
        <v>40</v>
      </c>
      <c r="J150" s="195"/>
      <c r="K150" s="195">
        <f>I150*J150</f>
        <v>0</v>
      </c>
    </row>
    <row r="151" spans="1:11">
      <c r="A151" s="250"/>
      <c r="B151" s="208"/>
      <c r="C151" s="218"/>
      <c r="D151" s="219"/>
      <c r="E151" s="206"/>
      <c r="F151" s="199"/>
      <c r="G151" s="207"/>
      <c r="H151" s="263"/>
      <c r="I151" s="266"/>
      <c r="J151" s="195"/>
      <c r="K151" s="192"/>
    </row>
    <row r="152" spans="1:11" ht="13.5">
      <c r="A152" s="250"/>
      <c r="B152" s="208"/>
      <c r="C152" s="218" t="s">
        <v>277</v>
      </c>
      <c r="D152" s="219" t="s">
        <v>341</v>
      </c>
      <c r="E152" s="206"/>
      <c r="F152" s="199"/>
      <c r="G152" s="207"/>
      <c r="H152" s="263" t="s">
        <v>154</v>
      </c>
      <c r="I152" s="266">
        <v>150</v>
      </c>
      <c r="J152" s="195"/>
      <c r="K152" s="195">
        <f>I152*J152</f>
        <v>0</v>
      </c>
    </row>
    <row r="153" spans="1:11">
      <c r="A153" s="250"/>
      <c r="B153" s="250"/>
      <c r="C153" s="218"/>
      <c r="D153" s="219"/>
      <c r="E153" s="206"/>
      <c r="F153" s="199"/>
      <c r="G153" s="200"/>
      <c r="H153" s="263"/>
      <c r="I153" s="266"/>
      <c r="J153" s="195"/>
      <c r="K153" s="195"/>
    </row>
    <row r="154" spans="1:11">
      <c r="A154" s="250"/>
      <c r="B154" s="250"/>
      <c r="C154" s="218"/>
      <c r="D154" s="219"/>
      <c r="E154" s="206"/>
      <c r="F154" s="199"/>
      <c r="G154" s="200"/>
      <c r="H154" s="263"/>
      <c r="I154" s="266"/>
      <c r="J154" s="195"/>
      <c r="K154" s="195"/>
    </row>
    <row r="155" spans="1:11">
      <c r="A155" s="250"/>
      <c r="B155" s="250"/>
      <c r="C155" s="218"/>
      <c r="D155" s="219"/>
      <c r="E155" s="206"/>
      <c r="F155" s="199"/>
      <c r="G155" s="200"/>
      <c r="H155" s="263"/>
      <c r="I155" s="266"/>
      <c r="J155" s="195"/>
      <c r="K155" s="195"/>
    </row>
    <row r="156" spans="1:11">
      <c r="A156" s="250"/>
      <c r="B156" s="250"/>
      <c r="C156" s="218"/>
      <c r="D156" s="219"/>
      <c r="E156" s="206"/>
      <c r="F156" s="199"/>
      <c r="G156" s="200"/>
      <c r="H156" s="263"/>
      <c r="I156" s="266"/>
      <c r="J156" s="195"/>
      <c r="K156" s="195"/>
    </row>
    <row r="157" spans="1:11">
      <c r="A157" s="250"/>
      <c r="B157" s="250"/>
      <c r="C157" s="218"/>
      <c r="D157" s="219"/>
      <c r="E157" s="206"/>
      <c r="F157" s="199"/>
      <c r="G157" s="200"/>
      <c r="H157" s="263"/>
      <c r="I157" s="266"/>
      <c r="J157" s="195"/>
      <c r="K157" s="195"/>
    </row>
    <row r="158" spans="1:11">
      <c r="A158" s="250"/>
      <c r="B158" s="250"/>
      <c r="C158" s="218"/>
      <c r="D158" s="219"/>
      <c r="E158" s="206"/>
      <c r="F158" s="199"/>
      <c r="G158" s="200"/>
      <c r="H158" s="263"/>
      <c r="I158" s="266"/>
      <c r="J158" s="195"/>
      <c r="K158" s="195"/>
    </row>
    <row r="159" spans="1:11">
      <c r="A159" s="250"/>
      <c r="B159" s="250"/>
      <c r="C159" s="218"/>
      <c r="D159" s="219"/>
      <c r="E159" s="206"/>
      <c r="F159" s="199"/>
      <c r="G159" s="200"/>
      <c r="H159" s="263"/>
      <c r="I159" s="266"/>
      <c r="J159" s="195"/>
      <c r="K159" s="195"/>
    </row>
    <row r="160" spans="1:11">
      <c r="A160" s="250"/>
      <c r="B160" s="250"/>
      <c r="C160" s="218"/>
      <c r="D160" s="219"/>
      <c r="E160" s="206"/>
      <c r="F160" s="199"/>
      <c r="G160" s="200"/>
      <c r="H160" s="263"/>
      <c r="I160" s="266"/>
      <c r="J160" s="195"/>
      <c r="K160" s="195"/>
    </row>
    <row r="161" spans="1:11">
      <c r="A161" s="250"/>
      <c r="B161" s="250"/>
      <c r="C161" s="218"/>
      <c r="D161" s="219"/>
      <c r="E161" s="206"/>
      <c r="F161" s="199"/>
      <c r="G161" s="200"/>
      <c r="H161" s="263"/>
      <c r="I161" s="266"/>
      <c r="J161" s="195"/>
      <c r="K161" s="195"/>
    </row>
    <row r="162" spans="1:11">
      <c r="A162" s="250"/>
      <c r="B162" s="250"/>
      <c r="C162" s="218"/>
      <c r="D162" s="219"/>
      <c r="E162" s="206"/>
      <c r="F162" s="199"/>
      <c r="G162" s="200"/>
      <c r="H162" s="263"/>
      <c r="I162" s="266"/>
      <c r="J162" s="195"/>
      <c r="K162" s="195"/>
    </row>
    <row r="163" spans="1:11">
      <c r="A163" s="250"/>
      <c r="B163" s="250"/>
      <c r="C163" s="218"/>
      <c r="D163" s="219"/>
      <c r="E163" s="206"/>
      <c r="F163" s="199"/>
      <c r="G163" s="200"/>
      <c r="H163" s="263"/>
      <c r="I163" s="266"/>
      <c r="J163" s="195"/>
      <c r="K163" s="195"/>
    </row>
    <row r="164" spans="1:11">
      <c r="A164" s="250"/>
      <c r="B164" s="250"/>
      <c r="C164" s="218"/>
      <c r="D164" s="219"/>
      <c r="E164" s="206"/>
      <c r="F164" s="199"/>
      <c r="G164" s="200"/>
      <c r="H164" s="263"/>
      <c r="I164" s="266"/>
      <c r="J164" s="195"/>
      <c r="K164" s="195"/>
    </row>
    <row r="165" spans="1:11">
      <c r="A165" s="250"/>
      <c r="B165" s="250"/>
      <c r="C165" s="218"/>
      <c r="D165" s="219"/>
      <c r="E165" s="206"/>
      <c r="F165" s="199"/>
      <c r="G165" s="200"/>
      <c r="H165" s="263"/>
      <c r="I165" s="266"/>
      <c r="J165" s="195"/>
      <c r="K165" s="195"/>
    </row>
    <row r="166" spans="1:11">
      <c r="A166" s="250"/>
      <c r="B166" s="250"/>
      <c r="C166" s="218"/>
      <c r="D166" s="219"/>
      <c r="E166" s="206"/>
      <c r="F166" s="199"/>
      <c r="G166" s="200"/>
      <c r="H166" s="263"/>
      <c r="I166" s="266"/>
      <c r="J166" s="195"/>
      <c r="K166" s="195"/>
    </row>
    <row r="167" spans="1:11">
      <c r="A167" s="250"/>
      <c r="B167" s="250"/>
      <c r="C167" s="218"/>
      <c r="D167" s="219"/>
      <c r="E167" s="206"/>
      <c r="F167" s="199"/>
      <c r="G167" s="200"/>
      <c r="H167" s="263"/>
      <c r="I167" s="266"/>
      <c r="J167" s="195"/>
      <c r="K167" s="195"/>
    </row>
    <row r="168" spans="1:11">
      <c r="A168" s="250"/>
      <c r="B168" s="250"/>
      <c r="C168" s="218"/>
      <c r="D168" s="219"/>
      <c r="E168" s="206"/>
      <c r="F168" s="199"/>
      <c r="G168" s="200"/>
      <c r="H168" s="263"/>
      <c r="I168" s="266"/>
      <c r="J168" s="195"/>
      <c r="K168" s="195"/>
    </row>
    <row r="169" spans="1:11">
      <c r="A169" s="250"/>
      <c r="B169" s="250"/>
      <c r="C169" s="218"/>
      <c r="D169" s="219"/>
      <c r="E169" s="206"/>
      <c r="F169" s="199"/>
      <c r="G169" s="200"/>
      <c r="H169" s="263"/>
      <c r="I169" s="266"/>
      <c r="J169" s="195"/>
      <c r="K169" s="195"/>
    </row>
    <row r="170" spans="1:11">
      <c r="A170" s="250"/>
      <c r="B170" s="250"/>
      <c r="C170" s="218"/>
      <c r="D170" s="219"/>
      <c r="E170" s="206"/>
      <c r="F170" s="199"/>
      <c r="G170" s="200"/>
      <c r="H170" s="263"/>
      <c r="I170" s="266"/>
      <c r="J170" s="195"/>
      <c r="K170" s="195"/>
    </row>
    <row r="171" spans="1:11">
      <c r="A171" s="250"/>
      <c r="B171" s="250"/>
      <c r="C171" s="218"/>
      <c r="D171" s="219"/>
      <c r="E171" s="206"/>
      <c r="F171" s="199"/>
      <c r="G171" s="200"/>
      <c r="H171" s="263"/>
      <c r="I171" s="266"/>
      <c r="J171" s="195"/>
      <c r="K171" s="195"/>
    </row>
    <row r="172" spans="1:11">
      <c r="A172" s="250"/>
      <c r="B172" s="250"/>
      <c r="C172" s="218"/>
      <c r="D172" s="219"/>
      <c r="E172" s="206"/>
      <c r="F172" s="199"/>
      <c r="G172" s="200"/>
      <c r="H172" s="263"/>
      <c r="I172" s="266"/>
      <c r="J172" s="195"/>
      <c r="K172" s="195"/>
    </row>
    <row r="173" spans="1:11">
      <c r="C173" s="236"/>
      <c r="H173" s="192"/>
      <c r="I173" s="194"/>
      <c r="J173" s="195"/>
      <c r="K173" s="192"/>
    </row>
    <row r="174" spans="1:11">
      <c r="C174" s="236"/>
      <c r="H174" s="192"/>
      <c r="I174" s="194"/>
      <c r="J174" s="195"/>
      <c r="K174" s="192"/>
    </row>
    <row r="175" spans="1:11">
      <c r="C175" s="236"/>
      <c r="H175" s="192"/>
      <c r="I175" s="194"/>
      <c r="J175" s="195"/>
      <c r="K175" s="192"/>
    </row>
    <row r="176" spans="1:11">
      <c r="C176" s="236"/>
      <c r="H176" s="192"/>
      <c r="I176" s="194"/>
      <c r="J176" s="195"/>
      <c r="K176" s="192"/>
    </row>
    <row r="177" spans="3:11">
      <c r="C177" s="236"/>
      <c r="H177" s="192"/>
      <c r="I177" s="194"/>
      <c r="J177" s="195"/>
      <c r="K177" s="192"/>
    </row>
    <row r="178" spans="3:11">
      <c r="C178" s="236"/>
      <c r="H178" s="192"/>
      <c r="I178" s="194"/>
      <c r="J178" s="195"/>
      <c r="K178" s="192"/>
    </row>
    <row r="179" spans="3:11">
      <c r="C179" s="236"/>
      <c r="H179" s="192"/>
      <c r="I179" s="194"/>
      <c r="J179" s="195"/>
      <c r="K179" s="192"/>
    </row>
    <row r="180" spans="3:11">
      <c r="C180" s="236"/>
      <c r="H180" s="192"/>
      <c r="I180" s="194"/>
      <c r="J180" s="195"/>
      <c r="K180" s="192"/>
    </row>
    <row r="181" spans="3:11">
      <c r="C181" s="236"/>
      <c r="H181" s="192"/>
      <c r="I181" s="194"/>
      <c r="J181" s="195"/>
      <c r="K181" s="192"/>
    </row>
    <row r="182" spans="3:11">
      <c r="C182" s="236"/>
      <c r="H182" s="192"/>
      <c r="I182" s="194"/>
      <c r="J182" s="195"/>
      <c r="K182" s="192"/>
    </row>
    <row r="183" spans="3:11">
      <c r="C183" s="236"/>
      <c r="H183" s="192"/>
      <c r="I183" s="194"/>
      <c r="J183" s="195"/>
      <c r="K183" s="192"/>
    </row>
    <row r="184" spans="3:11">
      <c r="C184" s="236"/>
      <c r="H184" s="192"/>
      <c r="I184" s="194"/>
      <c r="J184" s="195"/>
      <c r="K184" s="192"/>
    </row>
    <row r="185" spans="3:11">
      <c r="C185" s="236"/>
      <c r="H185" s="192"/>
      <c r="I185" s="194"/>
      <c r="J185" s="195"/>
      <c r="K185" s="192"/>
    </row>
    <row r="186" spans="3:11">
      <c r="C186" s="236"/>
      <c r="H186" s="192"/>
      <c r="I186" s="194"/>
      <c r="J186" s="195"/>
      <c r="K186" s="192"/>
    </row>
    <row r="187" spans="3:11">
      <c r="C187" s="236"/>
      <c r="H187" s="192"/>
      <c r="I187" s="194"/>
      <c r="J187" s="195"/>
      <c r="K187" s="192"/>
    </row>
    <row r="188" spans="3:11">
      <c r="C188" s="236"/>
      <c r="H188" s="192"/>
      <c r="I188" s="194"/>
      <c r="J188" s="195"/>
      <c r="K188" s="192"/>
    </row>
    <row r="189" spans="3:11">
      <c r="C189" s="236"/>
      <c r="H189" s="192"/>
      <c r="I189" s="194"/>
      <c r="J189" s="195"/>
      <c r="K189" s="192"/>
    </row>
    <row r="190" spans="3:11">
      <c r="C190" s="236"/>
      <c r="H190" s="192"/>
      <c r="I190" s="194"/>
      <c r="J190" s="195"/>
      <c r="K190" s="192"/>
    </row>
    <row r="191" spans="3:11">
      <c r="C191" s="236"/>
      <c r="H191" s="192"/>
      <c r="I191" s="194"/>
      <c r="J191" s="195"/>
      <c r="K191" s="192"/>
    </row>
    <row r="192" spans="3:11">
      <c r="C192" s="236"/>
      <c r="H192" s="192"/>
      <c r="I192" s="194"/>
      <c r="J192" s="195"/>
      <c r="K192" s="192"/>
    </row>
    <row r="193" spans="1:11">
      <c r="C193" s="236"/>
      <c r="H193" s="192"/>
      <c r="I193" s="194"/>
      <c r="J193" s="195"/>
      <c r="K193" s="192"/>
    </row>
    <row r="194" spans="1:11">
      <c r="C194" s="236"/>
      <c r="H194" s="192"/>
      <c r="I194" s="194"/>
      <c r="J194" s="195"/>
      <c r="K194" s="192"/>
    </row>
    <row r="195" spans="1:11">
      <c r="C195" s="236"/>
      <c r="H195" s="192"/>
      <c r="I195" s="194"/>
      <c r="J195" s="195"/>
      <c r="K195" s="192"/>
    </row>
    <row r="196" spans="1:11">
      <c r="C196" s="236"/>
      <c r="H196" s="192"/>
      <c r="I196" s="194"/>
      <c r="J196" s="195"/>
      <c r="K196" s="192"/>
    </row>
    <row r="197" spans="1:11" ht="13">
      <c r="A197" s="250"/>
      <c r="B197" s="171"/>
      <c r="C197" s="276"/>
      <c r="D197" s="219"/>
      <c r="E197" s="219"/>
      <c r="F197" s="200"/>
      <c r="G197" s="207"/>
      <c r="H197" s="263"/>
      <c r="I197" s="194"/>
      <c r="J197" s="195"/>
      <c r="K197" s="192"/>
    </row>
    <row r="198" spans="1:11" ht="13">
      <c r="A198" s="250"/>
      <c r="B198" s="171"/>
      <c r="C198" s="276"/>
      <c r="D198" s="219"/>
      <c r="E198" s="219"/>
      <c r="F198" s="200"/>
      <c r="G198" s="207"/>
      <c r="H198" s="263"/>
      <c r="I198" s="194"/>
      <c r="J198" s="195"/>
      <c r="K198" s="192"/>
    </row>
    <row r="199" spans="1:11" ht="13">
      <c r="A199" s="250"/>
      <c r="B199" s="171"/>
      <c r="C199" s="276"/>
      <c r="D199" s="219"/>
      <c r="E199" s="219"/>
      <c r="F199" s="200"/>
      <c r="G199" s="207"/>
      <c r="H199" s="263"/>
      <c r="I199" s="194"/>
      <c r="J199" s="195"/>
      <c r="K199" s="192"/>
    </row>
    <row r="200" spans="1:11" ht="13">
      <c r="A200" s="250"/>
      <c r="B200" s="171"/>
      <c r="C200" s="276"/>
      <c r="D200" s="219"/>
      <c r="E200" s="219"/>
      <c r="F200" s="200"/>
      <c r="G200" s="207"/>
      <c r="H200" s="263"/>
      <c r="I200" s="194"/>
      <c r="J200" s="195"/>
      <c r="K200" s="192"/>
    </row>
    <row r="201" spans="1:11" ht="13">
      <c r="A201" s="250"/>
      <c r="B201" s="171"/>
      <c r="C201" s="276"/>
      <c r="D201" s="219"/>
      <c r="E201" s="219"/>
      <c r="F201" s="200"/>
      <c r="G201" s="207"/>
      <c r="H201" s="263"/>
      <c r="I201" s="194"/>
      <c r="J201" s="195"/>
      <c r="K201" s="192"/>
    </row>
    <row r="202" spans="1:11" ht="13">
      <c r="A202" s="250"/>
      <c r="B202" s="171"/>
      <c r="C202" s="276"/>
      <c r="D202" s="219"/>
      <c r="E202" s="219"/>
      <c r="F202" s="200"/>
      <c r="G202" s="207"/>
      <c r="H202" s="263"/>
      <c r="I202" s="194"/>
      <c r="J202" s="195"/>
      <c r="K202" s="192"/>
    </row>
    <row r="203" spans="1:11" ht="18" customHeight="1">
      <c r="A203" s="533" t="s">
        <v>205</v>
      </c>
      <c r="B203" s="534"/>
      <c r="C203" s="534"/>
      <c r="D203" s="534"/>
      <c r="E203" s="534"/>
      <c r="F203" s="534"/>
      <c r="G203" s="534"/>
      <c r="H203" s="534"/>
      <c r="I203" s="534"/>
      <c r="J203" s="535"/>
      <c r="K203" s="239">
        <f>K137+SUM(K144:K152)</f>
        <v>0</v>
      </c>
    </row>
    <row r="204" spans="1:11" ht="18" customHeight="1">
      <c r="A204" s="533" t="s">
        <v>307</v>
      </c>
      <c r="B204" s="534"/>
      <c r="C204" s="534"/>
      <c r="D204" s="534"/>
      <c r="E204" s="534"/>
      <c r="F204" s="534"/>
      <c r="G204" s="534"/>
      <c r="H204" s="534"/>
      <c r="I204" s="534"/>
      <c r="J204" s="535"/>
      <c r="K204" s="239">
        <f>K203</f>
        <v>0</v>
      </c>
    </row>
    <row r="205" spans="1:11">
      <c r="A205" s="271" t="s">
        <v>344</v>
      </c>
      <c r="B205" s="184"/>
      <c r="C205" s="277" t="s">
        <v>345</v>
      </c>
      <c r="D205" s="278"/>
      <c r="E205" s="278"/>
      <c r="F205" s="278"/>
      <c r="G205" s="279"/>
      <c r="H205" s="184"/>
      <c r="I205" s="184"/>
      <c r="J205" s="280"/>
      <c r="K205" s="184"/>
    </row>
    <row r="206" spans="1:11">
      <c r="A206" s="281"/>
      <c r="B206" s="253" t="s">
        <v>260</v>
      </c>
      <c r="C206" s="282"/>
      <c r="D206" s="259"/>
      <c r="E206" s="206"/>
      <c r="F206" s="199"/>
      <c r="G206" s="200"/>
      <c r="H206" s="197"/>
      <c r="I206" s="197"/>
      <c r="J206" s="283"/>
      <c r="K206" s="197"/>
    </row>
    <row r="207" spans="1:11">
      <c r="A207" s="284"/>
      <c r="B207" s="253" t="s">
        <v>346</v>
      </c>
      <c r="C207" s="285"/>
      <c r="D207" s="206"/>
      <c r="E207" s="206"/>
      <c r="F207" s="199"/>
      <c r="G207" s="200"/>
      <c r="H207" s="197"/>
      <c r="I207" s="194"/>
      <c r="J207" s="195"/>
      <c r="K207" s="192"/>
    </row>
    <row r="208" spans="1:11">
      <c r="A208" s="284"/>
      <c r="B208" s="253" t="s">
        <v>347</v>
      </c>
      <c r="C208" s="206"/>
      <c r="D208" s="216"/>
      <c r="E208" s="206"/>
      <c r="F208" s="199"/>
      <c r="G208" s="200"/>
      <c r="H208" s="197"/>
      <c r="I208" s="194"/>
      <c r="J208" s="195"/>
      <c r="K208" s="192"/>
    </row>
    <row r="209" spans="1:11">
      <c r="A209" s="284"/>
      <c r="B209" s="253"/>
      <c r="C209" s="206"/>
      <c r="D209" s="216"/>
      <c r="E209" s="206"/>
      <c r="F209" s="199"/>
      <c r="G209" s="200"/>
      <c r="H209" s="197"/>
      <c r="I209" s="194"/>
      <c r="J209" s="195"/>
      <c r="K209" s="192"/>
    </row>
    <row r="210" spans="1:11">
      <c r="A210" s="284"/>
      <c r="B210" s="203" t="s">
        <v>25</v>
      </c>
      <c r="C210" s="259" t="s">
        <v>348</v>
      </c>
      <c r="D210" s="206"/>
      <c r="E210" s="206"/>
      <c r="F210" s="199"/>
      <c r="G210" s="200"/>
      <c r="H210" s="197"/>
      <c r="I210" s="194"/>
      <c r="J210" s="195"/>
      <c r="K210" s="192"/>
    </row>
    <row r="211" spans="1:11">
      <c r="A211" s="284"/>
      <c r="B211" s="203"/>
      <c r="C211" s="259"/>
      <c r="D211" s="259"/>
      <c r="E211" s="206"/>
      <c r="F211" s="199"/>
      <c r="G211" s="200"/>
      <c r="H211" s="197"/>
      <c r="I211" s="194"/>
      <c r="J211" s="195"/>
      <c r="K211" s="192"/>
    </row>
    <row r="212" spans="1:11">
      <c r="A212" s="284" t="s">
        <v>349</v>
      </c>
      <c r="B212" s="203"/>
      <c r="C212" s="259" t="s">
        <v>350</v>
      </c>
      <c r="D212" s="206"/>
      <c r="E212" s="206"/>
      <c r="F212" s="199"/>
      <c r="G212" s="200"/>
      <c r="H212" s="197"/>
      <c r="I212" s="194"/>
      <c r="J212" s="195"/>
      <c r="K212" s="192"/>
    </row>
    <row r="213" spans="1:11">
      <c r="A213" s="284"/>
      <c r="B213" s="203"/>
      <c r="C213" s="206"/>
      <c r="D213" s="216"/>
      <c r="E213" s="206"/>
      <c r="F213" s="199"/>
      <c r="G213" s="200"/>
      <c r="H213" s="197"/>
      <c r="I213" s="194"/>
      <c r="J213" s="195"/>
      <c r="K213" s="192"/>
    </row>
    <row r="214" spans="1:11">
      <c r="A214" s="284"/>
      <c r="B214" s="203"/>
      <c r="C214" s="216" t="s">
        <v>317</v>
      </c>
      <c r="D214" s="216" t="s">
        <v>351</v>
      </c>
      <c r="E214" s="206"/>
      <c r="F214" s="199"/>
      <c r="G214" s="200"/>
      <c r="H214" s="197" t="s">
        <v>8</v>
      </c>
      <c r="I214" s="194">
        <v>200</v>
      </c>
      <c r="J214" s="195"/>
      <c r="K214" s="195">
        <f>I214*J214</f>
        <v>0</v>
      </c>
    </row>
    <row r="215" spans="1:11">
      <c r="A215" s="284"/>
      <c r="B215" s="203"/>
      <c r="C215" s="216"/>
      <c r="D215" s="206"/>
      <c r="E215" s="206"/>
      <c r="F215" s="199"/>
      <c r="G215" s="200"/>
      <c r="H215" s="197"/>
      <c r="I215" s="194"/>
      <c r="J215" s="195"/>
      <c r="K215" s="192"/>
    </row>
    <row r="216" spans="1:11">
      <c r="A216" s="284"/>
      <c r="B216" s="203"/>
      <c r="C216" s="229"/>
      <c r="D216" s="216"/>
      <c r="E216" s="199"/>
      <c r="F216" s="199"/>
      <c r="G216" s="200"/>
      <c r="H216" s="197"/>
      <c r="I216" s="194"/>
      <c r="J216" s="195"/>
      <c r="K216" s="192"/>
    </row>
    <row r="217" spans="1:11">
      <c r="A217" s="284" t="s">
        <v>352</v>
      </c>
      <c r="B217" s="203"/>
      <c r="C217" s="286" t="s">
        <v>353</v>
      </c>
      <c r="D217" s="216"/>
      <c r="E217" s="199"/>
      <c r="F217" s="199"/>
      <c r="G217" s="200"/>
      <c r="H217" s="197"/>
      <c r="I217" s="194"/>
      <c r="J217" s="195"/>
      <c r="K217" s="192"/>
    </row>
    <row r="218" spans="1:11">
      <c r="A218" s="284"/>
      <c r="B218" s="203"/>
      <c r="C218" s="287" t="s">
        <v>354</v>
      </c>
      <c r="D218" s="216"/>
      <c r="E218" s="199"/>
      <c r="F218" s="199"/>
      <c r="G218" s="200"/>
      <c r="H218" s="197"/>
      <c r="I218" s="194"/>
      <c r="J218" s="195"/>
      <c r="K218" s="192"/>
    </row>
    <row r="219" spans="1:11">
      <c r="A219" s="284"/>
      <c r="B219" s="203"/>
      <c r="C219" s="229"/>
      <c r="D219" s="216"/>
      <c r="E219" s="199"/>
      <c r="F219" s="199"/>
      <c r="G219" s="200"/>
      <c r="H219" s="197"/>
      <c r="I219" s="194"/>
      <c r="J219" s="195"/>
      <c r="K219" s="192"/>
    </row>
    <row r="220" spans="1:11">
      <c r="A220" s="284"/>
      <c r="B220" s="203"/>
      <c r="C220" s="216" t="s">
        <v>317</v>
      </c>
      <c r="D220" s="216" t="s">
        <v>355</v>
      </c>
      <c r="E220" s="199"/>
      <c r="F220" s="199"/>
      <c r="G220" s="200"/>
      <c r="H220" s="197" t="s">
        <v>8</v>
      </c>
      <c r="I220" s="194">
        <v>30</v>
      </c>
      <c r="J220" s="195"/>
      <c r="K220" s="195">
        <f>I220*J220</f>
        <v>0</v>
      </c>
    </row>
    <row r="221" spans="1:11">
      <c r="A221" s="284"/>
      <c r="B221" s="203"/>
      <c r="C221" s="216"/>
      <c r="D221" s="216"/>
      <c r="E221" s="199"/>
      <c r="F221" s="199"/>
      <c r="G221" s="200"/>
      <c r="H221" s="197"/>
      <c r="I221" s="194"/>
      <c r="J221" s="195"/>
      <c r="K221" s="192"/>
    </row>
    <row r="222" spans="1:11">
      <c r="A222" s="288" t="s">
        <v>356</v>
      </c>
      <c r="B222" s="289"/>
      <c r="C222" s="290" t="s">
        <v>357</v>
      </c>
      <c r="D222" s="291"/>
      <c r="E222" s="292"/>
      <c r="F222" s="293"/>
      <c r="G222" s="294"/>
      <c r="H222" s="288"/>
      <c r="I222" s="208"/>
      <c r="J222" s="195"/>
      <c r="K222" s="192"/>
    </row>
    <row r="223" spans="1:11">
      <c r="A223" s="295"/>
      <c r="B223" s="296"/>
      <c r="C223" s="290" t="s">
        <v>358</v>
      </c>
      <c r="D223" s="291"/>
      <c r="E223" s="292"/>
      <c r="F223" s="293"/>
      <c r="G223" s="294"/>
      <c r="H223" s="297"/>
      <c r="I223" s="208"/>
      <c r="J223" s="195"/>
      <c r="K223" s="192"/>
    </row>
    <row r="224" spans="1:11">
      <c r="A224" s="298"/>
      <c r="B224" s="296"/>
      <c r="C224" s="290" t="s">
        <v>359</v>
      </c>
      <c r="D224" s="291"/>
      <c r="E224" s="292"/>
      <c r="F224" s="293"/>
      <c r="G224" s="294"/>
      <c r="H224" s="297"/>
      <c r="I224" s="208"/>
      <c r="J224" s="195"/>
      <c r="K224" s="192"/>
    </row>
    <row r="225" spans="1:11">
      <c r="A225" s="298"/>
      <c r="B225" s="296"/>
      <c r="C225" s="299"/>
      <c r="D225" s="291"/>
      <c r="E225" s="292"/>
      <c r="F225" s="293"/>
      <c r="G225" s="294"/>
      <c r="H225" s="297"/>
      <c r="I225" s="208"/>
      <c r="J225" s="195"/>
      <c r="K225" s="192"/>
    </row>
    <row r="226" spans="1:11">
      <c r="A226" s="298"/>
      <c r="B226" s="300"/>
      <c r="C226" s="291" t="s">
        <v>317</v>
      </c>
      <c r="D226" s="291" t="s">
        <v>360</v>
      </c>
      <c r="E226" s="291"/>
      <c r="F226" s="293"/>
      <c r="G226" s="294"/>
      <c r="H226" s="297" t="s">
        <v>8</v>
      </c>
      <c r="I226" s="208">
        <v>300</v>
      </c>
      <c r="J226" s="301"/>
      <c r="K226" s="195">
        <f>I226*J226</f>
        <v>0</v>
      </c>
    </row>
    <row r="227" spans="1:11">
      <c r="A227" s="298"/>
      <c r="B227" s="300"/>
      <c r="C227" s="291"/>
      <c r="D227" s="291"/>
      <c r="E227" s="291"/>
      <c r="F227" s="293"/>
      <c r="G227" s="294"/>
      <c r="H227" s="297"/>
      <c r="I227" s="208"/>
      <c r="J227" s="195"/>
      <c r="K227" s="192"/>
    </row>
    <row r="228" spans="1:11">
      <c r="A228" s="298"/>
      <c r="B228" s="300"/>
      <c r="C228" s="291" t="s">
        <v>319</v>
      </c>
      <c r="D228" s="291" t="s">
        <v>361</v>
      </c>
      <c r="E228" s="291"/>
      <c r="F228" s="293"/>
      <c r="G228" s="294"/>
      <c r="H228" s="297" t="s">
        <v>8</v>
      </c>
      <c r="I228" s="208">
        <v>55</v>
      </c>
      <c r="J228" s="195"/>
      <c r="K228" s="195">
        <f>I228*J228</f>
        <v>0</v>
      </c>
    </row>
    <row r="229" spans="1:11">
      <c r="A229" s="298"/>
      <c r="B229" s="300"/>
      <c r="C229" s="291"/>
      <c r="D229" s="291"/>
      <c r="E229" s="291"/>
      <c r="F229" s="293"/>
      <c r="G229" s="294"/>
      <c r="H229" s="297"/>
      <c r="I229" s="208"/>
      <c r="J229" s="195"/>
      <c r="K229" s="192"/>
    </row>
    <row r="230" spans="1:11">
      <c r="A230" s="298"/>
      <c r="B230" s="300"/>
      <c r="C230" s="291" t="s">
        <v>321</v>
      </c>
      <c r="D230" s="291" t="s">
        <v>362</v>
      </c>
      <c r="E230" s="291"/>
      <c r="F230" s="293"/>
      <c r="G230" s="294"/>
      <c r="H230" s="297" t="s">
        <v>8</v>
      </c>
      <c r="I230" s="208">
        <v>30</v>
      </c>
      <c r="J230" s="195"/>
      <c r="K230" s="195">
        <f>I230*J230</f>
        <v>0</v>
      </c>
    </row>
    <row r="231" spans="1:11">
      <c r="B231" s="192"/>
      <c r="H231" s="192"/>
      <c r="I231" s="194"/>
      <c r="J231" s="195"/>
      <c r="K231" s="192"/>
    </row>
    <row r="232" spans="1:11">
      <c r="A232" s="274" t="s">
        <v>363</v>
      </c>
      <c r="B232" s="203" t="s">
        <v>27</v>
      </c>
      <c r="C232" s="259" t="s">
        <v>364</v>
      </c>
      <c r="D232" s="302"/>
      <c r="E232" s="206"/>
      <c r="F232" s="206"/>
      <c r="G232" s="260"/>
      <c r="H232" s="197"/>
      <c r="I232" s="196"/>
      <c r="J232" s="195"/>
      <c r="K232" s="192"/>
    </row>
    <row r="233" spans="1:11">
      <c r="A233" s="274"/>
      <c r="B233" s="203"/>
      <c r="C233" s="214" t="s">
        <v>94</v>
      </c>
      <c r="D233" s="216"/>
      <c r="E233" s="303"/>
      <c r="F233" s="304"/>
      <c r="G233" s="260"/>
      <c r="H233" s="197"/>
      <c r="I233" s="196"/>
      <c r="J233" s="195"/>
      <c r="K233" s="192"/>
    </row>
    <row r="234" spans="1:11">
      <c r="A234" s="274"/>
      <c r="B234" s="203"/>
      <c r="C234" s="214"/>
      <c r="D234" s="216"/>
      <c r="E234" s="303"/>
      <c r="F234" s="304"/>
      <c r="G234" s="260"/>
      <c r="H234" s="197"/>
      <c r="I234" s="196"/>
      <c r="J234" s="195"/>
      <c r="K234" s="192"/>
    </row>
    <row r="235" spans="1:11">
      <c r="B235" s="305"/>
      <c r="C235" s="204" t="s">
        <v>365</v>
      </c>
      <c r="D235" s="206"/>
      <c r="E235" s="206"/>
      <c r="F235" s="206"/>
      <c r="G235" s="260"/>
      <c r="H235" s="197"/>
      <c r="I235" s="196"/>
      <c r="J235" s="195"/>
      <c r="K235" s="192"/>
    </row>
    <row r="236" spans="1:11">
      <c r="A236" s="274"/>
      <c r="B236" s="305"/>
      <c r="C236" s="205"/>
      <c r="D236" s="206"/>
      <c r="E236" s="216"/>
      <c r="F236" s="206"/>
      <c r="G236" s="260"/>
      <c r="H236" s="197"/>
      <c r="I236" s="196"/>
      <c r="J236" s="195"/>
      <c r="K236" s="192"/>
    </row>
    <row r="237" spans="1:11">
      <c r="A237" s="274"/>
      <c r="B237" s="305"/>
      <c r="C237" s="205" t="s">
        <v>317</v>
      </c>
      <c r="D237" s="206" t="s">
        <v>366</v>
      </c>
      <c r="E237" s="206"/>
      <c r="F237" s="206"/>
      <c r="G237" s="260"/>
      <c r="H237" s="197" t="s">
        <v>243</v>
      </c>
      <c r="I237" s="196">
        <v>20</v>
      </c>
      <c r="J237" s="195"/>
      <c r="K237" s="195">
        <f>I237*J237</f>
        <v>0</v>
      </c>
    </row>
    <row r="238" spans="1:11">
      <c r="A238" s="274"/>
      <c r="B238" s="203"/>
      <c r="C238" s="259"/>
      <c r="D238" s="206"/>
      <c r="E238" s="206"/>
      <c r="F238" s="206"/>
      <c r="G238" s="260"/>
      <c r="H238" s="197"/>
      <c r="I238" s="196"/>
      <c r="J238" s="195"/>
      <c r="K238" s="192"/>
    </row>
    <row r="239" spans="1:11">
      <c r="A239" s="274" t="s">
        <v>367</v>
      </c>
      <c r="B239" s="203"/>
      <c r="C239" s="214" t="s">
        <v>368</v>
      </c>
      <c r="D239" s="259"/>
      <c r="E239" s="206"/>
      <c r="F239" s="206"/>
      <c r="G239" s="207"/>
      <c r="H239" s="192"/>
      <c r="I239" s="194"/>
      <c r="J239" s="195"/>
      <c r="K239" s="192"/>
    </row>
    <row r="240" spans="1:11">
      <c r="A240" s="284"/>
      <c r="B240" s="203" t="s">
        <v>99</v>
      </c>
      <c r="C240" s="259" t="s">
        <v>348</v>
      </c>
      <c r="D240" s="206"/>
      <c r="E240" s="206"/>
      <c r="F240" s="199"/>
      <c r="G240" s="200"/>
      <c r="H240" s="197" t="s">
        <v>243</v>
      </c>
      <c r="I240" s="196">
        <v>2</v>
      </c>
      <c r="J240" s="195"/>
      <c r="K240" s="195">
        <f>I240*J240</f>
        <v>0</v>
      </c>
    </row>
    <row r="241" spans="1:11">
      <c r="A241" s="284"/>
      <c r="B241" s="203"/>
      <c r="C241" s="259"/>
      <c r="D241" s="259"/>
      <c r="E241" s="206"/>
      <c r="F241" s="199"/>
      <c r="G241" s="200"/>
      <c r="H241" s="197"/>
      <c r="I241" s="194"/>
      <c r="J241" s="195"/>
      <c r="K241" s="192"/>
    </row>
    <row r="242" spans="1:11">
      <c r="A242" s="274" t="s">
        <v>369</v>
      </c>
      <c r="B242" s="305"/>
      <c r="C242" s="204" t="s">
        <v>370</v>
      </c>
      <c r="D242" s="206"/>
      <c r="E242" s="206"/>
      <c r="F242" s="206"/>
      <c r="G242" s="260"/>
      <c r="H242" s="197"/>
      <c r="I242" s="194"/>
      <c r="J242" s="195"/>
      <c r="K242" s="192"/>
    </row>
    <row r="243" spans="1:11">
      <c r="A243" s="274"/>
      <c r="B243" s="203"/>
      <c r="C243" s="214"/>
      <c r="D243" s="206"/>
      <c r="E243" s="206"/>
      <c r="F243" s="206"/>
      <c r="G243" s="260"/>
      <c r="H243" s="197"/>
      <c r="I243" s="194"/>
      <c r="J243" s="195"/>
      <c r="K243" s="192"/>
    </row>
    <row r="244" spans="1:11">
      <c r="A244" s="274"/>
      <c r="B244" s="208"/>
      <c r="C244" s="218" t="s">
        <v>371</v>
      </c>
      <c r="D244" s="219"/>
      <c r="E244" s="219"/>
      <c r="F244" s="219"/>
      <c r="G244" s="207"/>
      <c r="H244" s="197"/>
      <c r="I244" s="194"/>
      <c r="J244" s="195"/>
      <c r="K244" s="192"/>
    </row>
    <row r="245" spans="1:11">
      <c r="A245" s="274"/>
      <c r="B245" s="208"/>
      <c r="C245" s="218" t="s">
        <v>372</v>
      </c>
      <c r="D245" s="219"/>
      <c r="E245" s="219"/>
      <c r="F245" s="219"/>
      <c r="G245" s="207"/>
      <c r="H245" s="197"/>
      <c r="I245" s="194"/>
      <c r="J245" s="195"/>
      <c r="K245" s="192"/>
    </row>
    <row r="246" spans="1:11">
      <c r="A246" s="274"/>
      <c r="B246" s="208"/>
      <c r="C246" s="218" t="s">
        <v>373</v>
      </c>
      <c r="D246" s="219"/>
      <c r="E246" s="219"/>
      <c r="F246" s="219"/>
      <c r="G246" s="207"/>
      <c r="H246" s="197" t="s">
        <v>243</v>
      </c>
      <c r="I246" s="194">
        <v>2</v>
      </c>
      <c r="J246" s="195"/>
      <c r="K246" s="195">
        <f>I246*J246</f>
        <v>0</v>
      </c>
    </row>
    <row r="247" spans="1:11">
      <c r="A247" s="274"/>
      <c r="B247" s="208"/>
      <c r="C247" s="218" t="s">
        <v>374</v>
      </c>
      <c r="D247" s="219"/>
      <c r="E247" s="219"/>
      <c r="F247" s="219"/>
      <c r="G247" s="207"/>
      <c r="H247" s="197"/>
      <c r="I247" s="194"/>
      <c r="J247" s="195"/>
      <c r="K247" s="192"/>
    </row>
    <row r="248" spans="1:11">
      <c r="A248" s="274"/>
      <c r="B248" s="208"/>
      <c r="C248" s="218"/>
      <c r="D248" s="219"/>
      <c r="E248" s="219"/>
      <c r="F248" s="219"/>
      <c r="G248" s="207"/>
      <c r="H248" s="197"/>
      <c r="I248" s="194"/>
      <c r="J248" s="195"/>
      <c r="K248" s="192"/>
    </row>
    <row r="249" spans="1:11">
      <c r="A249" s="284" t="s">
        <v>375</v>
      </c>
      <c r="B249" s="203" t="s">
        <v>376</v>
      </c>
      <c r="C249" s="306" t="s">
        <v>377</v>
      </c>
      <c r="D249" s="215"/>
      <c r="E249" s="198"/>
      <c r="F249" s="198"/>
      <c r="G249" s="222"/>
      <c r="H249" s="197"/>
      <c r="I249" s="194"/>
      <c r="J249" s="195"/>
      <c r="K249" s="192"/>
    </row>
    <row r="250" spans="1:11">
      <c r="A250" s="284"/>
      <c r="B250" s="203"/>
      <c r="C250" s="162"/>
      <c r="D250" s="216"/>
      <c r="E250" s="199"/>
      <c r="F250" s="199"/>
      <c r="G250" s="200"/>
      <c r="H250" s="197"/>
      <c r="I250" s="194"/>
      <c r="J250" s="195"/>
      <c r="K250" s="192"/>
    </row>
    <row r="251" spans="1:11">
      <c r="A251" s="284"/>
      <c r="B251" s="203"/>
      <c r="C251" s="162" t="s">
        <v>378</v>
      </c>
      <c r="D251" s="216"/>
      <c r="E251" s="199"/>
      <c r="F251" s="199"/>
      <c r="G251" s="200"/>
      <c r="H251" s="197" t="s">
        <v>243</v>
      </c>
      <c r="I251" s="197">
        <v>3</v>
      </c>
      <c r="J251" s="195"/>
      <c r="K251" s="195">
        <f>I251*J251</f>
        <v>0</v>
      </c>
    </row>
    <row r="252" spans="1:11">
      <c r="A252" s="284"/>
      <c r="B252" s="203"/>
      <c r="C252" s="162"/>
      <c r="D252" s="216"/>
      <c r="E252" s="199"/>
      <c r="F252" s="199"/>
      <c r="G252" s="200"/>
      <c r="H252" s="197"/>
      <c r="I252" s="197"/>
      <c r="J252" s="195"/>
      <c r="K252" s="192"/>
    </row>
    <row r="253" spans="1:11">
      <c r="A253" s="274"/>
      <c r="B253" s="203"/>
      <c r="C253" s="162" t="s">
        <v>379</v>
      </c>
      <c r="D253" s="216"/>
      <c r="E253" s="199"/>
      <c r="F253" s="199"/>
      <c r="G253" s="200"/>
      <c r="H253" s="197" t="s">
        <v>243</v>
      </c>
      <c r="I253" s="197">
        <v>1</v>
      </c>
      <c r="J253" s="195"/>
      <c r="K253" s="195">
        <f>I253*J253</f>
        <v>0</v>
      </c>
    </row>
    <row r="254" spans="1:11">
      <c r="A254" s="274"/>
      <c r="B254" s="203"/>
      <c r="C254" s="162"/>
      <c r="D254" s="216"/>
      <c r="E254" s="199"/>
      <c r="F254" s="199"/>
      <c r="G254" s="200"/>
      <c r="H254" s="197"/>
      <c r="I254" s="197"/>
      <c r="J254" s="195"/>
      <c r="K254" s="192"/>
    </row>
    <row r="255" spans="1:11">
      <c r="A255" s="274"/>
      <c r="B255" s="203"/>
      <c r="C255" s="138" t="s">
        <v>380</v>
      </c>
      <c r="D255" s="216"/>
      <c r="E255" s="199"/>
      <c r="F255" s="199"/>
      <c r="G255" s="200"/>
      <c r="H255" s="197" t="s">
        <v>243</v>
      </c>
      <c r="I255" s="197">
        <v>1</v>
      </c>
      <c r="J255" s="195"/>
      <c r="K255" s="195">
        <f>I255*J255</f>
        <v>0</v>
      </c>
    </row>
    <row r="256" spans="1:11">
      <c r="A256" s="274"/>
      <c r="B256" s="203"/>
      <c r="C256" s="206"/>
      <c r="D256" s="216"/>
      <c r="E256" s="199"/>
      <c r="F256" s="199"/>
      <c r="G256" s="200"/>
      <c r="H256" s="197"/>
      <c r="I256" s="194"/>
      <c r="J256" s="195"/>
      <c r="K256" s="192"/>
    </row>
    <row r="257" spans="1:11">
      <c r="A257" s="274" t="s">
        <v>381</v>
      </c>
      <c r="B257" s="203" t="s">
        <v>103</v>
      </c>
      <c r="C257" s="206" t="s">
        <v>382</v>
      </c>
      <c r="D257" s="216"/>
      <c r="E257" s="199"/>
      <c r="F257" s="199"/>
      <c r="G257" s="200"/>
      <c r="H257" s="197"/>
      <c r="I257" s="194"/>
      <c r="J257" s="195"/>
      <c r="K257" s="192"/>
    </row>
    <row r="258" spans="1:11">
      <c r="A258" s="274"/>
      <c r="B258" s="203"/>
      <c r="C258" s="206" t="s">
        <v>383</v>
      </c>
      <c r="D258" s="216"/>
      <c r="E258" s="199"/>
      <c r="F258" s="199"/>
      <c r="G258" s="200"/>
      <c r="H258" s="197" t="s">
        <v>243</v>
      </c>
      <c r="I258" s="194">
        <v>3</v>
      </c>
      <c r="J258" s="195"/>
      <c r="K258" s="195">
        <f>I258*J258</f>
        <v>0</v>
      </c>
    </row>
    <row r="259" spans="1:11">
      <c r="A259" s="274"/>
      <c r="B259" s="203"/>
      <c r="C259" s="206" t="s">
        <v>384</v>
      </c>
      <c r="D259" s="216"/>
      <c r="E259" s="199"/>
      <c r="F259" s="199"/>
      <c r="G259" s="200"/>
      <c r="H259" s="197"/>
      <c r="I259" s="194"/>
      <c r="J259" s="195"/>
      <c r="K259" s="192"/>
    </row>
    <row r="260" spans="1:11">
      <c r="A260" s="274"/>
      <c r="B260" s="203"/>
      <c r="C260" s="206"/>
      <c r="D260" s="216"/>
      <c r="E260" s="199"/>
      <c r="F260" s="199"/>
      <c r="G260" s="200"/>
      <c r="H260" s="197"/>
      <c r="I260" s="194"/>
      <c r="J260" s="195"/>
      <c r="K260" s="192"/>
    </row>
    <row r="261" spans="1:11">
      <c r="A261" s="274"/>
      <c r="B261" s="203"/>
      <c r="C261" s="206"/>
      <c r="D261" s="216"/>
      <c r="E261" s="199"/>
      <c r="F261" s="199"/>
      <c r="G261" s="200"/>
      <c r="H261" s="197"/>
      <c r="I261" s="194"/>
      <c r="J261" s="195"/>
      <c r="K261" s="192"/>
    </row>
    <row r="262" spans="1:11">
      <c r="A262" s="274"/>
      <c r="B262" s="203"/>
      <c r="C262" s="206"/>
      <c r="D262" s="216"/>
      <c r="E262" s="199"/>
      <c r="F262" s="199"/>
      <c r="G262" s="200"/>
      <c r="H262" s="197"/>
      <c r="I262" s="194"/>
      <c r="J262" s="195"/>
      <c r="K262" s="192"/>
    </row>
    <row r="263" spans="1:11">
      <c r="A263" s="274"/>
      <c r="B263" s="203"/>
      <c r="C263" s="206"/>
      <c r="D263" s="216"/>
      <c r="E263" s="199"/>
      <c r="F263" s="199"/>
      <c r="G263" s="200"/>
      <c r="H263" s="197"/>
      <c r="I263" s="194"/>
      <c r="J263" s="195"/>
      <c r="K263" s="192"/>
    </row>
    <row r="264" spans="1:11">
      <c r="A264" s="274"/>
      <c r="B264" s="203"/>
      <c r="C264" s="206"/>
      <c r="D264" s="216"/>
      <c r="E264" s="199"/>
      <c r="F264" s="199"/>
      <c r="G264" s="200"/>
      <c r="H264" s="197"/>
      <c r="I264" s="194"/>
      <c r="J264" s="195"/>
      <c r="K264" s="192"/>
    </row>
    <row r="265" spans="1:11">
      <c r="A265" s="274"/>
      <c r="B265" s="203"/>
      <c r="C265" s="206"/>
      <c r="D265" s="216"/>
      <c r="E265" s="199"/>
      <c r="F265" s="199"/>
      <c r="G265" s="200"/>
      <c r="H265" s="197"/>
      <c r="I265" s="194"/>
      <c r="J265" s="195"/>
      <c r="K265" s="192"/>
    </row>
    <row r="266" spans="1:11">
      <c r="A266" s="274"/>
      <c r="B266" s="203"/>
      <c r="C266" s="206"/>
      <c r="D266" s="216"/>
      <c r="E266" s="199"/>
      <c r="F266" s="199"/>
      <c r="G266" s="200"/>
      <c r="H266" s="197"/>
      <c r="I266" s="194"/>
      <c r="J266" s="195"/>
      <c r="K266" s="192"/>
    </row>
    <row r="267" spans="1:11">
      <c r="A267" s="274"/>
      <c r="B267" s="203"/>
      <c r="C267" s="206"/>
      <c r="D267" s="216"/>
      <c r="E267" s="199"/>
      <c r="F267" s="199"/>
      <c r="G267" s="200"/>
      <c r="H267" s="197"/>
      <c r="I267" s="194"/>
      <c r="J267" s="195"/>
      <c r="K267" s="192"/>
    </row>
    <row r="268" spans="1:11">
      <c r="A268" s="274"/>
      <c r="B268" s="203"/>
      <c r="C268" s="206"/>
      <c r="D268" s="216"/>
      <c r="E268" s="199"/>
      <c r="F268" s="199"/>
      <c r="G268" s="200"/>
      <c r="H268" s="197"/>
      <c r="I268" s="194"/>
      <c r="J268" s="195"/>
      <c r="K268" s="192"/>
    </row>
    <row r="269" spans="1:11">
      <c r="A269" s="274"/>
      <c r="B269" s="203"/>
      <c r="C269" s="206"/>
      <c r="D269" s="216"/>
      <c r="E269" s="199"/>
      <c r="F269" s="199"/>
      <c r="G269" s="200"/>
      <c r="H269" s="197"/>
      <c r="I269" s="194"/>
      <c r="J269" s="195"/>
      <c r="K269" s="192"/>
    </row>
    <row r="270" spans="1:11" ht="18" customHeight="1">
      <c r="A270" s="533" t="s">
        <v>205</v>
      </c>
      <c r="B270" s="534"/>
      <c r="C270" s="534"/>
      <c r="D270" s="534"/>
      <c r="E270" s="534"/>
      <c r="F270" s="534"/>
      <c r="G270" s="534"/>
      <c r="H270" s="534"/>
      <c r="I270" s="534"/>
      <c r="J270" s="535"/>
      <c r="K270" s="239">
        <f>SUM(K214:K269)+K204</f>
        <v>0</v>
      </c>
    </row>
    <row r="271" spans="1:11" ht="18" customHeight="1">
      <c r="A271" s="533" t="s">
        <v>307</v>
      </c>
      <c r="B271" s="534"/>
      <c r="C271" s="534"/>
      <c r="D271" s="534"/>
      <c r="E271" s="534"/>
      <c r="F271" s="534"/>
      <c r="G271" s="534"/>
      <c r="H271" s="534"/>
      <c r="I271" s="534"/>
      <c r="J271" s="535"/>
      <c r="K271" s="239">
        <f>K270</f>
        <v>0</v>
      </c>
    </row>
    <row r="272" spans="1:11">
      <c r="A272" s="271" t="s">
        <v>385</v>
      </c>
      <c r="B272" s="184"/>
      <c r="C272" s="277" t="s">
        <v>386</v>
      </c>
      <c r="D272" s="278"/>
      <c r="E272" s="278"/>
      <c r="F272" s="278"/>
      <c r="G272" s="279"/>
      <c r="H272" s="184"/>
      <c r="I272" s="184"/>
      <c r="J272" s="280"/>
      <c r="K272" s="184"/>
    </row>
    <row r="273" spans="1:11" ht="13">
      <c r="B273" s="171" t="s">
        <v>260</v>
      </c>
      <c r="C273" s="307" t="s">
        <v>387</v>
      </c>
      <c r="D273" s="216"/>
      <c r="E273" s="199"/>
      <c r="F273" s="199"/>
      <c r="G273" s="200"/>
      <c r="H273" s="197"/>
      <c r="I273" s="194"/>
      <c r="J273" s="195"/>
      <c r="K273" s="192"/>
    </row>
    <row r="274" spans="1:11">
      <c r="B274" s="202" t="s">
        <v>388</v>
      </c>
      <c r="C274" s="236"/>
      <c r="G274" s="308"/>
      <c r="I274" s="194"/>
      <c r="J274" s="195"/>
      <c r="K274" s="192"/>
    </row>
    <row r="275" spans="1:11">
      <c r="A275" s="274"/>
      <c r="C275" s="309"/>
      <c r="G275" s="308"/>
      <c r="I275" s="194"/>
      <c r="J275" s="195"/>
      <c r="K275" s="192"/>
    </row>
    <row r="276" spans="1:11">
      <c r="A276" s="196" t="s">
        <v>389</v>
      </c>
      <c r="B276" s="203" t="s">
        <v>25</v>
      </c>
      <c r="C276" s="284" t="s">
        <v>390</v>
      </c>
      <c r="D276" s="198" t="s">
        <v>391</v>
      </c>
      <c r="E276" s="199"/>
      <c r="F276" s="199"/>
      <c r="G276" s="207"/>
      <c r="H276" s="263"/>
      <c r="I276" s="194"/>
      <c r="J276" s="195"/>
      <c r="K276" s="192"/>
    </row>
    <row r="277" spans="1:11">
      <c r="A277" s="196"/>
      <c r="B277" s="203"/>
      <c r="C277" s="310"/>
      <c r="D277" s="199"/>
      <c r="E277" s="199"/>
      <c r="F277" s="199"/>
      <c r="G277" s="207"/>
      <c r="H277" s="263"/>
      <c r="I277" s="194"/>
      <c r="J277" s="195"/>
      <c r="K277" s="192"/>
    </row>
    <row r="278" spans="1:11">
      <c r="A278" s="196"/>
      <c r="B278" s="203"/>
      <c r="C278" s="310"/>
      <c r="D278" s="311" t="s">
        <v>330</v>
      </c>
      <c r="E278" s="312" t="s">
        <v>392</v>
      </c>
      <c r="F278" s="199"/>
      <c r="G278" s="207"/>
      <c r="H278" s="313" t="s">
        <v>268</v>
      </c>
      <c r="I278" s="314">
        <v>2</v>
      </c>
      <c r="J278" s="315"/>
      <c r="K278" s="315">
        <f>I278*J278</f>
        <v>0</v>
      </c>
    </row>
    <row r="279" spans="1:11">
      <c r="A279" s="196"/>
      <c r="B279" s="203"/>
      <c r="C279" s="199"/>
      <c r="D279" s="316"/>
      <c r="E279" s="312"/>
      <c r="F279" s="199"/>
      <c r="G279" s="207"/>
      <c r="H279" s="313"/>
      <c r="I279" s="314"/>
      <c r="J279" s="315"/>
      <c r="K279" s="315"/>
    </row>
    <row r="280" spans="1:11">
      <c r="A280" s="196"/>
      <c r="B280" s="203"/>
      <c r="C280" s="199"/>
      <c r="D280" s="311" t="s">
        <v>393</v>
      </c>
      <c r="E280" s="312" t="s">
        <v>394</v>
      </c>
      <c r="F280" s="199"/>
      <c r="G280" s="207"/>
      <c r="H280" s="313" t="s">
        <v>268</v>
      </c>
      <c r="I280" s="314">
        <v>192</v>
      </c>
      <c r="J280" s="315"/>
      <c r="K280" s="315">
        <f>I280*J280</f>
        <v>0</v>
      </c>
    </row>
    <row r="281" spans="1:11">
      <c r="A281" s="196"/>
      <c r="B281" s="203"/>
      <c r="C281" s="199"/>
      <c r="D281" s="311"/>
      <c r="E281" s="312"/>
      <c r="F281" s="199"/>
      <c r="G281" s="207"/>
      <c r="H281" s="313"/>
      <c r="I281" s="314"/>
      <c r="J281" s="315"/>
      <c r="K281" s="315"/>
    </row>
    <row r="282" spans="1:11">
      <c r="A282" s="196"/>
      <c r="B282" s="203" t="s">
        <v>25</v>
      </c>
      <c r="C282" s="284" t="s">
        <v>395</v>
      </c>
      <c r="D282" s="198" t="s">
        <v>396</v>
      </c>
      <c r="E282" s="199"/>
      <c r="F282" s="199"/>
      <c r="G282" s="207"/>
      <c r="H282" s="263"/>
      <c r="I282" s="194"/>
      <c r="J282" s="195"/>
      <c r="K282" s="192"/>
    </row>
    <row r="283" spans="1:11">
      <c r="A283" s="196"/>
      <c r="B283" s="203"/>
      <c r="C283" s="317"/>
      <c r="D283" s="198"/>
      <c r="E283" s="199"/>
      <c r="F283" s="199"/>
      <c r="G283" s="207"/>
      <c r="H283" s="263"/>
      <c r="I283" s="194"/>
      <c r="J283" s="195"/>
      <c r="K283" s="192"/>
    </row>
    <row r="284" spans="1:11">
      <c r="A284" s="196"/>
      <c r="B284" s="203"/>
      <c r="C284" s="317"/>
      <c r="D284" s="316" t="s">
        <v>330</v>
      </c>
      <c r="E284" s="312" t="s">
        <v>397</v>
      </c>
      <c r="F284" s="199"/>
      <c r="G284" s="207"/>
      <c r="H284" s="313" t="s">
        <v>268</v>
      </c>
      <c r="I284" s="314">
        <v>6</v>
      </c>
      <c r="J284" s="315"/>
      <c r="K284" s="315">
        <f>I284*J284</f>
        <v>0</v>
      </c>
    </row>
    <row r="285" spans="1:11">
      <c r="A285" s="196"/>
      <c r="B285" s="203"/>
      <c r="C285" s="318"/>
      <c r="D285" s="316"/>
      <c r="E285" s="199"/>
      <c r="F285" s="199"/>
      <c r="G285" s="207"/>
      <c r="H285" s="313"/>
      <c r="I285" s="314"/>
      <c r="J285" s="315"/>
      <c r="K285" s="315"/>
    </row>
    <row r="286" spans="1:11">
      <c r="A286" s="196"/>
      <c r="B286" s="203"/>
      <c r="C286" s="318"/>
      <c r="D286" s="311" t="s">
        <v>393</v>
      </c>
      <c r="E286" s="199" t="s">
        <v>398</v>
      </c>
      <c r="F286" s="199"/>
      <c r="G286" s="207"/>
      <c r="H286" s="313" t="s">
        <v>268</v>
      </c>
      <c r="I286" s="314">
        <v>72</v>
      </c>
      <c r="J286" s="315"/>
      <c r="K286" s="315">
        <f>I286*J286</f>
        <v>0</v>
      </c>
    </row>
    <row r="287" spans="1:11">
      <c r="A287" s="196"/>
      <c r="B287" s="203"/>
      <c r="C287" s="318"/>
      <c r="D287" s="311"/>
      <c r="E287" s="199"/>
      <c r="F287" s="199"/>
      <c r="G287" s="207"/>
      <c r="H287" s="313"/>
      <c r="I287" s="314"/>
      <c r="J287" s="315"/>
      <c r="K287" s="315"/>
    </row>
    <row r="288" spans="1:11">
      <c r="A288" s="196"/>
      <c r="B288" s="203"/>
      <c r="C288" s="318"/>
      <c r="D288" s="311" t="s">
        <v>399</v>
      </c>
      <c r="E288" s="199" t="s">
        <v>400</v>
      </c>
      <c r="F288" s="199"/>
      <c r="G288" s="207"/>
      <c r="H288" s="313" t="s">
        <v>268</v>
      </c>
      <c r="I288" s="314">
        <v>55</v>
      </c>
      <c r="J288" s="315"/>
      <c r="K288" s="315">
        <f>I288*J288</f>
        <v>0</v>
      </c>
    </row>
    <row r="289" spans="1:11">
      <c r="A289" s="196"/>
      <c r="B289" s="203"/>
      <c r="C289" s="318"/>
      <c r="D289" s="311"/>
      <c r="E289" s="199"/>
      <c r="F289" s="199"/>
      <c r="G289" s="207"/>
      <c r="H289" s="313"/>
      <c r="I289" s="314"/>
      <c r="J289" s="315"/>
      <c r="K289" s="315"/>
    </row>
    <row r="290" spans="1:11">
      <c r="A290" s="196"/>
      <c r="B290" s="203"/>
      <c r="C290" s="318"/>
      <c r="D290" s="311" t="s">
        <v>401</v>
      </c>
      <c r="E290" s="199" t="s">
        <v>402</v>
      </c>
      <c r="F290" s="199"/>
      <c r="G290" s="207"/>
      <c r="H290" s="313" t="s">
        <v>268</v>
      </c>
      <c r="I290" s="314">
        <v>6</v>
      </c>
      <c r="J290" s="315"/>
      <c r="K290" s="315">
        <f>I290*J290</f>
        <v>0</v>
      </c>
    </row>
    <row r="291" spans="1:11">
      <c r="A291" s="196"/>
      <c r="B291" s="203"/>
      <c r="C291" s="318"/>
      <c r="D291" s="311"/>
      <c r="E291" s="199"/>
      <c r="F291" s="199"/>
      <c r="G291" s="207"/>
      <c r="H291" s="313"/>
      <c r="I291" s="314"/>
      <c r="J291" s="315"/>
      <c r="K291" s="315"/>
    </row>
    <row r="292" spans="1:11">
      <c r="A292" s="196"/>
      <c r="B292" s="203"/>
      <c r="C292" s="318"/>
      <c r="D292" s="311" t="s">
        <v>403</v>
      </c>
      <c r="E292" s="312" t="s">
        <v>404</v>
      </c>
      <c r="F292" s="199"/>
      <c r="G292" s="207"/>
      <c r="H292" s="313" t="s">
        <v>268</v>
      </c>
      <c r="I292" s="314">
        <v>10</v>
      </c>
      <c r="J292" s="315"/>
      <c r="K292" s="315">
        <f>I292*J292</f>
        <v>0</v>
      </c>
    </row>
    <row r="293" spans="1:11">
      <c r="A293" s="196"/>
      <c r="B293" s="319"/>
      <c r="C293" s="307"/>
      <c r="D293" s="282"/>
      <c r="E293" s="307"/>
      <c r="F293" s="320"/>
      <c r="G293" s="321"/>
      <c r="H293" s="322"/>
      <c r="I293" s="194"/>
      <c r="J293" s="195"/>
      <c r="K293" s="192" t="s">
        <v>405</v>
      </c>
    </row>
    <row r="294" spans="1:11">
      <c r="A294" s="196" t="s">
        <v>406</v>
      </c>
      <c r="B294" s="203" t="s">
        <v>376</v>
      </c>
      <c r="C294" s="235" t="s">
        <v>407</v>
      </c>
      <c r="D294" s="199"/>
      <c r="E294" s="199"/>
      <c r="F294" s="199"/>
      <c r="G294" s="207"/>
      <c r="H294" s="263"/>
      <c r="I294" s="194"/>
      <c r="J294" s="195"/>
      <c r="K294" s="192"/>
    </row>
    <row r="295" spans="1:11">
      <c r="A295" s="196"/>
      <c r="B295" s="203"/>
      <c r="C295" s="310"/>
      <c r="D295" s="199"/>
      <c r="E295" s="199"/>
      <c r="F295" s="199"/>
      <c r="G295" s="207"/>
      <c r="H295" s="263"/>
      <c r="I295" s="194"/>
      <c r="J295" s="195"/>
      <c r="K295" s="192"/>
    </row>
    <row r="296" spans="1:11">
      <c r="A296" s="196"/>
      <c r="B296" s="203"/>
      <c r="C296" s="323" t="s">
        <v>390</v>
      </c>
      <c r="D296" s="199" t="s">
        <v>408</v>
      </c>
      <c r="E296" s="199"/>
      <c r="F296" s="199"/>
      <c r="G296" s="207"/>
      <c r="H296" s="263" t="s">
        <v>8</v>
      </c>
      <c r="I296" s="194">
        <v>24</v>
      </c>
      <c r="J296" s="195"/>
      <c r="K296" s="195">
        <f>I296*J296</f>
        <v>0</v>
      </c>
    </row>
    <row r="297" spans="1:11">
      <c r="A297" s="196"/>
      <c r="B297" s="203"/>
      <c r="C297" s="323"/>
      <c r="D297" s="199"/>
      <c r="E297" s="199"/>
      <c r="F297" s="199"/>
      <c r="G297" s="207"/>
      <c r="H297" s="263"/>
      <c r="I297" s="194"/>
      <c r="J297" s="195"/>
      <c r="K297" s="192"/>
    </row>
    <row r="298" spans="1:11">
      <c r="A298" s="196" t="s">
        <v>409</v>
      </c>
      <c r="B298" s="203"/>
      <c r="C298" s="198" t="s">
        <v>410</v>
      </c>
      <c r="D298" s="199"/>
      <c r="E298" s="199"/>
      <c r="F298" s="199"/>
      <c r="G298" s="207"/>
      <c r="H298" s="263"/>
      <c r="I298" s="194"/>
      <c r="J298" s="195"/>
      <c r="K298" s="192"/>
    </row>
    <row r="299" spans="1:11">
      <c r="A299" s="196"/>
      <c r="B299" s="203"/>
      <c r="C299" s="198"/>
      <c r="D299" s="199"/>
      <c r="E299" s="199"/>
      <c r="F299" s="199"/>
      <c r="G299" s="207"/>
      <c r="H299" s="263"/>
      <c r="I299" s="194"/>
      <c r="J299" s="195"/>
      <c r="K299" s="192"/>
    </row>
    <row r="300" spans="1:11">
      <c r="A300" s="196"/>
      <c r="B300" s="203"/>
      <c r="C300" s="198"/>
      <c r="D300" s="318" t="s">
        <v>330</v>
      </c>
      <c r="E300" s="199" t="s">
        <v>411</v>
      </c>
      <c r="F300" s="199"/>
      <c r="G300" s="207"/>
      <c r="H300" s="263" t="s">
        <v>8</v>
      </c>
      <c r="I300" s="194">
        <v>216</v>
      </c>
      <c r="J300" s="195"/>
      <c r="K300" s="195">
        <f>I300*J300</f>
        <v>0</v>
      </c>
    </row>
    <row r="301" spans="1:11">
      <c r="A301" s="196"/>
      <c r="B301" s="319"/>
      <c r="C301" s="307"/>
      <c r="D301" s="282"/>
      <c r="E301" s="307"/>
      <c r="F301" s="320"/>
      <c r="G301" s="321"/>
      <c r="H301" s="322"/>
      <c r="I301" s="194"/>
      <c r="J301" s="195"/>
      <c r="K301" s="192"/>
    </row>
    <row r="302" spans="1:11">
      <c r="A302" s="196" t="s">
        <v>412</v>
      </c>
      <c r="B302" s="319"/>
      <c r="C302" s="324" t="s">
        <v>413</v>
      </c>
      <c r="D302" s="282"/>
      <c r="E302" s="307"/>
      <c r="F302" s="320"/>
      <c r="G302" s="321"/>
      <c r="H302" s="322"/>
      <c r="I302" s="194"/>
      <c r="J302" s="195"/>
      <c r="K302" s="192"/>
    </row>
    <row r="303" spans="1:11">
      <c r="A303" s="196"/>
      <c r="B303" s="319"/>
      <c r="C303" s="307"/>
      <c r="D303" s="282"/>
      <c r="E303" s="307"/>
      <c r="F303" s="320"/>
      <c r="G303" s="321"/>
      <c r="H303" s="322"/>
      <c r="I303" s="194"/>
      <c r="J303" s="195"/>
      <c r="K303" s="192"/>
    </row>
    <row r="304" spans="1:11">
      <c r="A304" s="196"/>
      <c r="B304" s="319"/>
      <c r="C304" s="284" t="s">
        <v>390</v>
      </c>
      <c r="D304" s="259" t="s">
        <v>414</v>
      </c>
      <c r="E304" s="307"/>
      <c r="F304" s="320"/>
      <c r="G304" s="321"/>
      <c r="H304" s="322"/>
      <c r="I304" s="194"/>
      <c r="J304" s="195"/>
      <c r="K304" s="192"/>
    </row>
    <row r="305" spans="1:11">
      <c r="A305" s="196"/>
      <c r="B305" s="319"/>
      <c r="C305" s="307"/>
      <c r="D305" s="282"/>
      <c r="E305" s="307"/>
      <c r="F305" s="320"/>
      <c r="G305" s="321"/>
      <c r="H305" s="322"/>
      <c r="I305" s="194"/>
      <c r="J305" s="195"/>
      <c r="K305" s="192"/>
    </row>
    <row r="306" spans="1:11">
      <c r="A306" s="196"/>
      <c r="B306" s="319"/>
      <c r="C306" s="307"/>
      <c r="D306" s="316" t="s">
        <v>330</v>
      </c>
      <c r="E306" s="312" t="s">
        <v>415</v>
      </c>
      <c r="F306" s="320"/>
      <c r="G306" s="321"/>
      <c r="H306" s="313" t="s">
        <v>268</v>
      </c>
      <c r="I306" s="314">
        <v>186</v>
      </c>
      <c r="J306" s="315"/>
      <c r="K306" s="315">
        <f>I306*J306</f>
        <v>0</v>
      </c>
    </row>
    <row r="307" spans="1:11">
      <c r="A307" s="196"/>
      <c r="B307" s="319"/>
      <c r="C307" s="307"/>
      <c r="D307" s="282"/>
      <c r="E307" s="307"/>
      <c r="F307" s="320"/>
      <c r="G307" s="321"/>
      <c r="H307" s="322"/>
      <c r="I307" s="194"/>
      <c r="J307" s="195"/>
      <c r="K307" s="192"/>
    </row>
    <row r="308" spans="1:11">
      <c r="A308" s="196"/>
      <c r="B308" s="319"/>
      <c r="C308" s="307"/>
      <c r="D308" s="323" t="s">
        <v>393</v>
      </c>
      <c r="E308" s="199" t="s">
        <v>416</v>
      </c>
      <c r="F308" s="320"/>
      <c r="G308" s="321"/>
      <c r="H308" s="313" t="s">
        <v>268</v>
      </c>
      <c r="I308" s="314">
        <v>39</v>
      </c>
      <c r="J308" s="315"/>
      <c r="K308" s="315">
        <f>I308*J308</f>
        <v>0</v>
      </c>
    </row>
    <row r="309" spans="1:11">
      <c r="A309" s="196"/>
      <c r="B309" s="319"/>
      <c r="C309" s="307"/>
      <c r="D309" s="282"/>
      <c r="E309" s="307"/>
      <c r="F309" s="320"/>
      <c r="G309" s="321"/>
      <c r="H309" s="322"/>
      <c r="I309" s="194"/>
      <c r="J309" s="195"/>
      <c r="K309" s="192"/>
    </row>
    <row r="310" spans="1:11">
      <c r="A310" s="196"/>
      <c r="B310" s="319"/>
      <c r="C310" s="193" t="s">
        <v>395</v>
      </c>
      <c r="D310" s="198" t="s">
        <v>417</v>
      </c>
      <c r="E310" s="307"/>
      <c r="F310" s="320"/>
      <c r="G310" s="321"/>
      <c r="H310" s="322"/>
      <c r="I310" s="194"/>
      <c r="J310" s="195"/>
      <c r="K310" s="192"/>
    </row>
    <row r="311" spans="1:11">
      <c r="A311" s="196"/>
      <c r="B311" s="319"/>
      <c r="C311" s="284"/>
      <c r="D311" s="198"/>
      <c r="E311" s="307"/>
      <c r="F311" s="320"/>
      <c r="G311" s="321"/>
      <c r="H311" s="322"/>
      <c r="I311" s="194"/>
      <c r="J311" s="195"/>
      <c r="K311" s="192"/>
    </row>
    <row r="312" spans="1:11">
      <c r="A312" s="196"/>
      <c r="B312" s="319"/>
      <c r="C312" s="307"/>
      <c r="D312" s="316" t="s">
        <v>330</v>
      </c>
      <c r="E312" s="199" t="s">
        <v>418</v>
      </c>
      <c r="F312" s="320"/>
      <c r="G312" s="321"/>
      <c r="H312" s="263" t="s">
        <v>268</v>
      </c>
      <c r="I312" s="194">
        <v>8</v>
      </c>
      <c r="J312" s="315"/>
      <c r="K312" s="195">
        <f>I312*J312</f>
        <v>0</v>
      </c>
    </row>
    <row r="313" spans="1:11">
      <c r="A313" s="196"/>
      <c r="B313" s="203"/>
      <c r="C313" s="284"/>
      <c r="D313" s="198"/>
      <c r="E313" s="307"/>
      <c r="F313" s="320"/>
      <c r="G313" s="321"/>
      <c r="H313" s="322"/>
      <c r="I313" s="194"/>
      <c r="J313" s="195"/>
      <c r="K313" s="192"/>
    </row>
    <row r="314" spans="1:11">
      <c r="A314" s="196" t="s">
        <v>419</v>
      </c>
      <c r="B314" s="319"/>
      <c r="C314" s="307" t="s">
        <v>420</v>
      </c>
      <c r="D314" s="316"/>
      <c r="E314" s="199"/>
      <c r="F314" s="199"/>
      <c r="G314" s="207"/>
      <c r="H314" s="263"/>
      <c r="I314" s="194"/>
      <c r="J314" s="195"/>
      <c r="K314" s="192"/>
    </row>
    <row r="315" spans="1:11">
      <c r="A315" s="196"/>
      <c r="B315" s="319"/>
      <c r="C315" s="307"/>
      <c r="D315" s="316"/>
      <c r="E315" s="199"/>
      <c r="F315" s="199"/>
      <c r="G315" s="207"/>
      <c r="H315" s="263"/>
      <c r="I315" s="194"/>
      <c r="J315" s="195"/>
      <c r="K315" s="192"/>
    </row>
    <row r="316" spans="1:11">
      <c r="A316" s="196"/>
      <c r="B316" s="319"/>
      <c r="C316" s="318" t="s">
        <v>330</v>
      </c>
      <c r="D316" s="216" t="s">
        <v>421</v>
      </c>
      <c r="E316" s="199"/>
      <c r="F316" s="199"/>
      <c r="G316" s="207"/>
      <c r="H316" s="263" t="s">
        <v>8</v>
      </c>
      <c r="I316" s="194">
        <v>120</v>
      </c>
      <c r="J316" s="195"/>
      <c r="K316" s="195">
        <f>I316*J316</f>
        <v>0</v>
      </c>
    </row>
    <row r="317" spans="1:11">
      <c r="A317" s="196"/>
      <c r="B317" s="319"/>
      <c r="C317" s="307"/>
      <c r="D317" s="282"/>
      <c r="E317" s="307"/>
      <c r="F317" s="320"/>
      <c r="G317" s="321"/>
      <c r="H317" s="322"/>
      <c r="I317" s="194"/>
      <c r="J317" s="195"/>
      <c r="K317" s="192"/>
    </row>
    <row r="318" spans="1:11">
      <c r="A318" s="196" t="s">
        <v>422</v>
      </c>
      <c r="B318" s="319"/>
      <c r="C318" s="324" t="s">
        <v>423</v>
      </c>
      <c r="D318" s="282"/>
      <c r="E318" s="307"/>
      <c r="F318" s="320"/>
      <c r="G318" s="321"/>
      <c r="H318" s="322"/>
      <c r="I318" s="194"/>
      <c r="J318" s="195"/>
      <c r="K318" s="192"/>
    </row>
    <row r="319" spans="1:11">
      <c r="A319" s="196"/>
      <c r="B319" s="319"/>
      <c r="C319" s="307"/>
      <c r="D319" s="282"/>
      <c r="E319" s="307"/>
      <c r="F319" s="320"/>
      <c r="G319" s="321"/>
      <c r="H319" s="322"/>
      <c r="I319" s="194"/>
      <c r="J319" s="195"/>
      <c r="K319" s="192"/>
    </row>
    <row r="320" spans="1:11">
      <c r="A320" s="196"/>
      <c r="B320" s="203" t="s">
        <v>40</v>
      </c>
      <c r="C320" s="284" t="s">
        <v>395</v>
      </c>
      <c r="D320" s="198" t="s">
        <v>424</v>
      </c>
      <c r="E320" s="199"/>
      <c r="F320" s="199"/>
      <c r="G320" s="207"/>
      <c r="H320" s="263"/>
      <c r="I320" s="194"/>
      <c r="J320" s="195"/>
      <c r="K320" s="192"/>
    </row>
    <row r="321" spans="1:12">
      <c r="A321" s="196"/>
      <c r="B321" s="203"/>
      <c r="C321" s="284"/>
      <c r="D321" s="198" t="s">
        <v>425</v>
      </c>
      <c r="E321" s="199"/>
      <c r="F321" s="199"/>
      <c r="G321" s="207"/>
      <c r="H321" s="263"/>
      <c r="I321" s="194"/>
      <c r="J321" s="195"/>
      <c r="K321" s="192"/>
    </row>
    <row r="322" spans="1:12">
      <c r="A322" s="196"/>
      <c r="B322" s="203"/>
      <c r="C322" s="310"/>
      <c r="D322" s="199"/>
      <c r="E322" s="199"/>
      <c r="F322" s="199"/>
      <c r="G322" s="207"/>
      <c r="H322" s="263"/>
      <c r="I322" s="194"/>
      <c r="J322" s="195"/>
      <c r="K322" s="192"/>
    </row>
    <row r="323" spans="1:12">
      <c r="A323" s="196"/>
      <c r="B323" s="203"/>
      <c r="C323" s="310"/>
      <c r="D323" s="316" t="s">
        <v>330</v>
      </c>
      <c r="E323" s="199" t="s">
        <v>426</v>
      </c>
      <c r="F323" s="199"/>
      <c r="G323" s="207"/>
      <c r="H323" s="263" t="s">
        <v>243</v>
      </c>
      <c r="I323" s="194">
        <v>46</v>
      </c>
      <c r="J323" s="195"/>
      <c r="K323" s="195">
        <f>I323*J323</f>
        <v>0</v>
      </c>
    </row>
    <row r="324" spans="1:12">
      <c r="A324" s="196"/>
      <c r="B324" s="319"/>
      <c r="C324" s="307"/>
      <c r="D324" s="282"/>
      <c r="E324" s="307"/>
      <c r="F324" s="320"/>
      <c r="G324" s="321"/>
      <c r="H324" s="322"/>
      <c r="I324" s="194"/>
      <c r="J324" s="195"/>
      <c r="K324" s="192"/>
    </row>
    <row r="325" spans="1:12">
      <c r="A325" s="196"/>
      <c r="B325" s="319"/>
      <c r="C325" s="307"/>
      <c r="D325" s="282"/>
      <c r="E325" s="307"/>
      <c r="F325" s="320"/>
      <c r="G325" s="321"/>
      <c r="H325" s="322"/>
      <c r="I325" s="194"/>
      <c r="J325" s="195"/>
      <c r="K325" s="192"/>
    </row>
    <row r="326" spans="1:12">
      <c r="A326" s="196"/>
      <c r="B326" s="319"/>
      <c r="C326" s="307"/>
      <c r="D326" s="282"/>
      <c r="E326" s="307"/>
      <c r="F326" s="320"/>
      <c r="G326" s="321"/>
      <c r="H326" s="322"/>
      <c r="I326" s="194"/>
      <c r="J326" s="195"/>
      <c r="K326" s="192"/>
    </row>
    <row r="327" spans="1:12">
      <c r="A327" s="196"/>
      <c r="B327" s="319"/>
      <c r="C327" s="307"/>
      <c r="D327" s="282"/>
      <c r="E327" s="307"/>
      <c r="F327" s="320"/>
      <c r="G327" s="321"/>
      <c r="H327" s="322"/>
      <c r="I327" s="194"/>
      <c r="J327" s="195"/>
      <c r="K327" s="192"/>
    </row>
    <row r="328" spans="1:12">
      <c r="A328" s="196"/>
      <c r="B328" s="319"/>
      <c r="C328" s="307"/>
      <c r="D328" s="282"/>
      <c r="E328" s="307"/>
      <c r="F328" s="320"/>
      <c r="G328" s="321"/>
      <c r="H328" s="322"/>
      <c r="I328" s="194"/>
      <c r="J328" s="195"/>
      <c r="K328" s="192"/>
    </row>
    <row r="329" spans="1:12">
      <c r="A329" s="196"/>
      <c r="B329" s="319"/>
      <c r="C329" s="307"/>
      <c r="D329" s="282"/>
      <c r="E329" s="307"/>
      <c r="F329" s="320"/>
      <c r="G329" s="321"/>
      <c r="H329" s="322"/>
      <c r="I329" s="194"/>
      <c r="J329" s="195"/>
      <c r="K329" s="192"/>
    </row>
    <row r="330" spans="1:12">
      <c r="A330" s="196"/>
      <c r="B330" s="319"/>
      <c r="C330" s="307"/>
      <c r="D330" s="282"/>
      <c r="E330" s="307"/>
      <c r="F330" s="320"/>
      <c r="G330" s="321"/>
      <c r="H330" s="322"/>
      <c r="I330" s="194"/>
      <c r="J330" s="195"/>
      <c r="K330" s="192"/>
    </row>
    <row r="331" spans="1:12">
      <c r="A331" s="196"/>
      <c r="B331" s="319"/>
      <c r="C331" s="307"/>
      <c r="D331" s="282"/>
      <c r="E331" s="307"/>
      <c r="F331" s="320"/>
      <c r="G331" s="321"/>
      <c r="H331" s="322"/>
      <c r="I331" s="194"/>
      <c r="J331" s="195"/>
      <c r="K331" s="192"/>
    </row>
    <row r="332" spans="1:12">
      <c r="A332" s="196"/>
      <c r="B332" s="319"/>
      <c r="C332" s="307"/>
      <c r="D332" s="282"/>
      <c r="E332" s="307"/>
      <c r="F332" s="320"/>
      <c r="G332" s="321"/>
      <c r="H332" s="322"/>
      <c r="I332" s="194"/>
      <c r="J332" s="195"/>
      <c r="K332" s="192"/>
    </row>
    <row r="333" spans="1:12">
      <c r="A333" s="196"/>
      <c r="B333" s="319"/>
      <c r="C333" s="307"/>
      <c r="D333" s="282"/>
      <c r="E333" s="307"/>
      <c r="F333" s="320"/>
      <c r="G333" s="321"/>
      <c r="H333" s="322"/>
      <c r="I333" s="194"/>
      <c r="J333" s="195"/>
      <c r="K333" s="192"/>
    </row>
    <row r="334" spans="1:12">
      <c r="A334" s="196"/>
      <c r="B334" s="319"/>
      <c r="C334" s="307"/>
      <c r="D334" s="282"/>
      <c r="E334" s="307"/>
      <c r="F334" s="320"/>
      <c r="G334" s="321"/>
      <c r="H334" s="322"/>
      <c r="I334" s="194"/>
      <c r="J334" s="195"/>
      <c r="K334" s="192"/>
    </row>
    <row r="335" spans="1:12">
      <c r="A335" s="196"/>
      <c r="B335" s="319"/>
      <c r="C335" s="307"/>
      <c r="D335" s="282"/>
      <c r="E335" s="307"/>
      <c r="F335" s="320"/>
      <c r="G335" s="321"/>
      <c r="H335" s="322"/>
      <c r="I335" s="194"/>
      <c r="J335" s="195"/>
      <c r="K335" s="192"/>
    </row>
    <row r="336" spans="1:12">
      <c r="A336" s="196"/>
      <c r="B336" s="319"/>
      <c r="C336" s="307"/>
      <c r="D336" s="282"/>
      <c r="E336" s="307"/>
      <c r="F336" s="320"/>
      <c r="G336" s="321"/>
      <c r="H336" s="322"/>
      <c r="I336" s="194"/>
      <c r="J336" s="195"/>
      <c r="K336" s="192"/>
      <c r="L336" s="269"/>
    </row>
    <row r="337" spans="1:11" ht="18" customHeight="1">
      <c r="A337" s="481" t="s">
        <v>205</v>
      </c>
      <c r="B337" s="482"/>
      <c r="C337" s="482"/>
      <c r="D337" s="482"/>
      <c r="E337" s="482"/>
      <c r="F337" s="482"/>
      <c r="G337" s="482"/>
      <c r="H337" s="482"/>
      <c r="I337" s="482"/>
      <c r="J337" s="483"/>
      <c r="K337" s="239">
        <f>SUM(K273:K335)+K271</f>
        <v>0</v>
      </c>
    </row>
    <row r="338" spans="1:11" ht="18" customHeight="1">
      <c r="A338" s="528" t="s">
        <v>307</v>
      </c>
      <c r="B338" s="529"/>
      <c r="C338" s="529"/>
      <c r="D338" s="529"/>
      <c r="E338" s="529"/>
      <c r="F338" s="529"/>
      <c r="G338" s="529"/>
      <c r="H338" s="529"/>
      <c r="I338" s="529"/>
      <c r="J338" s="530"/>
      <c r="K338" s="239">
        <f>K337</f>
        <v>0</v>
      </c>
    </row>
    <row r="339" spans="1:11">
      <c r="A339" s="196"/>
      <c r="B339" s="319"/>
      <c r="C339" s="307"/>
      <c r="D339" s="282"/>
      <c r="E339" s="307"/>
      <c r="F339" s="320"/>
      <c r="G339" s="321"/>
      <c r="H339" s="322"/>
      <c r="I339" s="194"/>
      <c r="J339" s="195"/>
      <c r="K339" s="192"/>
    </row>
    <row r="340" spans="1:11">
      <c r="A340" s="196" t="s">
        <v>427</v>
      </c>
      <c r="B340" s="203"/>
      <c r="C340" s="324" t="s">
        <v>428</v>
      </c>
      <c r="D340" s="199"/>
      <c r="E340" s="199"/>
      <c r="F340" s="199"/>
      <c r="G340" s="207"/>
      <c r="H340" s="263"/>
      <c r="I340" s="194"/>
      <c r="J340" s="195"/>
      <c r="K340" s="192"/>
    </row>
    <row r="341" spans="1:11">
      <c r="A341" s="196"/>
      <c r="B341" s="203"/>
      <c r="C341" s="310"/>
      <c r="D341" s="199"/>
      <c r="E341" s="199"/>
      <c r="F341" s="199"/>
      <c r="G341" s="207"/>
      <c r="H341" s="263"/>
      <c r="I341" s="194"/>
      <c r="J341" s="195"/>
      <c r="K341" s="192"/>
    </row>
    <row r="342" spans="1:11">
      <c r="A342" s="196"/>
      <c r="B342" s="203"/>
      <c r="C342" s="235" t="s">
        <v>429</v>
      </c>
      <c r="D342" s="199"/>
      <c r="E342" s="199"/>
      <c r="F342" s="199"/>
      <c r="G342" s="207"/>
      <c r="H342" s="263"/>
      <c r="I342" s="194"/>
      <c r="J342" s="195"/>
      <c r="K342" s="192"/>
    </row>
    <row r="343" spans="1:11">
      <c r="A343" s="196"/>
      <c r="B343" s="203"/>
      <c r="C343" s="310"/>
      <c r="D343" s="199"/>
      <c r="E343" s="199"/>
      <c r="F343" s="199"/>
      <c r="G343" s="207"/>
      <c r="H343" s="263"/>
      <c r="I343" s="194"/>
      <c r="J343" s="195"/>
      <c r="K343" s="192"/>
    </row>
    <row r="344" spans="1:11">
      <c r="A344" s="196"/>
      <c r="B344" s="203" t="s">
        <v>12</v>
      </c>
      <c r="C344" s="284" t="s">
        <v>390</v>
      </c>
      <c r="D344" s="198" t="s">
        <v>430</v>
      </c>
      <c r="E344" s="199"/>
      <c r="F344" s="199"/>
      <c r="G344" s="207"/>
      <c r="H344" s="263"/>
      <c r="I344" s="194"/>
      <c r="J344" s="195"/>
      <c r="K344" s="192"/>
    </row>
    <row r="345" spans="1:11">
      <c r="A345" s="196"/>
      <c r="B345" s="203"/>
      <c r="C345" s="310"/>
      <c r="D345" s="199"/>
      <c r="E345" s="199"/>
      <c r="F345" s="199"/>
      <c r="G345" s="207"/>
      <c r="H345" s="263"/>
      <c r="I345" s="194"/>
      <c r="J345" s="195"/>
      <c r="K345" s="192"/>
    </row>
    <row r="346" spans="1:11">
      <c r="A346" s="196"/>
      <c r="B346" s="203"/>
      <c r="C346" s="310"/>
      <c r="D346" s="316" t="s">
        <v>330</v>
      </c>
      <c r="E346" s="199" t="s">
        <v>431</v>
      </c>
      <c r="F346" s="199"/>
      <c r="G346" s="207"/>
      <c r="H346" s="263" t="s">
        <v>432</v>
      </c>
      <c r="I346" s="194">
        <v>4</v>
      </c>
      <c r="J346" s="195"/>
      <c r="K346" s="195">
        <f>I346*J346</f>
        <v>0</v>
      </c>
    </row>
    <row r="347" spans="1:11">
      <c r="A347" s="196"/>
      <c r="B347" s="203"/>
      <c r="C347" s="310"/>
      <c r="D347" s="206"/>
      <c r="E347" s="199"/>
      <c r="F347" s="199"/>
      <c r="G347" s="207"/>
      <c r="H347" s="263"/>
      <c r="I347" s="194"/>
      <c r="J347" s="195"/>
      <c r="K347" s="192"/>
    </row>
    <row r="348" spans="1:11">
      <c r="A348" s="196"/>
      <c r="B348" s="203" t="s">
        <v>12</v>
      </c>
      <c r="C348" s="284" t="s">
        <v>395</v>
      </c>
      <c r="D348" s="259" t="s">
        <v>433</v>
      </c>
      <c r="E348" s="199"/>
      <c r="F348" s="199"/>
      <c r="G348" s="207"/>
      <c r="H348" s="263"/>
      <c r="I348" s="194"/>
      <c r="J348" s="195"/>
      <c r="K348" s="192"/>
    </row>
    <row r="349" spans="1:11">
      <c r="A349" s="196"/>
      <c r="B349" s="203"/>
      <c r="C349" s="310"/>
      <c r="D349" s="206"/>
      <c r="E349" s="199"/>
      <c r="F349" s="199"/>
      <c r="G349" s="207"/>
      <c r="H349" s="263"/>
      <c r="I349" s="194"/>
      <c r="J349" s="195"/>
      <c r="K349" s="192"/>
    </row>
    <row r="350" spans="1:11">
      <c r="A350" s="196"/>
      <c r="B350" s="203"/>
      <c r="C350" s="310"/>
      <c r="D350" s="316" t="s">
        <v>330</v>
      </c>
      <c r="E350" s="199" t="s">
        <v>434</v>
      </c>
      <c r="F350" s="199"/>
      <c r="G350" s="207"/>
      <c r="H350" s="263" t="s">
        <v>432</v>
      </c>
      <c r="I350" s="194">
        <v>8</v>
      </c>
      <c r="J350" s="195"/>
      <c r="K350" s="195">
        <f>I350*J350</f>
        <v>0</v>
      </c>
    </row>
    <row r="351" spans="1:11">
      <c r="A351" s="196"/>
      <c r="B351" s="203"/>
      <c r="C351" s="199"/>
      <c r="D351" s="316"/>
      <c r="E351" s="199"/>
      <c r="F351" s="199"/>
      <c r="G351" s="207"/>
      <c r="H351" s="263"/>
      <c r="I351" s="194"/>
      <c r="J351" s="195"/>
      <c r="K351" s="195"/>
    </row>
    <row r="352" spans="1:11">
      <c r="A352" s="196"/>
      <c r="B352" s="203"/>
      <c r="C352" s="284" t="s">
        <v>435</v>
      </c>
      <c r="D352" s="259" t="s">
        <v>436</v>
      </c>
      <c r="E352" s="199"/>
      <c r="F352" s="199"/>
      <c r="G352" s="207"/>
      <c r="H352" s="263"/>
      <c r="I352" s="194"/>
      <c r="J352" s="195"/>
      <c r="K352" s="195"/>
    </row>
    <row r="353" spans="1:14">
      <c r="A353" s="196"/>
      <c r="B353" s="203"/>
      <c r="C353" s="323"/>
      <c r="D353" s="259"/>
      <c r="E353" s="199"/>
      <c r="F353" s="199"/>
      <c r="G353" s="207"/>
      <c r="H353" s="263"/>
      <c r="I353" s="194"/>
      <c r="J353" s="195"/>
      <c r="K353" s="195"/>
    </row>
    <row r="354" spans="1:14">
      <c r="A354" s="196"/>
      <c r="B354" s="203"/>
      <c r="C354" s="323"/>
      <c r="D354" s="193" t="s">
        <v>330</v>
      </c>
      <c r="E354" s="216" t="s">
        <v>437</v>
      </c>
      <c r="F354" s="199"/>
      <c r="G354" s="207"/>
      <c r="H354" s="313" t="s">
        <v>268</v>
      </c>
      <c r="I354" s="194">
        <v>240</v>
      </c>
      <c r="J354" s="195"/>
      <c r="K354" s="195">
        <f>I354*J354</f>
        <v>0</v>
      </c>
    </row>
    <row r="355" spans="1:14">
      <c r="A355" s="196"/>
      <c r="B355" s="203"/>
      <c r="C355" s="323"/>
      <c r="E355" s="259"/>
      <c r="F355" s="199"/>
      <c r="G355" s="207"/>
      <c r="H355" s="263"/>
      <c r="I355" s="194"/>
      <c r="J355" s="195"/>
      <c r="K355" s="195"/>
    </row>
    <row r="356" spans="1:14">
      <c r="A356" s="196"/>
      <c r="B356" s="203"/>
      <c r="C356" s="323"/>
      <c r="D356" s="193" t="s">
        <v>393</v>
      </c>
      <c r="E356" s="206" t="s">
        <v>438</v>
      </c>
      <c r="F356" s="199"/>
      <c r="G356" s="207"/>
      <c r="H356" s="313" t="s">
        <v>268</v>
      </c>
      <c r="I356" s="194">
        <v>55</v>
      </c>
      <c r="J356" s="195"/>
      <c r="K356" s="195">
        <f>I356*J356</f>
        <v>0</v>
      </c>
    </row>
    <row r="357" spans="1:14">
      <c r="B357" s="203"/>
      <c r="C357" s="323"/>
      <c r="E357" s="259"/>
      <c r="F357" s="199"/>
      <c r="G357" s="207"/>
      <c r="H357" s="263"/>
      <c r="I357" s="194"/>
      <c r="J357" s="195"/>
      <c r="K357" s="195"/>
    </row>
    <row r="358" spans="1:14">
      <c r="A358" s="196" t="s">
        <v>439</v>
      </c>
      <c r="B358" s="203"/>
      <c r="C358" s="324" t="s">
        <v>440</v>
      </c>
      <c r="D358" s="199"/>
      <c r="E358" s="199"/>
      <c r="F358" s="199"/>
      <c r="G358" s="207"/>
      <c r="H358" s="263"/>
      <c r="I358" s="194"/>
      <c r="J358" s="195"/>
      <c r="K358" s="192"/>
    </row>
    <row r="359" spans="1:14">
      <c r="B359" s="203"/>
      <c r="C359" s="206"/>
      <c r="D359" s="216"/>
      <c r="E359" s="199"/>
      <c r="F359" s="199"/>
      <c r="G359" s="200"/>
      <c r="H359" s="197"/>
      <c r="I359" s="194"/>
      <c r="J359" s="195"/>
      <c r="K359" s="192"/>
    </row>
    <row r="360" spans="1:14">
      <c r="B360" s="203" t="s">
        <v>441</v>
      </c>
      <c r="C360" s="325" t="s">
        <v>390</v>
      </c>
      <c r="D360" s="198" t="s">
        <v>442</v>
      </c>
      <c r="E360" s="199"/>
      <c r="F360" s="199"/>
      <c r="G360" s="207"/>
      <c r="H360" s="197"/>
      <c r="I360" s="326"/>
      <c r="J360" s="327"/>
      <c r="K360" s="208" t="str">
        <f>IF($L360="","",$L360-J360)</f>
        <v/>
      </c>
      <c r="L360" s="322"/>
      <c r="M360" s="328"/>
      <c r="N360" s="328"/>
    </row>
    <row r="361" spans="1:14">
      <c r="A361" s="196"/>
      <c r="B361" s="203"/>
      <c r="C361" s="310"/>
      <c r="D361" s="199"/>
      <c r="E361" s="199"/>
      <c r="F361" s="199"/>
      <c r="G361" s="207"/>
      <c r="H361" s="197"/>
      <c r="I361" s="326"/>
      <c r="J361" s="327"/>
      <c r="K361" s="208" t="str">
        <f>IF($L361="","",$L361-J361)</f>
        <v/>
      </c>
      <c r="L361" s="322"/>
      <c r="M361" s="328"/>
      <c r="N361" s="328"/>
    </row>
    <row r="362" spans="1:14">
      <c r="A362" s="196"/>
      <c r="B362" s="203"/>
      <c r="C362" s="284"/>
      <c r="D362" s="329" t="s">
        <v>330</v>
      </c>
      <c r="E362" s="199" t="s">
        <v>443</v>
      </c>
      <c r="F362" s="199"/>
      <c r="G362" s="207"/>
      <c r="H362" s="197" t="s">
        <v>276</v>
      </c>
      <c r="I362" s="326">
        <v>10</v>
      </c>
      <c r="J362" s="301"/>
      <c r="K362" s="195">
        <f>I362*J362</f>
        <v>0</v>
      </c>
      <c r="L362" s="322"/>
      <c r="M362" s="328"/>
      <c r="N362" s="328"/>
    </row>
    <row r="363" spans="1:14">
      <c r="B363" s="203"/>
      <c r="C363" s="206"/>
      <c r="D363" s="216"/>
      <c r="E363" s="199"/>
      <c r="F363" s="199"/>
      <c r="G363" s="200"/>
      <c r="H363" s="197"/>
      <c r="I363" s="194"/>
      <c r="J363" s="195"/>
      <c r="K363" s="192"/>
    </row>
    <row r="364" spans="1:14">
      <c r="A364" s="330"/>
      <c r="B364" s="203" t="s">
        <v>444</v>
      </c>
      <c r="C364" s="284" t="s">
        <v>395</v>
      </c>
      <c r="D364" s="259" t="s">
        <v>445</v>
      </c>
      <c r="E364" s="199"/>
      <c r="F364" s="199"/>
      <c r="G364" s="207"/>
      <c r="H364" s="197"/>
      <c r="I364" s="326"/>
      <c r="J364" s="327"/>
      <c r="K364" s="208" t="str">
        <f>IF($L364="","",$L364-J364)</f>
        <v/>
      </c>
    </row>
    <row r="365" spans="1:14">
      <c r="A365" s="196"/>
      <c r="B365" s="203"/>
      <c r="C365" s="310"/>
      <c r="D365" s="206"/>
      <c r="E365" s="199"/>
      <c r="F365" s="199"/>
      <c r="G365" s="207"/>
      <c r="H365" s="197"/>
      <c r="I365" s="326"/>
      <c r="J365" s="327"/>
      <c r="K365" s="208" t="str">
        <f>IF($L365="","",$L365-J365)</f>
        <v/>
      </c>
    </row>
    <row r="366" spans="1:14">
      <c r="A366" s="196"/>
      <c r="B366" s="203"/>
      <c r="C366" s="310"/>
      <c r="D366" s="316" t="s">
        <v>330</v>
      </c>
      <c r="E366" s="199" t="s">
        <v>446</v>
      </c>
      <c r="F366" s="199"/>
      <c r="G366" s="207"/>
      <c r="H366" s="197" t="s">
        <v>276</v>
      </c>
      <c r="I366" s="326">
        <v>19</v>
      </c>
      <c r="J366" s="301"/>
      <c r="K366" s="195">
        <f>I366*J366</f>
        <v>0</v>
      </c>
    </row>
    <row r="367" spans="1:14">
      <c r="A367" s="196"/>
      <c r="B367" s="203"/>
      <c r="C367" s="310"/>
      <c r="D367" s="316"/>
      <c r="E367" s="199"/>
      <c r="F367" s="199"/>
      <c r="G367" s="200"/>
      <c r="H367" s="197"/>
      <c r="I367" s="326"/>
      <c r="J367" s="301"/>
      <c r="K367" s="195"/>
    </row>
    <row r="368" spans="1:14">
      <c r="A368" s="196"/>
      <c r="B368" s="203"/>
      <c r="C368" s="284" t="s">
        <v>435</v>
      </c>
      <c r="D368" s="259" t="s">
        <v>447</v>
      </c>
      <c r="E368" s="199"/>
      <c r="F368" s="199"/>
      <c r="G368" s="200"/>
      <c r="H368" s="197"/>
      <c r="I368" s="326"/>
      <c r="J368" s="327"/>
      <c r="K368" s="208"/>
    </row>
    <row r="369" spans="1:11">
      <c r="A369" s="196"/>
      <c r="B369" s="203"/>
      <c r="C369" s="310"/>
      <c r="D369" s="206"/>
      <c r="E369" s="199"/>
      <c r="F369" s="199"/>
      <c r="G369" s="200"/>
      <c r="H369" s="197"/>
      <c r="I369" s="326"/>
      <c r="J369" s="327"/>
      <c r="K369" s="208"/>
    </row>
    <row r="370" spans="1:11">
      <c r="A370" s="196"/>
      <c r="B370" s="203"/>
      <c r="C370" s="310"/>
      <c r="D370" s="316" t="s">
        <v>330</v>
      </c>
      <c r="E370" s="193" t="s">
        <v>448</v>
      </c>
      <c r="H370" s="197" t="s">
        <v>276</v>
      </c>
      <c r="I370" s="326">
        <v>36</v>
      </c>
      <c r="J370" s="301"/>
      <c r="K370" s="195">
        <f>I370*J370</f>
        <v>0</v>
      </c>
    </row>
    <row r="371" spans="1:11">
      <c r="A371" s="196"/>
      <c r="B371" s="319"/>
      <c r="C371" s="307"/>
      <c r="D371" s="316"/>
      <c r="H371" s="197"/>
      <c r="I371" s="326"/>
      <c r="J371" s="327"/>
      <c r="K371" s="208" t="str">
        <f>IF($L371="","",$L371-J371)</f>
        <v/>
      </c>
    </row>
    <row r="372" spans="1:11">
      <c r="A372" s="330"/>
      <c r="B372" s="203"/>
      <c r="C372" s="284"/>
      <c r="D372" s="316" t="s">
        <v>393</v>
      </c>
      <c r="E372" s="193" t="s">
        <v>449</v>
      </c>
      <c r="H372" s="197" t="s">
        <v>276</v>
      </c>
      <c r="I372" s="326">
        <v>8</v>
      </c>
      <c r="J372" s="301"/>
      <c r="K372" s="195">
        <f>I372*J372</f>
        <v>0</v>
      </c>
    </row>
    <row r="373" spans="1:11">
      <c r="B373" s="203"/>
      <c r="C373" s="206"/>
      <c r="D373" s="216"/>
      <c r="H373" s="197"/>
      <c r="I373" s="326"/>
      <c r="J373" s="327"/>
      <c r="K373" s="208" t="str">
        <f>IF($L373="","",$L373-J373)</f>
        <v/>
      </c>
    </row>
    <row r="374" spans="1:11">
      <c r="B374" s="203"/>
      <c r="C374" s="206"/>
      <c r="D374" s="316" t="s">
        <v>399</v>
      </c>
      <c r="E374" s="199" t="s">
        <v>450</v>
      </c>
      <c r="F374" s="199"/>
      <c r="G374" s="207"/>
      <c r="H374" s="197" t="s">
        <v>276</v>
      </c>
      <c r="I374" s="326">
        <v>22</v>
      </c>
      <c r="J374" s="301"/>
      <c r="K374" s="195">
        <f>I374*J374</f>
        <v>0</v>
      </c>
    </row>
    <row r="375" spans="1:11">
      <c r="B375" s="203"/>
      <c r="C375" s="206"/>
      <c r="D375" s="216"/>
      <c r="E375" s="199"/>
      <c r="F375" s="199"/>
      <c r="G375" s="207"/>
      <c r="H375" s="197"/>
      <c r="I375" s="326"/>
      <c r="J375" s="301"/>
      <c r="K375" s="208" t="str">
        <f>IF($L371="","",$L371-J375)</f>
        <v/>
      </c>
    </row>
    <row r="376" spans="1:11" ht="12.65" customHeight="1">
      <c r="B376" s="203"/>
      <c r="C376" s="206"/>
      <c r="D376" s="316" t="s">
        <v>403</v>
      </c>
      <c r="E376" s="199" t="s">
        <v>451</v>
      </c>
      <c r="F376" s="199"/>
      <c r="G376" s="207"/>
      <c r="H376" s="197" t="s">
        <v>276</v>
      </c>
      <c r="I376" s="326">
        <v>3</v>
      </c>
      <c r="J376" s="301"/>
      <c r="K376" s="195">
        <f>I376*J376</f>
        <v>0</v>
      </c>
    </row>
    <row r="377" spans="1:11">
      <c r="B377" s="203"/>
      <c r="C377" s="206"/>
      <c r="D377" s="316"/>
      <c r="E377" s="199"/>
      <c r="F377" s="199"/>
      <c r="G377" s="200"/>
      <c r="H377" s="197"/>
      <c r="I377" s="194"/>
      <c r="J377" s="301"/>
      <c r="K377" s="192"/>
    </row>
    <row r="378" spans="1:11">
      <c r="B378" s="203"/>
      <c r="C378" s="206"/>
      <c r="D378" s="316" t="s">
        <v>452</v>
      </c>
      <c r="E378" s="199" t="s">
        <v>453</v>
      </c>
      <c r="F378" s="199"/>
      <c r="G378" s="200"/>
      <c r="H378" s="197" t="s">
        <v>276</v>
      </c>
      <c r="I378" s="194">
        <v>65</v>
      </c>
      <c r="J378" s="301"/>
      <c r="K378" s="195">
        <f>I378*J378</f>
        <v>0</v>
      </c>
    </row>
    <row r="379" spans="1:11">
      <c r="B379" s="203"/>
      <c r="C379" s="206"/>
      <c r="E379" s="199"/>
      <c r="F379" s="199"/>
      <c r="G379" s="200"/>
      <c r="H379" s="197"/>
      <c r="I379" s="194"/>
      <c r="J379" s="301"/>
      <c r="K379" s="192"/>
    </row>
    <row r="380" spans="1:11">
      <c r="B380" s="203"/>
      <c r="C380" s="206"/>
      <c r="D380" s="331" t="s">
        <v>454</v>
      </c>
      <c r="E380" s="199" t="s">
        <v>415</v>
      </c>
      <c r="F380" s="199"/>
      <c r="G380" s="200"/>
      <c r="H380" s="197"/>
      <c r="I380" s="194"/>
      <c r="J380" s="301"/>
      <c r="K380" s="195"/>
    </row>
    <row r="381" spans="1:11">
      <c r="B381" s="203"/>
      <c r="C381" s="206"/>
      <c r="D381" s="216"/>
      <c r="E381" s="199"/>
      <c r="F381" s="199"/>
      <c r="G381" s="200"/>
      <c r="H381" s="197"/>
      <c r="I381" s="194"/>
      <c r="J381" s="301"/>
      <c r="K381" s="192"/>
    </row>
    <row r="382" spans="1:11">
      <c r="B382" s="203"/>
      <c r="C382" s="206"/>
      <c r="D382" s="216"/>
      <c r="E382" s="323" t="s">
        <v>455</v>
      </c>
      <c r="F382" s="193" t="s">
        <v>456</v>
      </c>
      <c r="G382" s="200"/>
      <c r="H382" s="197" t="s">
        <v>276</v>
      </c>
      <c r="I382" s="194">
        <v>8</v>
      </c>
      <c r="J382" s="301"/>
      <c r="K382" s="195">
        <f>I382*J382</f>
        <v>0</v>
      </c>
    </row>
    <row r="383" spans="1:11">
      <c r="B383" s="203"/>
      <c r="C383" s="206"/>
      <c r="D383" s="216"/>
      <c r="E383" s="199"/>
      <c r="F383" s="199"/>
      <c r="G383" s="200"/>
      <c r="H383" s="197"/>
      <c r="I383" s="194"/>
      <c r="J383" s="301"/>
      <c r="K383" s="192"/>
    </row>
    <row r="384" spans="1:11">
      <c r="B384" s="203"/>
      <c r="C384" s="206"/>
      <c r="D384" s="216"/>
      <c r="E384" s="323" t="s">
        <v>457</v>
      </c>
      <c r="F384" s="199" t="s">
        <v>458</v>
      </c>
      <c r="G384" s="200"/>
      <c r="H384" s="197" t="s">
        <v>276</v>
      </c>
      <c r="I384" s="194">
        <v>31</v>
      </c>
      <c r="J384" s="301"/>
      <c r="K384" s="195">
        <f>I384*J384</f>
        <v>0</v>
      </c>
    </row>
    <row r="385" spans="1:11">
      <c r="B385" s="203"/>
      <c r="C385" s="206"/>
      <c r="D385" s="216"/>
      <c r="E385" s="199"/>
      <c r="F385" s="199"/>
      <c r="G385" s="200"/>
      <c r="H385" s="197"/>
      <c r="I385" s="194"/>
      <c r="J385" s="301"/>
      <c r="K385" s="192"/>
    </row>
    <row r="386" spans="1:11">
      <c r="A386" s="330"/>
      <c r="B386" s="203"/>
      <c r="C386" s="284"/>
      <c r="D386" s="323" t="s">
        <v>454</v>
      </c>
      <c r="E386" s="199" t="s">
        <v>459</v>
      </c>
      <c r="F386" s="199"/>
      <c r="G386" s="200"/>
      <c r="H386" s="197" t="s">
        <v>276</v>
      </c>
      <c r="I386" s="194">
        <v>5</v>
      </c>
      <c r="J386" s="301"/>
      <c r="K386" s="195">
        <f>I386*J386</f>
        <v>0</v>
      </c>
    </row>
    <row r="387" spans="1:11">
      <c r="A387" s="196"/>
      <c r="B387" s="203"/>
      <c r="C387" s="310"/>
      <c r="D387" s="199"/>
      <c r="E387" s="199"/>
      <c r="F387" s="199"/>
      <c r="G387" s="200"/>
      <c r="H387" s="197"/>
      <c r="I387" s="194"/>
      <c r="J387" s="301"/>
      <c r="K387" s="192"/>
    </row>
    <row r="388" spans="1:11">
      <c r="A388" s="196"/>
      <c r="B388" s="203"/>
      <c r="C388" s="310"/>
      <c r="D388" s="316" t="s">
        <v>460</v>
      </c>
      <c r="E388" s="199" t="s">
        <v>416</v>
      </c>
      <c r="F388" s="199"/>
      <c r="G388" s="200"/>
      <c r="H388" s="197"/>
      <c r="I388" s="194"/>
      <c r="J388" s="301"/>
      <c r="K388" s="195"/>
    </row>
    <row r="389" spans="1:11">
      <c r="A389" s="196"/>
      <c r="B389" s="203"/>
      <c r="C389" s="310"/>
      <c r="D389" s="206"/>
      <c r="E389" s="206"/>
      <c r="F389" s="199"/>
      <c r="G389" s="207"/>
      <c r="H389" s="197"/>
      <c r="I389" s="194"/>
      <c r="J389" s="301"/>
      <c r="K389" s="192"/>
    </row>
    <row r="390" spans="1:11">
      <c r="B390" s="203"/>
      <c r="C390" s="206"/>
      <c r="D390" s="216"/>
      <c r="E390" s="323" t="s">
        <v>455</v>
      </c>
      <c r="F390" s="193" t="s">
        <v>456</v>
      </c>
      <c r="G390" s="200"/>
      <c r="H390" s="197" t="s">
        <v>276</v>
      </c>
      <c r="I390" s="194">
        <v>4</v>
      </c>
      <c r="J390" s="301"/>
      <c r="K390" s="195">
        <f>I390*J390</f>
        <v>0</v>
      </c>
    </row>
    <row r="391" spans="1:11">
      <c r="B391" s="203"/>
      <c r="C391" s="206"/>
      <c r="D391" s="216"/>
      <c r="E391" s="199"/>
      <c r="F391" s="199"/>
      <c r="G391" s="200"/>
      <c r="H391" s="197"/>
      <c r="I391" s="194"/>
      <c r="J391" s="301"/>
      <c r="K391" s="192"/>
    </row>
    <row r="392" spans="1:11">
      <c r="B392" s="203"/>
      <c r="C392" s="206"/>
      <c r="D392" s="216"/>
      <c r="E392" s="323" t="s">
        <v>457</v>
      </c>
      <c r="F392" s="199" t="s">
        <v>458</v>
      </c>
      <c r="G392" s="200"/>
      <c r="H392" s="197" t="s">
        <v>276</v>
      </c>
      <c r="I392" s="194">
        <v>17</v>
      </c>
      <c r="J392" s="301"/>
      <c r="K392" s="195">
        <f>I392*J392</f>
        <v>0</v>
      </c>
    </row>
    <row r="393" spans="1:11">
      <c r="B393" s="203"/>
      <c r="C393" s="206"/>
      <c r="D393" s="216"/>
      <c r="E393" s="199"/>
      <c r="F393" s="199"/>
      <c r="G393" s="200"/>
      <c r="H393" s="197"/>
      <c r="I393" s="194"/>
      <c r="J393" s="301"/>
      <c r="K393" s="192"/>
    </row>
    <row r="394" spans="1:11">
      <c r="A394" s="196"/>
      <c r="B394" s="332" t="s">
        <v>461</v>
      </c>
      <c r="C394" s="333"/>
      <c r="D394" s="257"/>
      <c r="E394" s="257"/>
      <c r="F394" s="257"/>
      <c r="G394" s="334"/>
      <c r="H394" s="208"/>
      <c r="I394" s="208"/>
      <c r="J394" s="182"/>
      <c r="K394" s="192"/>
    </row>
    <row r="395" spans="1:11">
      <c r="A395" s="196"/>
      <c r="B395" s="332" t="s">
        <v>462</v>
      </c>
      <c r="C395" s="324" t="s">
        <v>463</v>
      </c>
      <c r="D395" s="257"/>
      <c r="E395" s="257"/>
      <c r="F395" s="257"/>
      <c r="G395" s="334"/>
      <c r="H395" s="208"/>
      <c r="I395" s="208"/>
      <c r="J395" s="182"/>
      <c r="K395" s="192"/>
    </row>
    <row r="396" spans="1:11">
      <c r="A396" s="196"/>
      <c r="B396" s="332"/>
      <c r="C396" s="333"/>
      <c r="D396" s="257"/>
      <c r="E396" s="257"/>
      <c r="F396" s="257"/>
      <c r="G396" s="334"/>
      <c r="H396" s="208"/>
      <c r="I396" s="208"/>
      <c r="J396" s="182"/>
      <c r="K396" s="192"/>
    </row>
    <row r="397" spans="1:11">
      <c r="A397" s="196" t="s">
        <v>464</v>
      </c>
      <c r="B397" s="332"/>
      <c r="C397" s="333" t="s">
        <v>330</v>
      </c>
      <c r="D397" s="334" t="s">
        <v>465</v>
      </c>
      <c r="E397" s="335"/>
      <c r="F397" s="335"/>
      <c r="G397" s="336"/>
      <c r="H397" s="208" t="s">
        <v>268</v>
      </c>
      <c r="I397" s="208">
        <v>402</v>
      </c>
      <c r="J397" s="301"/>
      <c r="K397" s="195">
        <f>I397*J397</f>
        <v>0</v>
      </c>
    </row>
    <row r="398" spans="1:11">
      <c r="A398" s="274"/>
      <c r="B398" s="332"/>
      <c r="C398" s="333"/>
      <c r="D398" s="256"/>
      <c r="E398" s="335"/>
      <c r="F398" s="335"/>
      <c r="G398" s="335"/>
      <c r="H398" s="208"/>
      <c r="I398" s="208"/>
      <c r="J398" s="301"/>
      <c r="K398" s="195"/>
    </row>
    <row r="399" spans="1:11">
      <c r="A399" s="274"/>
      <c r="B399" s="332"/>
      <c r="C399" s="333"/>
      <c r="D399" s="256"/>
      <c r="E399" s="335"/>
      <c r="F399" s="335"/>
      <c r="G399" s="335"/>
      <c r="H399" s="208"/>
      <c r="I399" s="208"/>
      <c r="J399" s="301"/>
      <c r="K399" s="195"/>
    </row>
    <row r="400" spans="1:11">
      <c r="A400" s="274"/>
      <c r="B400" s="332"/>
      <c r="C400" s="333"/>
      <c r="D400" s="256"/>
      <c r="E400" s="335"/>
      <c r="F400" s="335"/>
      <c r="G400" s="335"/>
      <c r="H400" s="208"/>
      <c r="I400" s="208"/>
      <c r="J400" s="301"/>
      <c r="K400" s="195"/>
    </row>
    <row r="401" spans="1:11">
      <c r="A401" s="274"/>
      <c r="B401" s="332"/>
      <c r="C401" s="333"/>
      <c r="D401" s="256"/>
      <c r="E401" s="335"/>
      <c r="F401" s="335"/>
      <c r="G401" s="335"/>
      <c r="H401" s="208"/>
      <c r="I401" s="208"/>
      <c r="J401" s="301"/>
      <c r="K401" s="195"/>
    </row>
    <row r="402" spans="1:11">
      <c r="A402" s="274"/>
      <c r="B402" s="332"/>
      <c r="C402" s="333"/>
      <c r="D402" s="256"/>
      <c r="E402" s="335"/>
      <c r="F402" s="335"/>
      <c r="G402" s="335"/>
      <c r="H402" s="208"/>
      <c r="I402" s="208"/>
      <c r="J402" s="301"/>
      <c r="K402" s="195"/>
    </row>
    <row r="403" spans="1:11">
      <c r="B403" s="203"/>
      <c r="C403" s="206"/>
      <c r="D403" s="216"/>
      <c r="E403" s="199"/>
      <c r="F403" s="199"/>
      <c r="G403" s="200"/>
      <c r="H403" s="197"/>
      <c r="I403" s="194"/>
      <c r="J403" s="195"/>
      <c r="K403" s="192"/>
    </row>
    <row r="404" spans="1:11" ht="18" customHeight="1">
      <c r="A404" s="481" t="s">
        <v>205</v>
      </c>
      <c r="B404" s="482"/>
      <c r="C404" s="482"/>
      <c r="D404" s="482"/>
      <c r="E404" s="482"/>
      <c r="F404" s="482"/>
      <c r="G404" s="482"/>
      <c r="H404" s="482"/>
      <c r="I404" s="482"/>
      <c r="J404" s="483"/>
      <c r="K404" s="239">
        <f>SUM(K340:K403)+K338</f>
        <v>0</v>
      </c>
    </row>
    <row r="405" spans="1:11" ht="18" customHeight="1">
      <c r="A405" s="481" t="s">
        <v>307</v>
      </c>
      <c r="B405" s="482"/>
      <c r="C405" s="482"/>
      <c r="D405" s="482"/>
      <c r="E405" s="482"/>
      <c r="F405" s="482"/>
      <c r="G405" s="482"/>
      <c r="H405" s="482"/>
      <c r="I405" s="482"/>
      <c r="J405" s="483"/>
      <c r="K405" s="239">
        <f>K404</f>
        <v>0</v>
      </c>
    </row>
    <row r="406" spans="1:11">
      <c r="A406" s="196"/>
      <c r="B406" s="319" t="s">
        <v>260</v>
      </c>
      <c r="C406" s="324" t="s">
        <v>466</v>
      </c>
      <c r="D406" s="206"/>
      <c r="E406" s="199"/>
      <c r="F406" s="199"/>
      <c r="G406" s="207"/>
      <c r="H406" s="197"/>
      <c r="I406" s="208"/>
      <c r="J406" s="195"/>
      <c r="K406" s="192"/>
    </row>
    <row r="407" spans="1:11">
      <c r="A407" s="196"/>
      <c r="B407" s="337" t="s">
        <v>388</v>
      </c>
      <c r="C407" s="310"/>
      <c r="D407" s="206"/>
      <c r="E407" s="199"/>
      <c r="F407" s="199"/>
      <c r="G407" s="207"/>
      <c r="H407" s="197"/>
      <c r="I407" s="208"/>
      <c r="J407" s="195"/>
      <c r="K407" s="192"/>
    </row>
    <row r="408" spans="1:11">
      <c r="A408" s="196" t="s">
        <v>467</v>
      </c>
      <c r="B408" s="203"/>
      <c r="C408" s="235" t="s">
        <v>468</v>
      </c>
      <c r="D408" s="206"/>
      <c r="E408" s="199"/>
      <c r="F408" s="199"/>
      <c r="G408" s="207"/>
      <c r="H408" s="197"/>
      <c r="I408" s="208"/>
      <c r="J408" s="195"/>
      <c r="K408" s="192"/>
    </row>
    <row r="409" spans="1:11">
      <c r="A409" s="196"/>
      <c r="B409" s="203"/>
      <c r="C409" s="235"/>
      <c r="D409" s="206"/>
      <c r="E409" s="199"/>
      <c r="F409" s="199"/>
      <c r="G409" s="207"/>
      <c r="H409" s="197"/>
      <c r="I409" s="208"/>
      <c r="J409" s="195"/>
      <c r="K409" s="192"/>
    </row>
    <row r="410" spans="1:11">
      <c r="A410" s="196"/>
      <c r="B410" s="203" t="s">
        <v>25</v>
      </c>
      <c r="C410" s="284" t="s">
        <v>390</v>
      </c>
      <c r="D410" s="259" t="s">
        <v>469</v>
      </c>
      <c r="E410" s="199"/>
      <c r="F410" s="199"/>
      <c r="G410" s="207"/>
      <c r="H410" s="197"/>
      <c r="I410" s="208"/>
      <c r="J410" s="195"/>
      <c r="K410" s="192"/>
    </row>
    <row r="411" spans="1:11">
      <c r="A411" s="196"/>
      <c r="B411" s="203"/>
      <c r="C411" s="284"/>
      <c r="D411" s="206"/>
      <c r="E411" s="199"/>
      <c r="F411" s="199"/>
      <c r="G411" s="207"/>
      <c r="H411" s="197"/>
      <c r="I411" s="208"/>
      <c r="J411" s="195"/>
      <c r="K411" s="192"/>
    </row>
    <row r="412" spans="1:11">
      <c r="A412" s="196"/>
      <c r="B412" s="203"/>
      <c r="C412" s="284"/>
      <c r="D412" s="216" t="s">
        <v>330</v>
      </c>
      <c r="E412" s="199" t="s">
        <v>450</v>
      </c>
      <c r="F412" s="199"/>
      <c r="G412" s="207"/>
      <c r="H412" s="197" t="s">
        <v>268</v>
      </c>
      <c r="I412" s="208">
        <v>217</v>
      </c>
      <c r="J412" s="301"/>
      <c r="K412" s="195">
        <f>I412*J412</f>
        <v>0</v>
      </c>
    </row>
    <row r="413" spans="1:11">
      <c r="A413" s="196"/>
      <c r="B413" s="203"/>
      <c r="C413" s="284"/>
      <c r="D413" s="216"/>
      <c r="E413" s="199"/>
      <c r="F413" s="199"/>
      <c r="G413" s="207"/>
      <c r="H413" s="197"/>
      <c r="I413" s="208"/>
      <c r="J413" s="301"/>
      <c r="K413" s="195"/>
    </row>
    <row r="414" spans="1:11">
      <c r="A414" s="196"/>
      <c r="B414" s="203"/>
      <c r="C414" s="284"/>
      <c r="D414" s="216" t="s">
        <v>393</v>
      </c>
      <c r="E414" s="199" t="s">
        <v>470</v>
      </c>
      <c r="F414" s="199"/>
      <c r="G414" s="207"/>
      <c r="H414" s="197" t="s">
        <v>268</v>
      </c>
      <c r="I414" s="208">
        <v>93</v>
      </c>
      <c r="J414" s="301"/>
      <c r="K414" s="195">
        <f>I414*J414</f>
        <v>0</v>
      </c>
    </row>
    <row r="415" spans="1:11">
      <c r="A415" s="196"/>
      <c r="B415" s="203"/>
      <c r="C415" s="284"/>
      <c r="D415" s="216"/>
      <c r="E415" s="199"/>
      <c r="F415" s="199"/>
      <c r="G415" s="207"/>
      <c r="H415" s="197"/>
      <c r="I415" s="208"/>
      <c r="J415" s="301"/>
      <c r="K415" s="195"/>
    </row>
    <row r="416" spans="1:11">
      <c r="A416" s="196"/>
      <c r="B416" s="203"/>
      <c r="C416" s="284"/>
      <c r="D416" s="216" t="s">
        <v>399</v>
      </c>
      <c r="E416" s="199" t="s">
        <v>451</v>
      </c>
      <c r="F416" s="199"/>
      <c r="G416" s="207"/>
      <c r="H416" s="197" t="s">
        <v>268</v>
      </c>
      <c r="I416" s="208">
        <v>10</v>
      </c>
      <c r="J416" s="301"/>
      <c r="K416" s="195">
        <f>I416*J416</f>
        <v>0</v>
      </c>
    </row>
    <row r="417" spans="1:11">
      <c r="A417" s="196"/>
      <c r="B417" s="203"/>
      <c r="C417" s="284"/>
      <c r="D417" s="216"/>
      <c r="E417" s="199"/>
      <c r="F417" s="199"/>
      <c r="G417" s="207"/>
      <c r="H417" s="197"/>
      <c r="I417" s="208"/>
      <c r="J417" s="301"/>
      <c r="K417" s="195"/>
    </row>
    <row r="418" spans="1:11">
      <c r="A418" s="196"/>
      <c r="B418" s="203"/>
      <c r="C418" s="284"/>
      <c r="D418" s="216" t="s">
        <v>401</v>
      </c>
      <c r="E418" s="199" t="s">
        <v>453</v>
      </c>
      <c r="F418" s="199"/>
      <c r="G418" s="207"/>
      <c r="H418" s="197" t="s">
        <v>268</v>
      </c>
      <c r="I418" s="208">
        <v>198</v>
      </c>
      <c r="J418" s="301"/>
      <c r="K418" s="195">
        <f>I418*J418</f>
        <v>0</v>
      </c>
    </row>
    <row r="419" spans="1:11">
      <c r="A419" s="196"/>
      <c r="B419" s="203"/>
      <c r="C419" s="284"/>
      <c r="E419" s="199"/>
      <c r="F419" s="199"/>
      <c r="G419" s="207"/>
      <c r="H419" s="197"/>
      <c r="I419" s="208"/>
      <c r="J419" s="301"/>
      <c r="K419" s="195"/>
    </row>
    <row r="420" spans="1:11">
      <c r="A420" s="196"/>
      <c r="B420" s="203"/>
      <c r="C420" s="284"/>
      <c r="D420" s="193" t="s">
        <v>403</v>
      </c>
      <c r="E420" s="199" t="s">
        <v>415</v>
      </c>
      <c r="F420" s="199"/>
      <c r="G420" s="207"/>
      <c r="H420" s="197" t="s">
        <v>268</v>
      </c>
      <c r="I420" s="208">
        <v>166</v>
      </c>
      <c r="J420" s="301"/>
      <c r="K420" s="195">
        <f>I420*J420</f>
        <v>0</v>
      </c>
    </row>
    <row r="421" spans="1:11">
      <c r="A421" s="196"/>
      <c r="B421" s="203"/>
      <c r="C421" s="310"/>
      <c r="D421" s="206"/>
      <c r="E421" s="199"/>
      <c r="F421" s="199"/>
      <c r="G421" s="207"/>
      <c r="H421" s="197"/>
      <c r="I421" s="208"/>
      <c r="J421" s="195"/>
      <c r="K421" s="192"/>
    </row>
    <row r="422" spans="1:11">
      <c r="A422" s="196"/>
      <c r="B422" s="203" t="s">
        <v>471</v>
      </c>
      <c r="C422" s="284" t="s">
        <v>395</v>
      </c>
      <c r="D422" s="259" t="s">
        <v>472</v>
      </c>
      <c r="E422" s="199"/>
      <c r="F422" s="199"/>
      <c r="G422" s="207"/>
      <c r="H422" s="197"/>
      <c r="I422" s="208"/>
      <c r="J422" s="195"/>
      <c r="K422" s="192"/>
    </row>
    <row r="423" spans="1:11">
      <c r="A423" s="196"/>
      <c r="B423" s="203"/>
      <c r="C423" s="284"/>
      <c r="D423" s="206"/>
      <c r="E423" s="199"/>
      <c r="F423" s="199"/>
      <c r="G423" s="207"/>
      <c r="H423" s="197"/>
      <c r="I423" s="208"/>
      <c r="J423" s="195"/>
      <c r="K423" s="192"/>
    </row>
    <row r="424" spans="1:11">
      <c r="A424" s="196"/>
      <c r="B424" s="203"/>
      <c r="C424" s="284"/>
      <c r="D424" s="216" t="s">
        <v>330</v>
      </c>
      <c r="E424" s="199" t="s">
        <v>416</v>
      </c>
      <c r="F424" s="199"/>
      <c r="G424" s="207"/>
      <c r="H424" s="197" t="s">
        <v>268</v>
      </c>
      <c r="I424" s="208">
        <v>68</v>
      </c>
      <c r="J424" s="301"/>
      <c r="K424" s="195">
        <f>I424*J424</f>
        <v>0</v>
      </c>
    </row>
    <row r="425" spans="1:11">
      <c r="A425" s="196"/>
      <c r="B425" s="203"/>
      <c r="C425" s="284"/>
      <c r="D425" s="206"/>
      <c r="E425" s="199"/>
      <c r="F425" s="199"/>
      <c r="G425" s="207"/>
      <c r="H425" s="197"/>
      <c r="I425" s="208"/>
      <c r="J425" s="195"/>
      <c r="K425" s="192"/>
    </row>
    <row r="426" spans="1:11">
      <c r="A426" s="196"/>
      <c r="B426" s="208"/>
      <c r="C426" s="324" t="s">
        <v>473</v>
      </c>
      <c r="D426" s="219"/>
      <c r="E426" s="200"/>
      <c r="F426" s="200"/>
      <c r="G426" s="207"/>
      <c r="H426" s="263"/>
      <c r="I426" s="266"/>
      <c r="J426" s="195"/>
      <c r="K426" s="192"/>
    </row>
    <row r="427" spans="1:11">
      <c r="A427" s="196"/>
      <c r="B427" s="332"/>
      <c r="C427" s="333"/>
      <c r="D427" s="219"/>
      <c r="E427" s="200"/>
      <c r="F427" s="200"/>
      <c r="G427" s="207"/>
      <c r="H427" s="250"/>
      <c r="I427" s="208"/>
      <c r="J427" s="195"/>
      <c r="K427" s="192"/>
    </row>
    <row r="428" spans="1:11">
      <c r="A428" s="196" t="s">
        <v>474</v>
      </c>
      <c r="B428" s="332" t="s">
        <v>475</v>
      </c>
      <c r="C428" s="338" t="s">
        <v>476</v>
      </c>
      <c r="D428" s="339" t="s">
        <v>477</v>
      </c>
      <c r="E428" s="256"/>
      <c r="F428" s="256"/>
      <c r="G428" s="334"/>
      <c r="H428" s="208"/>
      <c r="I428" s="208"/>
      <c r="J428" s="195"/>
      <c r="K428" s="192"/>
    </row>
    <row r="429" spans="1:11">
      <c r="A429" s="196"/>
      <c r="B429" s="332"/>
      <c r="C429" s="324"/>
      <c r="D429" s="256"/>
      <c r="E429" s="256"/>
      <c r="F429" s="256"/>
      <c r="G429" s="334"/>
      <c r="H429" s="208"/>
      <c r="I429" s="208"/>
      <c r="J429" s="195"/>
      <c r="K429" s="192"/>
    </row>
    <row r="430" spans="1:11">
      <c r="A430" s="196"/>
      <c r="B430" s="332"/>
      <c r="C430" s="324"/>
      <c r="D430" s="257" t="s">
        <v>478</v>
      </c>
      <c r="E430" s="256" t="s">
        <v>479</v>
      </c>
      <c r="F430" s="256"/>
      <c r="G430" s="334"/>
      <c r="H430" s="208" t="s">
        <v>8</v>
      </c>
      <c r="I430" s="208">
        <v>33</v>
      </c>
      <c r="J430" s="301"/>
      <c r="K430" s="195">
        <f>I430*J430</f>
        <v>0</v>
      </c>
    </row>
    <row r="431" spans="1:11">
      <c r="A431" s="196"/>
      <c r="B431" s="332"/>
      <c r="C431" s="307"/>
      <c r="D431" s="257"/>
      <c r="E431" s="256"/>
      <c r="F431" s="256"/>
      <c r="G431" s="334"/>
      <c r="H431" s="208"/>
      <c r="I431" s="208"/>
      <c r="J431" s="195"/>
      <c r="K431" s="192"/>
    </row>
    <row r="432" spans="1:11">
      <c r="A432" s="196"/>
      <c r="B432" s="332"/>
      <c r="C432" s="340" t="s">
        <v>480</v>
      </c>
      <c r="D432" s="257"/>
      <c r="E432" s="257"/>
      <c r="F432" s="257"/>
      <c r="G432" s="334"/>
      <c r="H432" s="208"/>
      <c r="I432" s="208"/>
      <c r="J432" s="195"/>
      <c r="K432" s="192"/>
    </row>
    <row r="433" spans="1:11">
      <c r="A433" s="196"/>
      <c r="B433" s="332"/>
      <c r="C433" s="257"/>
      <c r="D433" s="257"/>
      <c r="E433" s="257"/>
      <c r="F433" s="257"/>
      <c r="G433" s="334"/>
      <c r="H433" s="208"/>
      <c r="I433" s="208"/>
      <c r="J433" s="195"/>
      <c r="K433" s="192"/>
    </row>
    <row r="434" spans="1:11">
      <c r="A434" s="196" t="s">
        <v>481</v>
      </c>
      <c r="B434" s="332" t="s">
        <v>482</v>
      </c>
      <c r="C434" s="341" t="s">
        <v>483</v>
      </c>
      <c r="D434" s="339"/>
      <c r="E434" s="342"/>
      <c r="F434" s="257"/>
      <c r="G434" s="334"/>
      <c r="H434" s="208"/>
      <c r="I434" s="208"/>
      <c r="J434" s="195"/>
      <c r="K434" s="192"/>
    </row>
    <row r="435" spans="1:11">
      <c r="A435" s="196"/>
      <c r="B435" s="332"/>
      <c r="C435" s="257"/>
      <c r="D435" s="257"/>
      <c r="E435" s="257"/>
      <c r="F435" s="257"/>
      <c r="G435" s="334"/>
      <c r="H435" s="208"/>
      <c r="I435" s="208"/>
      <c r="J435" s="195"/>
      <c r="K435" s="192"/>
    </row>
    <row r="436" spans="1:11">
      <c r="A436" s="196"/>
      <c r="B436" s="332" t="s">
        <v>484</v>
      </c>
      <c r="C436" s="333" t="s">
        <v>330</v>
      </c>
      <c r="D436" s="339" t="s">
        <v>485</v>
      </c>
      <c r="E436" s="339"/>
      <c r="F436" s="342"/>
      <c r="G436" s="334"/>
      <c r="H436" s="208"/>
      <c r="I436" s="208"/>
      <c r="J436" s="195"/>
      <c r="K436" s="192"/>
    </row>
    <row r="437" spans="1:11">
      <c r="A437" s="196"/>
      <c r="B437" s="332"/>
      <c r="C437" s="257"/>
      <c r="D437" s="257"/>
      <c r="E437" s="257"/>
      <c r="F437" s="257"/>
      <c r="G437" s="334"/>
      <c r="H437" s="208"/>
      <c r="I437" s="208"/>
      <c r="J437" s="195"/>
      <c r="K437" s="192"/>
    </row>
    <row r="438" spans="1:11">
      <c r="A438" s="196"/>
      <c r="B438" s="332"/>
      <c r="C438" s="257"/>
      <c r="D438" s="257" t="s">
        <v>330</v>
      </c>
      <c r="E438" s="256" t="s">
        <v>486</v>
      </c>
      <c r="F438" s="256"/>
      <c r="G438" s="256"/>
      <c r="H438" s="197" t="s">
        <v>268</v>
      </c>
      <c r="I438" s="208">
        <v>217</v>
      </c>
      <c r="J438" s="301"/>
      <c r="K438" s="195">
        <f>I438*J438</f>
        <v>0</v>
      </c>
    </row>
    <row r="439" spans="1:11">
      <c r="B439" s="203"/>
      <c r="C439" s="206"/>
      <c r="D439" s="216"/>
      <c r="E439" s="199"/>
      <c r="F439" s="199"/>
      <c r="G439" s="200"/>
      <c r="H439" s="197"/>
      <c r="I439" s="194"/>
      <c r="J439" s="195"/>
      <c r="K439" s="192"/>
    </row>
    <row r="440" spans="1:11">
      <c r="B440" s="203"/>
      <c r="C440" s="206"/>
      <c r="D440" s="216" t="s">
        <v>393</v>
      </c>
      <c r="E440" s="199" t="s">
        <v>416</v>
      </c>
      <c r="F440" s="199"/>
      <c r="G440" s="207"/>
      <c r="H440" s="197" t="s">
        <v>268</v>
      </c>
      <c r="I440" s="208">
        <v>68</v>
      </c>
      <c r="J440" s="301"/>
      <c r="K440" s="195">
        <f>I440*J440</f>
        <v>0</v>
      </c>
    </row>
    <row r="441" spans="1:11">
      <c r="B441" s="203"/>
      <c r="C441" s="206"/>
      <c r="D441" s="216"/>
      <c r="E441" s="199"/>
      <c r="F441" s="199"/>
      <c r="G441" s="200"/>
      <c r="H441" s="197"/>
      <c r="I441" s="194"/>
      <c r="J441" s="195"/>
      <c r="K441" s="192"/>
    </row>
    <row r="442" spans="1:11">
      <c r="A442" s="208"/>
      <c r="B442" s="203"/>
      <c r="C442" s="324"/>
      <c r="D442" s="199"/>
      <c r="E442" s="199"/>
      <c r="F442" s="199"/>
      <c r="G442" s="207"/>
      <c r="H442" s="197"/>
      <c r="I442" s="208"/>
      <c r="J442" s="195"/>
      <c r="K442" s="192"/>
    </row>
    <row r="443" spans="1:11">
      <c r="A443" s="208"/>
      <c r="B443" s="203"/>
      <c r="C443" s="310"/>
      <c r="D443" s="199"/>
      <c r="E443" s="199"/>
      <c r="F443" s="199"/>
      <c r="G443" s="207"/>
      <c r="H443" s="197"/>
      <c r="I443" s="208"/>
      <c r="J443" s="195"/>
      <c r="K443" s="192"/>
    </row>
    <row r="444" spans="1:11">
      <c r="A444" s="208"/>
      <c r="B444" s="203"/>
      <c r="C444" s="284"/>
      <c r="D444" s="343"/>
      <c r="E444" s="267"/>
      <c r="F444" s="267"/>
      <c r="G444" s="207"/>
      <c r="H444" s="197"/>
      <c r="I444" s="208"/>
      <c r="J444" s="195"/>
      <c r="K444" s="192"/>
    </row>
    <row r="445" spans="1:11">
      <c r="A445" s="208"/>
      <c r="B445" s="203"/>
      <c r="C445" s="310"/>
      <c r="D445" s="259"/>
      <c r="E445" s="199"/>
      <c r="F445" s="199"/>
      <c r="G445" s="207"/>
      <c r="H445" s="197"/>
      <c r="I445" s="208"/>
      <c r="J445" s="195"/>
      <c r="K445" s="192"/>
    </row>
    <row r="446" spans="1:11">
      <c r="A446" s="208"/>
      <c r="B446" s="203"/>
      <c r="C446" s="310"/>
      <c r="D446" s="199"/>
      <c r="E446" s="199"/>
      <c r="F446" s="199"/>
      <c r="G446" s="207"/>
      <c r="H446" s="197"/>
      <c r="I446" s="208"/>
      <c r="J446" s="195"/>
      <c r="K446" s="192"/>
    </row>
    <row r="447" spans="1:11">
      <c r="A447" s="208"/>
      <c r="B447" s="203"/>
      <c r="C447" s="310"/>
      <c r="D447" s="316"/>
      <c r="E447" s="199"/>
      <c r="F447" s="199"/>
      <c r="G447" s="207"/>
      <c r="H447" s="197"/>
      <c r="I447" s="208"/>
      <c r="J447" s="195"/>
      <c r="K447" s="192"/>
    </row>
    <row r="448" spans="1:11">
      <c r="A448" s="208"/>
      <c r="B448" s="203"/>
      <c r="C448" s="310"/>
      <c r="D448" s="199"/>
      <c r="E448" s="199"/>
      <c r="F448" s="199"/>
      <c r="G448" s="207"/>
      <c r="H448" s="197"/>
      <c r="I448" s="208"/>
      <c r="J448" s="195"/>
      <c r="K448" s="192"/>
    </row>
    <row r="449" spans="1:11">
      <c r="A449" s="208"/>
      <c r="B449" s="203"/>
      <c r="C449" s="284"/>
      <c r="D449" s="343"/>
      <c r="E449" s="267"/>
      <c r="F449" s="267"/>
      <c r="G449" s="207"/>
      <c r="H449" s="197"/>
      <c r="I449" s="208"/>
      <c r="J449" s="195"/>
      <c r="K449" s="192"/>
    </row>
    <row r="450" spans="1:11">
      <c r="A450" s="208"/>
      <c r="B450" s="203"/>
      <c r="C450" s="310"/>
      <c r="D450" s="259"/>
      <c r="E450" s="199"/>
      <c r="F450" s="199"/>
      <c r="G450" s="207"/>
      <c r="H450" s="197"/>
      <c r="I450" s="208"/>
      <c r="J450" s="195"/>
      <c r="K450" s="192"/>
    </row>
    <row r="451" spans="1:11">
      <c r="A451" s="208"/>
      <c r="B451" s="203"/>
      <c r="C451" s="310"/>
      <c r="D451" s="199"/>
      <c r="E451" s="199"/>
      <c r="F451" s="199"/>
      <c r="G451" s="207"/>
      <c r="H451" s="197"/>
      <c r="I451" s="208"/>
      <c r="J451" s="195"/>
      <c r="K451" s="192"/>
    </row>
    <row r="452" spans="1:11">
      <c r="A452" s="208"/>
      <c r="B452" s="203"/>
      <c r="C452" s="310"/>
      <c r="D452" s="316"/>
      <c r="E452" s="199"/>
      <c r="F452" s="199"/>
      <c r="G452" s="207"/>
      <c r="H452" s="197"/>
      <c r="I452" s="208"/>
      <c r="J452" s="195"/>
      <c r="K452" s="192"/>
    </row>
    <row r="453" spans="1:11">
      <c r="A453" s="208"/>
      <c r="B453" s="203"/>
      <c r="C453" s="310"/>
      <c r="D453" s="199"/>
      <c r="E453" s="199"/>
      <c r="F453" s="199"/>
      <c r="G453" s="207"/>
      <c r="H453" s="197"/>
      <c r="I453" s="208"/>
      <c r="J453" s="195"/>
      <c r="K453" s="192"/>
    </row>
    <row r="454" spans="1:11">
      <c r="A454" s="208"/>
      <c r="B454" s="203"/>
      <c r="C454" s="310"/>
      <c r="D454" s="316"/>
      <c r="E454" s="199"/>
      <c r="F454" s="199"/>
      <c r="G454" s="207"/>
      <c r="H454" s="197"/>
      <c r="I454" s="208"/>
      <c r="J454" s="195"/>
      <c r="K454" s="192"/>
    </row>
    <row r="455" spans="1:11">
      <c r="A455" s="208"/>
      <c r="B455" s="203"/>
      <c r="C455" s="310"/>
      <c r="D455" s="259"/>
      <c r="E455" s="199"/>
      <c r="F455" s="199"/>
      <c r="G455" s="207"/>
      <c r="H455" s="197"/>
      <c r="I455" s="208"/>
      <c r="J455" s="195"/>
      <c r="K455" s="192"/>
    </row>
    <row r="456" spans="1:11">
      <c r="A456" s="208"/>
      <c r="B456" s="203"/>
      <c r="C456" s="284"/>
      <c r="D456" s="198"/>
      <c r="E456" s="199"/>
      <c r="F456" s="199"/>
      <c r="G456" s="207"/>
      <c r="H456" s="197"/>
      <c r="I456" s="208"/>
      <c r="J456" s="195"/>
      <c r="K456" s="192"/>
    </row>
    <row r="457" spans="1:11">
      <c r="A457" s="208"/>
      <c r="B457" s="344"/>
      <c r="C457" s="310"/>
      <c r="D457" s="199"/>
      <c r="E457" s="199"/>
      <c r="F457" s="199"/>
      <c r="G457" s="207"/>
      <c r="H457" s="263"/>
      <c r="I457" s="208"/>
      <c r="J457" s="195"/>
      <c r="K457" s="192"/>
    </row>
    <row r="458" spans="1:11">
      <c r="A458" s="208"/>
      <c r="B458" s="344"/>
      <c r="C458" s="310"/>
      <c r="D458" s="199"/>
      <c r="E458" s="199"/>
      <c r="F458" s="199"/>
      <c r="G458" s="207"/>
      <c r="H458" s="263"/>
      <c r="I458" s="208"/>
      <c r="J458" s="195"/>
      <c r="K458" s="192"/>
    </row>
    <row r="459" spans="1:11">
      <c r="A459" s="208"/>
      <c r="B459" s="344"/>
      <c r="C459" s="310"/>
      <c r="D459" s="199"/>
      <c r="E459" s="199"/>
      <c r="F459" s="199"/>
      <c r="G459" s="207"/>
      <c r="H459" s="263"/>
      <c r="I459" s="208"/>
      <c r="J459" s="195"/>
      <c r="K459" s="192"/>
    </row>
    <row r="460" spans="1:11">
      <c r="A460" s="208"/>
      <c r="B460" s="344"/>
      <c r="C460" s="310"/>
      <c r="D460" s="199"/>
      <c r="E460" s="199"/>
      <c r="F460" s="199"/>
      <c r="G460" s="207"/>
      <c r="H460" s="263"/>
      <c r="I460" s="208"/>
      <c r="J460" s="195"/>
      <c r="K460" s="192"/>
    </row>
    <row r="461" spans="1:11">
      <c r="A461" s="208"/>
      <c r="B461" s="344"/>
      <c r="C461" s="310"/>
      <c r="D461" s="199"/>
      <c r="E461" s="199"/>
      <c r="F461" s="199"/>
      <c r="G461" s="207"/>
      <c r="H461" s="263"/>
      <c r="I461" s="208"/>
      <c r="J461" s="195"/>
      <c r="K461" s="192"/>
    </row>
    <row r="462" spans="1:11">
      <c r="A462" s="208"/>
      <c r="B462" s="344"/>
      <c r="C462" s="310"/>
      <c r="D462" s="199"/>
      <c r="E462" s="199"/>
      <c r="F462" s="199"/>
      <c r="G462" s="207"/>
      <c r="H462" s="263"/>
      <c r="I462" s="208"/>
      <c r="J462" s="195"/>
      <c r="K462" s="192"/>
    </row>
    <row r="463" spans="1:11">
      <c r="A463" s="208"/>
      <c r="B463" s="344"/>
      <c r="C463" s="310"/>
      <c r="D463" s="199"/>
      <c r="E463" s="199"/>
      <c r="F463" s="199"/>
      <c r="G463" s="207"/>
      <c r="H463" s="263"/>
      <c r="I463" s="208"/>
      <c r="J463" s="195"/>
      <c r="K463" s="192"/>
    </row>
    <row r="464" spans="1:11">
      <c r="A464" s="208"/>
      <c r="B464" s="344"/>
      <c r="C464" s="310"/>
      <c r="D464" s="199"/>
      <c r="E464" s="199"/>
      <c r="F464" s="199"/>
      <c r="G464" s="207"/>
      <c r="H464" s="263"/>
      <c r="I464" s="208"/>
      <c r="J464" s="195"/>
      <c r="K464" s="192"/>
    </row>
    <row r="465" spans="1:11">
      <c r="A465" s="208"/>
      <c r="B465" s="344"/>
      <c r="C465" s="310"/>
      <c r="D465" s="199"/>
      <c r="E465" s="199"/>
      <c r="F465" s="199"/>
      <c r="G465" s="207"/>
      <c r="H465" s="263"/>
      <c r="I465" s="208"/>
      <c r="J465" s="195"/>
      <c r="K465" s="192"/>
    </row>
    <row r="466" spans="1:11">
      <c r="A466" s="208"/>
      <c r="B466" s="344"/>
      <c r="C466" s="310"/>
      <c r="D466" s="316"/>
      <c r="E466" s="293"/>
      <c r="F466" s="267"/>
      <c r="G466" s="207"/>
      <c r="H466" s="263"/>
      <c r="I466" s="208"/>
      <c r="J466" s="195"/>
      <c r="K466" s="192"/>
    </row>
    <row r="467" spans="1:11">
      <c r="A467" s="208"/>
      <c r="B467" s="344"/>
      <c r="C467" s="310"/>
      <c r="D467" s="323"/>
      <c r="E467" s="206"/>
      <c r="F467" s="199"/>
      <c r="G467" s="207"/>
      <c r="H467" s="263"/>
      <c r="I467" s="208"/>
      <c r="J467" s="195"/>
      <c r="K467" s="192"/>
    </row>
    <row r="468" spans="1:11">
      <c r="A468" s="208"/>
      <c r="B468" s="344"/>
      <c r="C468" s="310"/>
      <c r="D468" s="323"/>
      <c r="E468" s="199"/>
      <c r="F468" s="199"/>
      <c r="G468" s="207"/>
      <c r="H468" s="263"/>
      <c r="I468" s="208"/>
      <c r="J468" s="195"/>
      <c r="K468" s="192"/>
    </row>
    <row r="469" spans="1:11">
      <c r="B469" s="203"/>
      <c r="C469" s="206"/>
      <c r="D469" s="216"/>
      <c r="E469" s="199"/>
      <c r="F469" s="199"/>
      <c r="G469" s="200"/>
      <c r="H469" s="197"/>
      <c r="I469" s="194"/>
      <c r="J469" s="195"/>
      <c r="K469" s="192"/>
    </row>
    <row r="470" spans="1:11">
      <c r="B470" s="203"/>
      <c r="C470" s="206"/>
      <c r="D470" s="216"/>
      <c r="E470" s="199"/>
      <c r="F470" s="199"/>
      <c r="G470" s="200"/>
      <c r="H470" s="197"/>
      <c r="I470" s="194"/>
      <c r="J470" s="195"/>
      <c r="K470" s="192"/>
    </row>
    <row r="471" spans="1:11" ht="18" customHeight="1">
      <c r="A471" s="481" t="s">
        <v>205</v>
      </c>
      <c r="B471" s="482"/>
      <c r="C471" s="482"/>
      <c r="D471" s="482"/>
      <c r="E471" s="482"/>
      <c r="F471" s="482"/>
      <c r="G471" s="482"/>
      <c r="H471" s="482"/>
      <c r="I471" s="482"/>
      <c r="J471" s="483"/>
      <c r="K471" s="345">
        <f>SUM(K406:K470)+K405</f>
        <v>0</v>
      </c>
    </row>
    <row r="472" spans="1:11" ht="18" customHeight="1">
      <c r="A472" s="481" t="s">
        <v>307</v>
      </c>
      <c r="B472" s="482"/>
      <c r="C472" s="482"/>
      <c r="D472" s="482"/>
      <c r="E472" s="482"/>
      <c r="F472" s="482"/>
      <c r="G472" s="482"/>
      <c r="H472" s="482"/>
      <c r="I472" s="482"/>
      <c r="J472" s="483"/>
      <c r="K472" s="345">
        <f>K471</f>
        <v>0</v>
      </c>
    </row>
    <row r="473" spans="1:11">
      <c r="A473" s="271" t="s">
        <v>487</v>
      </c>
      <c r="B473" s="184"/>
      <c r="C473" s="277" t="s">
        <v>488</v>
      </c>
      <c r="D473" s="278"/>
      <c r="E473" s="278"/>
      <c r="F473" s="278"/>
      <c r="G473" s="279"/>
      <c r="H473" s="184"/>
      <c r="I473" s="184"/>
      <c r="J473" s="280"/>
      <c r="K473" s="184"/>
    </row>
    <row r="474" spans="1:11" ht="13">
      <c r="A474" s="208"/>
      <c r="B474" s="171" t="s">
        <v>260</v>
      </c>
      <c r="C474" s="340" t="s">
        <v>489</v>
      </c>
      <c r="D474" s="257"/>
      <c r="E474" s="257"/>
      <c r="F474" s="346"/>
      <c r="G474" s="347"/>
      <c r="H474" s="208"/>
      <c r="I474" s="208"/>
      <c r="J474" s="182"/>
      <c r="K474" s="208"/>
    </row>
    <row r="475" spans="1:11" ht="13">
      <c r="A475" s="208"/>
      <c r="B475" s="171" t="s">
        <v>461</v>
      </c>
      <c r="C475" s="250"/>
      <c r="D475" s="325"/>
      <c r="E475" s="325"/>
      <c r="F475" s="325"/>
      <c r="G475" s="347"/>
      <c r="H475" s="208"/>
      <c r="I475" s="208"/>
      <c r="J475" s="182"/>
      <c r="K475" s="208"/>
    </row>
    <row r="476" spans="1:11">
      <c r="A476" s="208" t="s">
        <v>490</v>
      </c>
      <c r="B476" s="332" t="s">
        <v>491</v>
      </c>
      <c r="C476" s="339" t="s">
        <v>492</v>
      </c>
      <c r="D476" s="339"/>
      <c r="E476" s="342"/>
      <c r="F476" s="342"/>
      <c r="G476" s="334"/>
      <c r="H476" s="208"/>
      <c r="I476" s="208"/>
      <c r="J476" s="195"/>
      <c r="K476" s="192"/>
    </row>
    <row r="477" spans="1:11">
      <c r="A477" s="208"/>
      <c r="B477" s="332"/>
      <c r="C477" s="257"/>
      <c r="D477" s="257"/>
      <c r="E477" s="257"/>
      <c r="F477" s="257"/>
      <c r="G477" s="334"/>
      <c r="H477" s="208"/>
      <c r="I477" s="208"/>
      <c r="J477" s="195"/>
      <c r="K477" s="192"/>
    </row>
    <row r="478" spans="1:11">
      <c r="A478" s="208"/>
      <c r="B478" s="332"/>
      <c r="C478" s="333" t="s">
        <v>330</v>
      </c>
      <c r="D478" s="256" t="s">
        <v>493</v>
      </c>
      <c r="E478" s="256"/>
      <c r="F478" s="256"/>
      <c r="G478" s="256"/>
      <c r="H478" s="208" t="s">
        <v>268</v>
      </c>
      <c r="I478" s="208">
        <v>150</v>
      </c>
      <c r="J478" s="195"/>
      <c r="K478" s="195">
        <f>I478*J478</f>
        <v>0</v>
      </c>
    </row>
    <row r="479" spans="1:11">
      <c r="A479" s="208"/>
      <c r="B479" s="332"/>
      <c r="C479" s="333"/>
      <c r="D479" s="257"/>
      <c r="E479" s="257"/>
      <c r="F479" s="257"/>
      <c r="G479" s="257"/>
      <c r="H479" s="208"/>
      <c r="I479" s="208"/>
      <c r="J479" s="195"/>
      <c r="K479" s="192"/>
    </row>
    <row r="480" spans="1:11">
      <c r="A480" s="208"/>
      <c r="B480" s="332"/>
      <c r="C480" s="333" t="s">
        <v>393</v>
      </c>
      <c r="D480" s="256" t="s">
        <v>494</v>
      </c>
      <c r="E480" s="256"/>
      <c r="F480" s="256"/>
      <c r="G480" s="256"/>
      <c r="H480" s="208" t="s">
        <v>268</v>
      </c>
      <c r="I480" s="208">
        <v>250</v>
      </c>
      <c r="J480" s="195"/>
      <c r="K480" s="195">
        <f>I480*J480</f>
        <v>0</v>
      </c>
    </row>
    <row r="481" spans="1:11">
      <c r="A481" s="208"/>
      <c r="B481" s="203"/>
      <c r="C481" s="310"/>
      <c r="D481" s="199"/>
      <c r="E481" s="199"/>
      <c r="F481" s="199"/>
      <c r="G481" s="199"/>
      <c r="H481" s="197"/>
      <c r="I481" s="208"/>
      <c r="J481" s="195"/>
      <c r="K481" s="192"/>
    </row>
    <row r="482" spans="1:11">
      <c r="A482" s="208"/>
      <c r="B482" s="348" t="s">
        <v>495</v>
      </c>
      <c r="C482" s="340" t="s">
        <v>496</v>
      </c>
      <c r="D482" s="257"/>
      <c r="E482" s="257"/>
      <c r="F482" s="257"/>
      <c r="G482" s="334"/>
      <c r="H482" s="208"/>
      <c r="I482" s="208"/>
      <c r="J482" s="195"/>
      <c r="K482" s="192"/>
    </row>
    <row r="483" spans="1:11">
      <c r="A483" s="208"/>
      <c r="B483" s="332"/>
      <c r="C483" s="257"/>
      <c r="D483" s="257"/>
      <c r="E483" s="257"/>
      <c r="F483" s="257"/>
      <c r="G483" s="334"/>
      <c r="H483" s="208"/>
      <c r="I483" s="208"/>
      <c r="J483" s="195"/>
      <c r="K483" s="192"/>
    </row>
    <row r="484" spans="1:11">
      <c r="A484" s="208" t="s">
        <v>497</v>
      </c>
      <c r="B484" s="332" t="s">
        <v>498</v>
      </c>
      <c r="C484" s="349" t="s">
        <v>499</v>
      </c>
      <c r="D484" s="256"/>
      <c r="E484" s="256"/>
      <c r="F484" s="256"/>
      <c r="G484" s="334"/>
      <c r="H484" s="208"/>
      <c r="I484" s="208"/>
      <c r="J484" s="195"/>
      <c r="K484" s="192"/>
    </row>
    <row r="485" spans="1:11">
      <c r="A485" s="208"/>
      <c r="B485" s="332"/>
      <c r="C485" s="339" t="s">
        <v>500</v>
      </c>
      <c r="D485" s="257"/>
      <c r="E485" s="257"/>
      <c r="F485" s="257"/>
      <c r="G485" s="334"/>
      <c r="H485" s="208"/>
      <c r="I485" s="208"/>
      <c r="J485" s="195"/>
      <c r="K485" s="192"/>
    </row>
    <row r="486" spans="1:11">
      <c r="A486" s="208"/>
      <c r="B486" s="332"/>
      <c r="C486" s="339" t="s">
        <v>501</v>
      </c>
      <c r="D486" s="257"/>
      <c r="E486" s="257"/>
      <c r="F486" s="257"/>
      <c r="G486" s="256"/>
      <c r="H486" s="208"/>
      <c r="I486" s="208"/>
      <c r="J486" s="195"/>
      <c r="K486" s="192"/>
    </row>
    <row r="487" spans="1:11">
      <c r="A487" s="208"/>
      <c r="B487" s="332"/>
      <c r="C487" s="257"/>
      <c r="D487" s="257"/>
      <c r="E487" s="257"/>
      <c r="F487" s="257"/>
      <c r="G487" s="256"/>
      <c r="H487" s="208"/>
      <c r="I487" s="208"/>
      <c r="J487" s="195"/>
      <c r="K487" s="192"/>
    </row>
    <row r="488" spans="1:11">
      <c r="A488" s="208"/>
      <c r="B488" s="332"/>
      <c r="C488" s="333" t="s">
        <v>330</v>
      </c>
      <c r="D488" s="256" t="s">
        <v>502</v>
      </c>
      <c r="E488" s="256"/>
      <c r="F488" s="256"/>
      <c r="G488" s="256"/>
      <c r="H488" s="208" t="s">
        <v>268</v>
      </c>
      <c r="I488" s="208">
        <v>320</v>
      </c>
      <c r="J488" s="195"/>
      <c r="K488" s="195">
        <f>I488*J488</f>
        <v>0</v>
      </c>
    </row>
    <row r="489" spans="1:11">
      <c r="A489" s="208"/>
      <c r="B489" s="332"/>
      <c r="C489" s="333"/>
      <c r="D489" s="256"/>
      <c r="E489" s="256"/>
      <c r="F489" s="256"/>
      <c r="G489" s="256"/>
      <c r="H489" s="208"/>
      <c r="I489" s="208"/>
      <c r="J489" s="195"/>
      <c r="K489" s="192"/>
    </row>
    <row r="490" spans="1:11">
      <c r="A490" s="208" t="s">
        <v>503</v>
      </c>
      <c r="B490" s="332" t="s">
        <v>504</v>
      </c>
      <c r="C490" s="339" t="s">
        <v>505</v>
      </c>
      <c r="D490" s="257"/>
      <c r="E490" s="257"/>
      <c r="F490" s="257"/>
      <c r="G490" s="334"/>
      <c r="H490" s="208"/>
      <c r="I490" s="208"/>
      <c r="J490" s="195"/>
      <c r="K490" s="192"/>
    </row>
    <row r="491" spans="1:11">
      <c r="A491" s="208"/>
      <c r="B491" s="332"/>
      <c r="C491" s="333"/>
      <c r="D491" s="257"/>
      <c r="E491" s="257"/>
      <c r="F491" s="257"/>
      <c r="G491" s="334"/>
      <c r="H491" s="208"/>
      <c r="I491" s="208"/>
      <c r="J491" s="195"/>
      <c r="K491" s="192"/>
    </row>
    <row r="492" spans="1:11">
      <c r="A492" s="208"/>
      <c r="B492" s="332"/>
      <c r="C492" s="333" t="s">
        <v>330</v>
      </c>
      <c r="D492" s="334" t="s">
        <v>506</v>
      </c>
      <c r="E492" s="334"/>
      <c r="F492" s="334"/>
      <c r="G492" s="334"/>
      <c r="H492" s="208" t="s">
        <v>8</v>
      </c>
      <c r="I492" s="208">
        <v>35</v>
      </c>
      <c r="J492" s="195"/>
      <c r="K492" s="195">
        <f>I492*J492</f>
        <v>0</v>
      </c>
    </row>
    <row r="493" spans="1:11">
      <c r="A493" s="208"/>
      <c r="B493" s="332"/>
      <c r="C493" s="257"/>
      <c r="D493" s="257"/>
      <c r="E493" s="257"/>
      <c r="F493" s="257"/>
      <c r="G493" s="334"/>
      <c r="H493" s="208"/>
      <c r="I493" s="208"/>
      <c r="J493" s="195"/>
      <c r="K493" s="192"/>
    </row>
    <row r="494" spans="1:11">
      <c r="A494" s="208"/>
      <c r="B494" s="332"/>
      <c r="C494" s="340" t="s">
        <v>507</v>
      </c>
      <c r="D494" s="257"/>
      <c r="E494" s="257"/>
      <c r="F494" s="257"/>
      <c r="G494" s="334"/>
      <c r="H494" s="208"/>
      <c r="I494" s="208"/>
      <c r="J494" s="195"/>
      <c r="K494" s="192"/>
    </row>
    <row r="495" spans="1:11">
      <c r="A495" s="208"/>
      <c r="B495" s="332"/>
      <c r="C495" s="257"/>
      <c r="D495" s="257"/>
      <c r="E495" s="257"/>
      <c r="F495" s="257"/>
      <c r="G495" s="334"/>
      <c r="H495" s="208"/>
      <c r="I495" s="208"/>
      <c r="J495" s="195"/>
      <c r="K495" s="192"/>
    </row>
    <row r="496" spans="1:11">
      <c r="A496" s="208" t="s">
        <v>508</v>
      </c>
      <c r="B496" s="332" t="s">
        <v>509</v>
      </c>
      <c r="C496" s="339" t="s">
        <v>510</v>
      </c>
      <c r="D496" s="257"/>
      <c r="E496" s="339"/>
      <c r="F496" s="342"/>
      <c r="G496" s="342"/>
      <c r="H496" s="208"/>
      <c r="I496" s="208"/>
      <c r="J496" s="195"/>
      <c r="K496" s="192"/>
    </row>
    <row r="497" spans="1:11">
      <c r="A497" s="208"/>
      <c r="B497" s="332"/>
      <c r="C497" s="257"/>
      <c r="D497" s="257"/>
      <c r="E497" s="257"/>
      <c r="F497" s="256"/>
      <c r="G497" s="334"/>
      <c r="H497" s="208"/>
      <c r="I497" s="208"/>
      <c r="J497" s="195"/>
      <c r="K497" s="192"/>
    </row>
    <row r="498" spans="1:11">
      <c r="A498" s="208"/>
      <c r="B498" s="332"/>
      <c r="C498" s="333" t="s">
        <v>330</v>
      </c>
      <c r="D498" s="334" t="s">
        <v>511</v>
      </c>
      <c r="E498" s="257"/>
      <c r="F498" s="256"/>
      <c r="G498" s="334"/>
      <c r="H498" s="208" t="s">
        <v>8</v>
      </c>
      <c r="I498" s="208">
        <v>150</v>
      </c>
      <c r="J498" s="195"/>
      <c r="K498" s="195">
        <f>I498*J498</f>
        <v>0</v>
      </c>
    </row>
    <row r="499" spans="1:11">
      <c r="A499" s="208"/>
      <c r="B499" s="332"/>
      <c r="C499" s="333"/>
      <c r="D499" s="256"/>
      <c r="E499" s="257"/>
      <c r="F499" s="256"/>
      <c r="G499" s="334"/>
      <c r="H499" s="208"/>
      <c r="I499" s="208"/>
      <c r="J499" s="195"/>
      <c r="K499" s="192"/>
    </row>
    <row r="500" spans="1:11">
      <c r="A500" s="208"/>
      <c r="B500" s="332"/>
      <c r="C500" s="333" t="s">
        <v>393</v>
      </c>
      <c r="D500" s="256" t="s">
        <v>512</v>
      </c>
      <c r="E500" s="257"/>
      <c r="F500" s="256"/>
      <c r="G500" s="334"/>
      <c r="H500" s="208" t="s">
        <v>8</v>
      </c>
      <c r="I500" s="208">
        <v>4500</v>
      </c>
      <c r="J500" s="195"/>
      <c r="K500" s="195">
        <f>I500*J500</f>
        <v>0</v>
      </c>
    </row>
    <row r="501" spans="1:11">
      <c r="A501" s="250"/>
      <c r="B501" s="332"/>
      <c r="C501" s="333"/>
      <c r="D501" s="256"/>
      <c r="E501" s="257"/>
      <c r="F501" s="256"/>
      <c r="G501" s="334"/>
      <c r="H501" s="208"/>
      <c r="I501" s="208"/>
      <c r="J501" s="195"/>
      <c r="K501" s="192"/>
    </row>
    <row r="502" spans="1:11">
      <c r="A502" s="250"/>
      <c r="B502" s="332"/>
      <c r="C502" s="340" t="s">
        <v>513</v>
      </c>
      <c r="D502" s="257"/>
      <c r="E502" s="257"/>
      <c r="F502" s="257"/>
      <c r="G502" s="334"/>
      <c r="H502" s="208"/>
      <c r="I502" s="208"/>
      <c r="J502" s="195"/>
      <c r="K502" s="192"/>
    </row>
    <row r="503" spans="1:11">
      <c r="A503" s="250"/>
      <c r="B503" s="332"/>
      <c r="C503" s="257"/>
      <c r="D503" s="257"/>
      <c r="E503" s="257"/>
      <c r="F503" s="257"/>
      <c r="G503" s="334"/>
      <c r="H503" s="208"/>
      <c r="I503" s="208"/>
      <c r="J503" s="195"/>
      <c r="K503" s="192"/>
    </row>
    <row r="504" spans="1:11">
      <c r="A504" s="208" t="s">
        <v>514</v>
      </c>
      <c r="B504" s="332" t="s">
        <v>515</v>
      </c>
      <c r="C504" s="339" t="s">
        <v>516</v>
      </c>
      <c r="D504" s="339"/>
      <c r="E504" s="342"/>
      <c r="F504" s="342"/>
      <c r="G504" s="334"/>
      <c r="H504" s="208"/>
      <c r="I504" s="208"/>
      <c r="J504" s="195"/>
      <c r="K504" s="192"/>
    </row>
    <row r="505" spans="1:11">
      <c r="A505" s="250"/>
      <c r="B505" s="332"/>
      <c r="C505" s="333" t="s">
        <v>330</v>
      </c>
      <c r="D505" s="350" t="s">
        <v>517</v>
      </c>
      <c r="E505" s="335"/>
      <c r="F505" s="335"/>
      <c r="G505" s="336"/>
      <c r="H505" s="208" t="s">
        <v>268</v>
      </c>
      <c r="I505" s="208">
        <v>13</v>
      </c>
      <c r="J505" s="195"/>
      <c r="K505" s="195">
        <f>I505*J505</f>
        <v>0</v>
      </c>
    </row>
    <row r="506" spans="1:11">
      <c r="A506" s="208"/>
      <c r="B506" s="208"/>
      <c r="C506" s="257"/>
      <c r="D506" s="351"/>
      <c r="E506" s="351"/>
      <c r="F506" s="351"/>
      <c r="G506" s="352"/>
      <c r="H506" s="208"/>
      <c r="I506" s="208"/>
      <c r="J506" s="195"/>
      <c r="K506" s="192"/>
    </row>
    <row r="507" spans="1:11" ht="12.75" customHeight="1">
      <c r="A507" s="250"/>
      <c r="B507" s="203"/>
      <c r="C507" s="206"/>
      <c r="D507" s="216"/>
      <c r="E507" s="199"/>
      <c r="F507" s="199"/>
      <c r="G507" s="200"/>
      <c r="H507" s="197"/>
      <c r="I507" s="194"/>
      <c r="J507" s="195"/>
      <c r="K507" s="192"/>
    </row>
    <row r="508" spans="1:11" ht="12.75" customHeight="1">
      <c r="A508" s="208"/>
      <c r="B508" s="332"/>
      <c r="C508" s="339"/>
      <c r="D508" s="339"/>
      <c r="E508" s="342"/>
      <c r="F508" s="342"/>
      <c r="G508" s="334"/>
      <c r="H508" s="208"/>
      <c r="I508" s="208"/>
      <c r="J508" s="195"/>
      <c r="K508" s="192"/>
    </row>
    <row r="509" spans="1:11" ht="12.75" customHeight="1">
      <c r="A509" s="353"/>
      <c r="B509" s="332"/>
      <c r="C509" s="333"/>
      <c r="D509" s="354"/>
      <c r="E509" s="335"/>
      <c r="F509" s="335"/>
      <c r="G509" s="336"/>
      <c r="H509" s="208"/>
      <c r="I509" s="208"/>
      <c r="J509" s="195"/>
      <c r="K509" s="195"/>
    </row>
    <row r="510" spans="1:11" ht="12.75" customHeight="1">
      <c r="A510" s="208"/>
      <c r="B510" s="208"/>
      <c r="C510" s="257"/>
      <c r="D510" s="351"/>
      <c r="E510" s="351"/>
      <c r="F510" s="351"/>
      <c r="G510" s="352"/>
      <c r="H510" s="208"/>
      <c r="I510" s="208"/>
      <c r="J510" s="195"/>
      <c r="K510" s="192"/>
    </row>
    <row r="511" spans="1:11" ht="12.75" customHeight="1">
      <c r="A511" s="208"/>
      <c r="B511" s="332"/>
      <c r="C511" s="255"/>
      <c r="D511" s="257"/>
      <c r="E511" s="257"/>
      <c r="F511" s="257"/>
      <c r="G511" s="334"/>
      <c r="H511" s="208"/>
      <c r="I511" s="208"/>
      <c r="J511" s="195"/>
      <c r="K511" s="192"/>
    </row>
    <row r="512" spans="1:11" ht="12.75" customHeight="1">
      <c r="A512" s="355"/>
      <c r="B512" s="332"/>
      <c r="C512" s="333"/>
      <c r="D512" s="354"/>
      <c r="E512" s="335"/>
      <c r="F512" s="335"/>
      <c r="G512" s="336"/>
      <c r="H512" s="208"/>
      <c r="I512" s="208"/>
      <c r="J512" s="195"/>
      <c r="K512" s="195"/>
    </row>
    <row r="513" spans="2:11">
      <c r="B513" s="203"/>
      <c r="C513" s="206"/>
      <c r="D513" s="216"/>
      <c r="E513" s="199"/>
      <c r="F513" s="199"/>
      <c r="G513" s="200"/>
      <c r="H513" s="197"/>
      <c r="I513" s="194"/>
      <c r="J513" s="195"/>
      <c r="K513" s="192"/>
    </row>
    <row r="514" spans="2:11">
      <c r="B514" s="203"/>
      <c r="C514" s="206"/>
      <c r="D514" s="216"/>
      <c r="E514" s="199"/>
      <c r="F514" s="199"/>
      <c r="G514" s="200"/>
      <c r="H514" s="197"/>
      <c r="I514" s="194"/>
      <c r="J514" s="195"/>
      <c r="K514" s="192"/>
    </row>
    <row r="515" spans="2:11">
      <c r="B515" s="203"/>
      <c r="C515" s="206"/>
      <c r="D515" s="216"/>
      <c r="E515" s="199"/>
      <c r="F515" s="199"/>
      <c r="G515" s="200"/>
      <c r="H515" s="197"/>
      <c r="I515" s="194"/>
      <c r="J515" s="195"/>
      <c r="K515" s="192"/>
    </row>
    <row r="516" spans="2:11">
      <c r="B516" s="203"/>
      <c r="C516" s="206"/>
      <c r="D516" s="216"/>
      <c r="E516" s="199"/>
      <c r="F516" s="199"/>
      <c r="G516" s="200"/>
      <c r="H516" s="197"/>
      <c r="I516" s="194"/>
      <c r="J516" s="195"/>
      <c r="K516" s="192"/>
    </row>
    <row r="517" spans="2:11">
      <c r="B517" s="203"/>
      <c r="C517" s="206"/>
      <c r="D517" s="216"/>
      <c r="E517" s="199"/>
      <c r="F517" s="199"/>
      <c r="G517" s="200"/>
      <c r="H517" s="197"/>
      <c r="I517" s="194"/>
      <c r="J517" s="195"/>
      <c r="K517" s="192"/>
    </row>
    <row r="518" spans="2:11">
      <c r="B518" s="203"/>
      <c r="C518" s="206"/>
      <c r="D518" s="216"/>
      <c r="E518" s="199"/>
      <c r="F518" s="199"/>
      <c r="G518" s="200"/>
      <c r="H518" s="197"/>
      <c r="I518" s="194"/>
      <c r="J518" s="195"/>
      <c r="K518" s="192"/>
    </row>
    <row r="519" spans="2:11">
      <c r="B519" s="203"/>
      <c r="C519" s="206"/>
      <c r="D519" s="216"/>
      <c r="E519" s="199"/>
      <c r="F519" s="199"/>
      <c r="G519" s="200"/>
      <c r="H519" s="197"/>
      <c r="I519" s="194"/>
      <c r="J519" s="195"/>
      <c r="K519" s="192"/>
    </row>
    <row r="520" spans="2:11">
      <c r="B520" s="203"/>
      <c r="C520" s="206"/>
      <c r="D520" s="216"/>
      <c r="E520" s="199"/>
      <c r="F520" s="199"/>
      <c r="G520" s="200"/>
      <c r="H520" s="197"/>
      <c r="I520" s="194"/>
      <c r="J520" s="195"/>
      <c r="K520" s="192"/>
    </row>
    <row r="521" spans="2:11">
      <c r="B521" s="203"/>
      <c r="C521" s="206"/>
      <c r="D521" s="216"/>
      <c r="E521" s="199"/>
      <c r="F521" s="199"/>
      <c r="G521" s="200"/>
      <c r="H521" s="197"/>
      <c r="I521" s="194"/>
      <c r="J521" s="195"/>
      <c r="K521" s="192"/>
    </row>
    <row r="522" spans="2:11">
      <c r="B522" s="203"/>
      <c r="C522" s="206"/>
      <c r="D522" s="216"/>
      <c r="E522" s="199"/>
      <c r="F522" s="199"/>
      <c r="G522" s="200"/>
      <c r="H522" s="197"/>
      <c r="I522" s="194"/>
      <c r="J522" s="195"/>
      <c r="K522" s="192"/>
    </row>
    <row r="523" spans="2:11">
      <c r="B523" s="203"/>
      <c r="C523" s="206"/>
      <c r="D523" s="216"/>
      <c r="E523" s="199"/>
      <c r="F523" s="199"/>
      <c r="G523" s="200"/>
      <c r="H523" s="197"/>
      <c r="I523" s="194"/>
      <c r="J523" s="195"/>
      <c r="K523" s="192"/>
    </row>
    <row r="524" spans="2:11">
      <c r="B524" s="203"/>
      <c r="C524" s="206"/>
      <c r="D524" s="216"/>
      <c r="E524" s="199"/>
      <c r="F524" s="199"/>
      <c r="G524" s="200"/>
      <c r="H524" s="197"/>
      <c r="I524" s="194"/>
      <c r="J524" s="195"/>
      <c r="K524" s="192"/>
    </row>
    <row r="525" spans="2:11">
      <c r="B525" s="203"/>
      <c r="C525" s="206"/>
      <c r="D525" s="216"/>
      <c r="E525" s="199"/>
      <c r="F525" s="199"/>
      <c r="G525" s="200"/>
      <c r="H525" s="197"/>
      <c r="I525" s="194"/>
      <c r="J525" s="195"/>
      <c r="K525" s="192"/>
    </row>
    <row r="526" spans="2:11">
      <c r="B526" s="203"/>
      <c r="C526" s="206"/>
      <c r="D526" s="216"/>
      <c r="E526" s="199"/>
      <c r="F526" s="199"/>
      <c r="G526" s="200"/>
      <c r="H526" s="197"/>
      <c r="I526" s="194"/>
      <c r="J526" s="195"/>
      <c r="K526" s="192"/>
    </row>
    <row r="527" spans="2:11">
      <c r="B527" s="203"/>
      <c r="C527" s="206"/>
      <c r="D527" s="216"/>
      <c r="E527" s="199"/>
      <c r="F527" s="199"/>
      <c r="G527" s="200"/>
      <c r="H527" s="197"/>
      <c r="I527" s="194"/>
      <c r="J527" s="195"/>
      <c r="K527" s="192"/>
    </row>
    <row r="528" spans="2:11">
      <c r="B528" s="203"/>
      <c r="C528" s="206"/>
      <c r="D528" s="216"/>
      <c r="E528" s="199"/>
      <c r="F528" s="199"/>
      <c r="G528" s="200"/>
      <c r="H528" s="197"/>
      <c r="I528" s="194"/>
      <c r="J528" s="195"/>
      <c r="K528" s="192"/>
    </row>
    <row r="529" spans="1:11">
      <c r="B529" s="203"/>
      <c r="C529" s="206"/>
      <c r="D529" s="216"/>
      <c r="E529" s="199"/>
      <c r="F529" s="199"/>
      <c r="G529" s="200"/>
      <c r="H529" s="197"/>
      <c r="I529" s="194"/>
      <c r="J529" s="195"/>
      <c r="K529" s="192"/>
    </row>
    <row r="530" spans="1:11">
      <c r="B530" s="203"/>
      <c r="C530" s="206"/>
      <c r="D530" s="216"/>
      <c r="E530" s="199"/>
      <c r="F530" s="199"/>
      <c r="G530" s="200"/>
      <c r="H530" s="197"/>
      <c r="I530" s="194"/>
      <c r="J530" s="195"/>
      <c r="K530" s="192"/>
    </row>
    <row r="531" spans="1:11">
      <c r="B531" s="203"/>
      <c r="C531" s="206"/>
      <c r="D531" s="216"/>
      <c r="E531" s="199"/>
      <c r="F531" s="199"/>
      <c r="G531" s="200"/>
      <c r="H531" s="197"/>
      <c r="I531" s="194"/>
      <c r="J531" s="195"/>
      <c r="K531" s="192"/>
    </row>
    <row r="532" spans="1:11">
      <c r="B532" s="203"/>
      <c r="C532" s="206"/>
      <c r="D532" s="216"/>
      <c r="E532" s="199"/>
      <c r="F532" s="199"/>
      <c r="G532" s="200"/>
      <c r="H532" s="197"/>
      <c r="I532" s="194"/>
      <c r="J532" s="195"/>
      <c r="K532" s="192"/>
    </row>
    <row r="533" spans="1:11">
      <c r="B533" s="203"/>
      <c r="C533" s="206"/>
      <c r="D533" s="216"/>
      <c r="E533" s="199"/>
      <c r="F533" s="199"/>
      <c r="G533" s="200"/>
      <c r="H533" s="197"/>
      <c r="I533" s="194"/>
      <c r="J533" s="195"/>
      <c r="K533" s="192"/>
    </row>
    <row r="534" spans="1:11">
      <c r="B534" s="203"/>
      <c r="C534" s="206"/>
      <c r="D534" s="216"/>
      <c r="E534" s="199"/>
      <c r="F534" s="199"/>
      <c r="G534" s="200"/>
      <c r="H534" s="197"/>
      <c r="I534" s="194"/>
      <c r="J534" s="195"/>
      <c r="K534" s="192"/>
    </row>
    <row r="535" spans="1:11">
      <c r="B535" s="203"/>
      <c r="C535" s="206"/>
      <c r="D535" s="216"/>
      <c r="E535" s="199"/>
      <c r="F535" s="199"/>
      <c r="G535" s="200"/>
      <c r="H535" s="197"/>
      <c r="I535" s="194"/>
      <c r="J535" s="195"/>
      <c r="K535" s="192"/>
    </row>
    <row r="536" spans="1:11">
      <c r="B536" s="203"/>
      <c r="C536" s="206"/>
      <c r="D536" s="216"/>
      <c r="E536" s="199"/>
      <c r="F536" s="199"/>
      <c r="G536" s="200"/>
      <c r="H536" s="197"/>
      <c r="I536" s="194"/>
      <c r="J536" s="195"/>
      <c r="K536" s="192"/>
    </row>
    <row r="537" spans="1:11">
      <c r="B537" s="203"/>
      <c r="C537" s="206"/>
      <c r="D537" s="216"/>
      <c r="E537" s="199"/>
      <c r="F537" s="199"/>
      <c r="G537" s="200"/>
      <c r="H537" s="197"/>
      <c r="I537" s="194"/>
      <c r="J537" s="195"/>
      <c r="K537" s="192"/>
    </row>
    <row r="538" spans="1:11">
      <c r="B538" s="203"/>
      <c r="C538" s="206"/>
      <c r="D538" s="216"/>
      <c r="E538" s="199"/>
      <c r="F538" s="199"/>
      <c r="G538" s="200"/>
      <c r="H538" s="197"/>
      <c r="I538" s="194"/>
      <c r="J538" s="195"/>
      <c r="K538" s="192"/>
    </row>
    <row r="539" spans="1:11" ht="18" customHeight="1">
      <c r="A539" s="481" t="s">
        <v>205</v>
      </c>
      <c r="B539" s="482"/>
      <c r="C539" s="482"/>
      <c r="D539" s="482"/>
      <c r="E539" s="482"/>
      <c r="F539" s="482"/>
      <c r="G539" s="482"/>
      <c r="H539" s="482"/>
      <c r="I539" s="482"/>
      <c r="J539" s="483"/>
      <c r="K539" s="239">
        <f>SUM(K473:K538)+K472</f>
        <v>0</v>
      </c>
    </row>
    <row r="540" spans="1:11" ht="18" customHeight="1">
      <c r="A540" s="481" t="s">
        <v>307</v>
      </c>
      <c r="B540" s="482"/>
      <c r="C540" s="482"/>
      <c r="D540" s="482"/>
      <c r="E540" s="482"/>
      <c r="F540" s="482"/>
      <c r="G540" s="482"/>
      <c r="H540" s="482"/>
      <c r="I540" s="482"/>
      <c r="J540" s="483"/>
      <c r="K540" s="239">
        <f>K539</f>
        <v>0</v>
      </c>
    </row>
    <row r="541" spans="1:11" ht="18" customHeight="1">
      <c r="A541" s="271" t="s">
        <v>518</v>
      </c>
      <c r="B541" s="184"/>
      <c r="C541" s="277" t="s">
        <v>519</v>
      </c>
      <c r="D541" s="278"/>
      <c r="E541" s="278"/>
      <c r="F541" s="278"/>
      <c r="G541" s="279"/>
      <c r="H541" s="184"/>
      <c r="I541" s="184"/>
      <c r="J541" s="280"/>
      <c r="K541" s="184"/>
    </row>
    <row r="542" spans="1:11">
      <c r="A542" s="196"/>
      <c r="B542" s="356" t="s">
        <v>260</v>
      </c>
      <c r="C542" s="357" t="s">
        <v>520</v>
      </c>
      <c r="D542" s="282"/>
      <c r="E542" s="307"/>
      <c r="F542" s="320"/>
      <c r="G542" s="321"/>
      <c r="H542" s="322"/>
      <c r="I542" s="192"/>
      <c r="J542" s="195"/>
      <c r="K542" s="192"/>
    </row>
    <row r="543" spans="1:11" ht="13">
      <c r="A543" s="196"/>
      <c r="B543" s="358" t="s">
        <v>521</v>
      </c>
      <c r="C543" s="284"/>
      <c r="D543" s="198"/>
      <c r="E543" s="199"/>
      <c r="F543" s="199"/>
      <c r="G543" s="207"/>
      <c r="H543" s="263"/>
      <c r="I543" s="192"/>
      <c r="J543" s="195"/>
      <c r="K543" s="192"/>
    </row>
    <row r="544" spans="1:11">
      <c r="A544" s="208"/>
      <c r="B544" s="203"/>
      <c r="C544" s="324" t="s">
        <v>522</v>
      </c>
      <c r="D544" s="199"/>
      <c r="E544" s="199"/>
      <c r="F544" s="199"/>
      <c r="G544" s="199"/>
      <c r="H544" s="197"/>
      <c r="I544" s="208"/>
      <c r="J544" s="195"/>
      <c r="K544" s="192"/>
    </row>
    <row r="545" spans="1:11">
      <c r="A545" s="208"/>
      <c r="B545" s="203"/>
      <c r="C545" s="310"/>
      <c r="D545" s="199"/>
      <c r="E545" s="199"/>
      <c r="F545" s="199"/>
      <c r="G545" s="199"/>
      <c r="H545" s="197"/>
      <c r="I545" s="208"/>
      <c r="J545" s="195"/>
      <c r="K545" s="192"/>
    </row>
    <row r="546" spans="1:11">
      <c r="A546" s="208" t="s">
        <v>523</v>
      </c>
      <c r="B546" s="203" t="s">
        <v>12</v>
      </c>
      <c r="C546" s="198" t="s">
        <v>524</v>
      </c>
      <c r="D546" s="198"/>
      <c r="E546" s="267"/>
      <c r="F546" s="267"/>
      <c r="G546" s="359"/>
      <c r="H546" s="197"/>
      <c r="I546" s="208"/>
      <c r="J546" s="195"/>
      <c r="K546" s="192"/>
    </row>
    <row r="547" spans="1:11">
      <c r="A547" s="208"/>
      <c r="B547" s="203"/>
      <c r="C547" s="259" t="s">
        <v>525</v>
      </c>
      <c r="D547" s="259"/>
      <c r="E547" s="199"/>
      <c r="F547" s="199"/>
      <c r="G547" s="199"/>
      <c r="H547" s="197"/>
      <c r="I547" s="208"/>
      <c r="J547" s="195"/>
      <c r="K547" s="192"/>
    </row>
    <row r="548" spans="1:11">
      <c r="A548" s="208"/>
      <c r="B548" s="203"/>
      <c r="C548" s="310"/>
      <c r="D548" s="199"/>
      <c r="E548" s="199"/>
      <c r="F548" s="199"/>
      <c r="G548" s="199"/>
      <c r="H548" s="197"/>
      <c r="I548" s="208"/>
      <c r="J548" s="195"/>
      <c r="K548" s="192"/>
    </row>
    <row r="549" spans="1:11">
      <c r="A549" s="208"/>
      <c r="B549" s="203"/>
      <c r="C549" s="310"/>
      <c r="D549" s="316" t="s">
        <v>330</v>
      </c>
      <c r="E549" s="199" t="s">
        <v>526</v>
      </c>
      <c r="F549" s="199"/>
      <c r="G549" s="199"/>
      <c r="H549" s="197" t="s">
        <v>432</v>
      </c>
      <c r="I549" s="208">
        <f>I599</f>
        <v>13</v>
      </c>
      <c r="J549" s="195"/>
      <c r="K549" s="195">
        <f>I549*J549</f>
        <v>0</v>
      </c>
    </row>
    <row r="550" spans="1:11">
      <c r="A550" s="196"/>
      <c r="B550" s="319"/>
      <c r="C550" s="307"/>
      <c r="D550" s="282"/>
      <c r="E550" s="307"/>
      <c r="F550" s="320"/>
      <c r="G550" s="321"/>
      <c r="H550" s="322"/>
      <c r="I550" s="192"/>
      <c r="J550" s="195"/>
      <c r="K550" s="192"/>
    </row>
    <row r="551" spans="1:11">
      <c r="A551" s="208"/>
      <c r="B551" s="203"/>
      <c r="C551" s="324" t="s">
        <v>527</v>
      </c>
      <c r="D551" s="199"/>
      <c r="E551" s="199"/>
      <c r="F551" s="199"/>
      <c r="G551" s="199"/>
      <c r="H551" s="197"/>
      <c r="I551" s="192"/>
      <c r="J551" s="195"/>
      <c r="K551" s="192"/>
    </row>
    <row r="552" spans="1:11">
      <c r="A552" s="196"/>
      <c r="B552" s="203"/>
      <c r="C552" s="310"/>
      <c r="D552" s="199"/>
      <c r="E552" s="199"/>
      <c r="F552" s="199"/>
      <c r="G552" s="199"/>
      <c r="H552" s="197"/>
      <c r="I552" s="192"/>
      <c r="J552" s="195"/>
      <c r="K552" s="192"/>
    </row>
    <row r="553" spans="1:11">
      <c r="A553" s="196"/>
      <c r="B553" s="203"/>
      <c r="C553" s="235" t="s">
        <v>528</v>
      </c>
      <c r="D553" s="199"/>
      <c r="E553" s="199"/>
      <c r="F553" s="199"/>
      <c r="G553" s="199"/>
      <c r="H553" s="197"/>
      <c r="I553" s="192"/>
      <c r="J553" s="195"/>
      <c r="K553" s="192"/>
    </row>
    <row r="554" spans="1:11">
      <c r="A554" s="196"/>
      <c r="B554" s="203"/>
      <c r="C554" s="310"/>
      <c r="D554" s="199"/>
      <c r="E554" s="199"/>
      <c r="F554" s="199"/>
      <c r="G554" s="199"/>
      <c r="H554" s="197"/>
      <c r="I554" s="192"/>
      <c r="J554" s="195"/>
      <c r="K554" s="192"/>
    </row>
    <row r="555" spans="1:11">
      <c r="A555" s="196"/>
      <c r="B555" s="203"/>
      <c r="C555" s="198" t="s">
        <v>529</v>
      </c>
      <c r="D555" s="316"/>
      <c r="E555" s="200"/>
      <c r="F555" s="199"/>
      <c r="G555" s="199"/>
      <c r="H555" s="197"/>
      <c r="I555" s="192"/>
      <c r="J555" s="195"/>
      <c r="K555" s="192"/>
    </row>
    <row r="556" spans="1:11">
      <c r="A556" s="196"/>
      <c r="B556" s="203"/>
      <c r="C556" s="360"/>
      <c r="D556" s="199"/>
      <c r="E556" s="200"/>
      <c r="F556" s="199"/>
      <c r="G556" s="199"/>
      <c r="H556" s="197"/>
      <c r="I556" s="192"/>
      <c r="J556" s="195"/>
      <c r="K556" s="192"/>
    </row>
    <row r="557" spans="1:11">
      <c r="A557" s="208" t="s">
        <v>530</v>
      </c>
      <c r="B557" s="203" t="s">
        <v>12</v>
      </c>
      <c r="C557" s="258" t="s">
        <v>393</v>
      </c>
      <c r="D557" s="316" t="s">
        <v>330</v>
      </c>
      <c r="E557" s="316" t="s">
        <v>330</v>
      </c>
      <c r="F557" s="198" t="s">
        <v>531</v>
      </c>
      <c r="G557" s="359"/>
      <c r="H557" s="197"/>
      <c r="I557" s="192"/>
      <c r="J557" s="195"/>
      <c r="K557" s="192"/>
    </row>
    <row r="558" spans="1:11">
      <c r="A558" s="196"/>
      <c r="B558" s="203"/>
      <c r="C558" s="310"/>
      <c r="D558" s="199"/>
      <c r="E558" s="199"/>
      <c r="F558" s="259" t="s">
        <v>532</v>
      </c>
      <c r="G558" s="199"/>
      <c r="H558" s="197"/>
      <c r="I558" s="192"/>
      <c r="J558" s="195"/>
      <c r="K558" s="192"/>
    </row>
    <row r="559" spans="1:11">
      <c r="A559" s="196"/>
      <c r="B559" s="203"/>
      <c r="C559" s="310"/>
      <c r="D559" s="199"/>
      <c r="E559" s="199"/>
      <c r="F559" s="198" t="s">
        <v>533</v>
      </c>
      <c r="G559" s="199"/>
      <c r="H559" s="197"/>
      <c r="I559" s="192"/>
      <c r="J559" s="195"/>
      <c r="K559" s="192"/>
    </row>
    <row r="560" spans="1:11">
      <c r="A560" s="196"/>
      <c r="B560" s="203"/>
      <c r="C560" s="310"/>
      <c r="D560" s="199"/>
      <c r="E560" s="199"/>
      <c r="F560" s="199"/>
      <c r="G560" s="199"/>
      <c r="H560" s="197"/>
      <c r="I560" s="192"/>
      <c r="J560" s="195"/>
      <c r="K560" s="192"/>
    </row>
    <row r="561" spans="1:11">
      <c r="A561" s="208"/>
      <c r="B561" s="203"/>
      <c r="C561" s="310"/>
      <c r="D561" s="199"/>
      <c r="E561" s="316" t="s">
        <v>330</v>
      </c>
      <c r="F561" s="199" t="s">
        <v>534</v>
      </c>
      <c r="H561" s="197" t="s">
        <v>432</v>
      </c>
      <c r="I561" s="194">
        <v>4.8</v>
      </c>
      <c r="J561" s="195"/>
      <c r="K561" s="195">
        <f>I561*J561</f>
        <v>0</v>
      </c>
    </row>
    <row r="562" spans="1:11">
      <c r="A562" s="208"/>
      <c r="B562" s="208"/>
      <c r="C562" s="218"/>
      <c r="D562" s="219"/>
      <c r="E562" s="200"/>
      <c r="F562" s="199"/>
      <c r="H562" s="263"/>
      <c r="I562" s="194"/>
      <c r="J562" s="195"/>
      <c r="K562" s="192"/>
    </row>
    <row r="563" spans="1:11">
      <c r="A563" s="208"/>
      <c r="B563" s="208"/>
      <c r="C563" s="219"/>
      <c r="D563" s="219"/>
      <c r="E563" s="325" t="s">
        <v>393</v>
      </c>
      <c r="F563" s="199" t="s">
        <v>535</v>
      </c>
      <c r="H563" s="197" t="s">
        <v>432</v>
      </c>
      <c r="I563" s="194">
        <v>5.0999999999999996</v>
      </c>
      <c r="J563" s="195"/>
      <c r="K563" s="195">
        <f>I563*J563</f>
        <v>0</v>
      </c>
    </row>
    <row r="564" spans="1:11">
      <c r="A564" s="208"/>
      <c r="B564" s="208"/>
      <c r="C564" s="219"/>
      <c r="D564" s="219"/>
      <c r="E564" s="325"/>
      <c r="F564" s="199"/>
      <c r="H564" s="263"/>
      <c r="I564" s="194"/>
      <c r="J564" s="195"/>
      <c r="K564" s="192"/>
    </row>
    <row r="565" spans="1:11">
      <c r="A565" s="208"/>
      <c r="B565" s="208"/>
      <c r="C565" s="219"/>
      <c r="D565" s="219"/>
      <c r="E565" s="325" t="s">
        <v>399</v>
      </c>
      <c r="F565" s="199" t="s">
        <v>536</v>
      </c>
      <c r="H565" s="197" t="s">
        <v>432</v>
      </c>
      <c r="I565" s="194">
        <v>0.6</v>
      </c>
      <c r="J565" s="195"/>
      <c r="K565" s="195">
        <f>I565*J565</f>
        <v>0</v>
      </c>
    </row>
    <row r="566" spans="1:11">
      <c r="A566" s="208"/>
      <c r="B566" s="208"/>
      <c r="C566" s="219"/>
      <c r="D566" s="219"/>
      <c r="E566" s="325"/>
      <c r="F566" s="199"/>
      <c r="H566" s="197"/>
      <c r="I566" s="192"/>
      <c r="J566" s="195"/>
      <c r="K566" s="195"/>
    </row>
    <row r="567" spans="1:11">
      <c r="A567" s="208"/>
      <c r="B567" s="208"/>
      <c r="C567" s="198" t="s">
        <v>459</v>
      </c>
      <c r="D567" s="316"/>
      <c r="E567" s="325"/>
      <c r="F567" s="199"/>
      <c r="H567" s="197"/>
      <c r="I567" s="192"/>
      <c r="J567" s="195"/>
      <c r="K567" s="195"/>
    </row>
    <row r="568" spans="1:11">
      <c r="A568" s="208"/>
      <c r="B568" s="208"/>
      <c r="C568" s="257"/>
      <c r="D568" s="257"/>
      <c r="E568" s="325"/>
      <c r="F568" s="199"/>
      <c r="H568" s="197"/>
      <c r="I568" s="192"/>
      <c r="J568" s="195"/>
      <c r="K568" s="195"/>
    </row>
    <row r="569" spans="1:11">
      <c r="A569" s="208"/>
      <c r="B569" s="208"/>
      <c r="C569" s="333" t="s">
        <v>330</v>
      </c>
      <c r="D569" s="257" t="s">
        <v>537</v>
      </c>
      <c r="E569" s="325"/>
      <c r="F569" s="199"/>
      <c r="H569" s="197"/>
      <c r="I569" s="192"/>
      <c r="J569" s="195"/>
      <c r="K569" s="192"/>
    </row>
    <row r="570" spans="1:11">
      <c r="A570" s="208"/>
      <c r="B570" s="208"/>
      <c r="C570" s="333"/>
      <c r="D570" s="257"/>
      <c r="E570" s="325"/>
      <c r="F570" s="199"/>
      <c r="H570" s="197"/>
      <c r="I570" s="192"/>
      <c r="J570" s="195"/>
      <c r="K570" s="192"/>
    </row>
    <row r="571" spans="1:11">
      <c r="A571" s="208"/>
      <c r="B571" s="208"/>
      <c r="C571" s="333"/>
      <c r="D571" s="333" t="s">
        <v>330</v>
      </c>
      <c r="E571" s="219" t="s">
        <v>538</v>
      </c>
      <c r="F571" s="199"/>
      <c r="H571" s="197" t="s">
        <v>432</v>
      </c>
      <c r="I571" s="194">
        <v>0.4</v>
      </c>
      <c r="J571" s="195"/>
      <c r="K571" s="195">
        <f>I571*J571</f>
        <v>0</v>
      </c>
    </row>
    <row r="572" spans="1:11">
      <c r="A572" s="208"/>
      <c r="B572" s="208"/>
      <c r="C572" s="333"/>
      <c r="D572" s="257"/>
      <c r="E572" s="325"/>
      <c r="F572" s="199"/>
      <c r="H572" s="197"/>
      <c r="I572" s="194"/>
      <c r="J572" s="195"/>
      <c r="K572" s="192"/>
    </row>
    <row r="573" spans="1:11">
      <c r="A573" s="208" t="s">
        <v>539</v>
      </c>
      <c r="B573" s="203"/>
      <c r="C573" s="198" t="s">
        <v>540</v>
      </c>
      <c r="D573" s="316"/>
      <c r="E573" s="200"/>
      <c r="F573" s="199"/>
      <c r="G573" s="199"/>
      <c r="H573" s="197"/>
      <c r="I573" s="208"/>
      <c r="J573" s="195"/>
      <c r="K573" s="192"/>
    </row>
    <row r="574" spans="1:11">
      <c r="A574" s="208"/>
      <c r="B574" s="332"/>
      <c r="C574" s="257"/>
      <c r="D574" s="257"/>
      <c r="E574" s="257"/>
      <c r="F574" s="257"/>
      <c r="G574" s="334"/>
      <c r="H574" s="208"/>
      <c r="I574" s="208"/>
      <c r="J574" s="195"/>
      <c r="K574" s="192"/>
    </row>
    <row r="575" spans="1:11">
      <c r="A575" s="219"/>
      <c r="B575" s="332" t="s">
        <v>16</v>
      </c>
      <c r="C575" s="333" t="s">
        <v>330</v>
      </c>
      <c r="D575" s="257" t="s">
        <v>541</v>
      </c>
      <c r="E575" s="257"/>
      <c r="F575" s="339"/>
      <c r="G575" s="199"/>
      <c r="H575" s="208"/>
      <c r="I575" s="208"/>
      <c r="J575" s="195"/>
      <c r="K575" s="192"/>
    </row>
    <row r="576" spans="1:11">
      <c r="A576" s="208"/>
      <c r="B576" s="332"/>
      <c r="C576" s="333"/>
      <c r="D576" s="257"/>
      <c r="E576" s="257"/>
      <c r="F576" s="257"/>
      <c r="G576" s="199"/>
      <c r="H576" s="208"/>
      <c r="I576" s="208"/>
      <c r="J576" s="195"/>
      <c r="K576" s="192"/>
    </row>
    <row r="577" spans="1:11">
      <c r="A577" s="208"/>
      <c r="B577" s="332"/>
      <c r="C577" s="333"/>
      <c r="D577" s="333" t="s">
        <v>330</v>
      </c>
      <c r="E577" s="257" t="s">
        <v>542</v>
      </c>
      <c r="F577" s="257"/>
      <c r="G577" s="199"/>
      <c r="H577" s="208" t="s">
        <v>432</v>
      </c>
      <c r="I577" s="194">
        <v>7.1999999999999995E-2</v>
      </c>
      <c r="J577" s="195"/>
      <c r="K577" s="195">
        <f>I577*J577</f>
        <v>0</v>
      </c>
    </row>
    <row r="578" spans="1:11">
      <c r="A578" s="208"/>
      <c r="B578" s="332"/>
      <c r="C578" s="257"/>
      <c r="H578" s="197"/>
      <c r="I578" s="208"/>
      <c r="J578" s="195"/>
      <c r="K578" s="192"/>
    </row>
    <row r="579" spans="1:11">
      <c r="A579" s="208" t="s">
        <v>543</v>
      </c>
      <c r="B579" s="203"/>
      <c r="C579" s="198" t="s">
        <v>544</v>
      </c>
      <c r="D579" s="316"/>
      <c r="E579" s="200"/>
      <c r="F579" s="199"/>
      <c r="G579" s="199"/>
      <c r="H579" s="197"/>
      <c r="I579" s="208"/>
      <c r="J579" s="195"/>
      <c r="K579" s="192"/>
    </row>
    <row r="580" spans="1:11">
      <c r="A580" s="208"/>
      <c r="B580" s="203"/>
      <c r="C580" s="310"/>
      <c r="D580" s="199"/>
      <c r="E580" s="199"/>
      <c r="F580" s="199"/>
      <c r="G580" s="199"/>
      <c r="H580" s="197"/>
      <c r="I580" s="208"/>
      <c r="J580" s="195"/>
      <c r="K580" s="192"/>
    </row>
    <row r="581" spans="1:11">
      <c r="A581" s="208"/>
      <c r="B581" s="203" t="s">
        <v>12</v>
      </c>
      <c r="C581" s="258" t="s">
        <v>330</v>
      </c>
      <c r="D581" s="216" t="s">
        <v>545</v>
      </c>
      <c r="E581" s="316"/>
      <c r="F581" s="198"/>
      <c r="G581" s="199"/>
      <c r="H581" s="197"/>
      <c r="I581" s="208"/>
      <c r="J581" s="195"/>
      <c r="K581" s="192"/>
    </row>
    <row r="582" spans="1:11">
      <c r="A582" s="208"/>
      <c r="B582" s="203"/>
      <c r="C582" s="310"/>
      <c r="D582" s="199"/>
      <c r="E582" s="316"/>
      <c r="F582" s="316"/>
      <c r="G582" s="199"/>
      <c r="H582" s="197"/>
      <c r="I582" s="208"/>
      <c r="J582" s="195"/>
      <c r="K582" s="192"/>
    </row>
    <row r="583" spans="1:11">
      <c r="A583" s="208"/>
      <c r="B583" s="203"/>
      <c r="C583" s="310"/>
      <c r="D583" s="323" t="s">
        <v>330</v>
      </c>
      <c r="E583" s="216" t="s">
        <v>546</v>
      </c>
      <c r="F583" s="316"/>
      <c r="G583" s="199"/>
      <c r="H583" s="197"/>
      <c r="I583" s="208"/>
      <c r="J583" s="195"/>
      <c r="K583" s="192"/>
    </row>
    <row r="584" spans="1:11">
      <c r="A584" s="208"/>
      <c r="B584" s="203"/>
      <c r="C584" s="310"/>
      <c r="D584" s="199"/>
      <c r="E584" s="206" t="s">
        <v>547</v>
      </c>
      <c r="F584" s="316"/>
      <c r="G584" s="199"/>
      <c r="H584" s="197" t="s">
        <v>432</v>
      </c>
      <c r="I584" s="208">
        <v>1.51</v>
      </c>
      <c r="J584" s="195"/>
      <c r="K584" s="195">
        <f>I584*J584</f>
        <v>0</v>
      </c>
    </row>
    <row r="585" spans="1:11">
      <c r="A585" s="208"/>
      <c r="B585" s="208"/>
      <c r="C585" s="218"/>
      <c r="D585" s="219"/>
      <c r="E585" s="200"/>
      <c r="F585" s="200"/>
      <c r="G585" s="207"/>
      <c r="H585" s="263"/>
      <c r="I585" s="266"/>
      <c r="J585" s="195"/>
      <c r="K585" s="192"/>
    </row>
    <row r="586" spans="1:11">
      <c r="A586" s="208" t="s">
        <v>548</v>
      </c>
      <c r="B586" s="203" t="s">
        <v>12</v>
      </c>
      <c r="C586" s="361" t="s">
        <v>549</v>
      </c>
      <c r="D586" s="316"/>
      <c r="E586" s="198"/>
      <c r="F586" s="199"/>
      <c r="G586" s="199"/>
      <c r="H586" s="197"/>
      <c r="I586" s="208"/>
      <c r="J586" s="195"/>
      <c r="K586" s="192"/>
    </row>
    <row r="587" spans="1:11">
      <c r="A587" s="208"/>
      <c r="B587" s="203"/>
      <c r="C587" s="310"/>
      <c r="D587" s="199"/>
      <c r="E587" s="316"/>
      <c r="F587" s="199"/>
      <c r="G587" s="199"/>
      <c r="H587" s="197"/>
      <c r="I587" s="208"/>
      <c r="J587" s="195"/>
      <c r="K587" s="192"/>
    </row>
    <row r="588" spans="1:11">
      <c r="A588" s="208"/>
      <c r="B588" s="203"/>
      <c r="C588" s="284" t="s">
        <v>330</v>
      </c>
      <c r="D588" s="206" t="s">
        <v>550</v>
      </c>
      <c r="E588" s="316"/>
      <c r="F588" s="199" t="s">
        <v>550</v>
      </c>
      <c r="G588" s="199"/>
      <c r="H588" s="197" t="s">
        <v>432</v>
      </c>
      <c r="I588" s="208">
        <v>0.05</v>
      </c>
      <c r="J588" s="195"/>
      <c r="K588" s="195">
        <f>I588*J588</f>
        <v>0</v>
      </c>
    </row>
    <row r="589" spans="1:11">
      <c r="A589" s="208"/>
      <c r="B589" s="203"/>
      <c r="C589" s="284"/>
      <c r="D589" s="206"/>
      <c r="E589" s="316"/>
      <c r="F589" s="199"/>
      <c r="G589" s="199"/>
      <c r="H589" s="197"/>
      <c r="I589" s="208"/>
      <c r="J589" s="195"/>
      <c r="K589" s="195"/>
    </row>
    <row r="590" spans="1:11">
      <c r="A590" s="208"/>
      <c r="B590" s="203"/>
      <c r="C590" s="258" t="s">
        <v>393</v>
      </c>
      <c r="D590" s="216" t="s">
        <v>551</v>
      </c>
      <c r="E590" s="316"/>
      <c r="F590" s="199" t="s">
        <v>551</v>
      </c>
      <c r="G590" s="199"/>
      <c r="H590" s="197" t="s">
        <v>432</v>
      </c>
      <c r="I590" s="208">
        <v>0.05</v>
      </c>
      <c r="J590" s="195"/>
      <c r="K590" s="195">
        <f>I590*J590</f>
        <v>0</v>
      </c>
    </row>
    <row r="591" spans="1:11">
      <c r="A591" s="208"/>
      <c r="B591" s="203"/>
      <c r="C591" s="258"/>
      <c r="D591" s="216"/>
      <c r="E591" s="316"/>
      <c r="F591" s="199"/>
      <c r="G591" s="199"/>
      <c r="H591" s="197"/>
      <c r="I591" s="208"/>
      <c r="J591" s="195"/>
      <c r="K591" s="195"/>
    </row>
    <row r="592" spans="1:11">
      <c r="A592" s="208"/>
      <c r="B592" s="203"/>
      <c r="C592" s="258" t="s">
        <v>399</v>
      </c>
      <c r="D592" s="216" t="s">
        <v>552</v>
      </c>
      <c r="E592" s="316"/>
      <c r="F592" s="199"/>
      <c r="G592" s="199"/>
      <c r="H592" s="197"/>
      <c r="I592" s="208"/>
      <c r="J592" s="195"/>
      <c r="K592" s="192"/>
    </row>
    <row r="593" spans="1:11">
      <c r="A593" s="208"/>
      <c r="B593" s="203"/>
      <c r="C593" s="258"/>
      <c r="D593" s="216" t="s">
        <v>553</v>
      </c>
      <c r="E593" s="316"/>
      <c r="F593" s="199"/>
      <c r="G593" s="199"/>
      <c r="H593" s="197" t="s">
        <v>243</v>
      </c>
      <c r="I593" s="208">
        <v>40</v>
      </c>
      <c r="J593" s="195"/>
      <c r="K593" s="195">
        <f>I593*J593</f>
        <v>0</v>
      </c>
    </row>
    <row r="594" spans="1:11">
      <c r="A594" s="196"/>
      <c r="B594" s="203"/>
      <c r="C594" s="200"/>
      <c r="D594" s="198"/>
      <c r="E594" s="199"/>
      <c r="F594" s="199"/>
      <c r="G594" s="207"/>
      <c r="H594" s="263"/>
      <c r="I594" s="192"/>
      <c r="J594" s="195"/>
      <c r="K594" s="192"/>
    </row>
    <row r="595" spans="1:11">
      <c r="A595" s="208"/>
      <c r="B595" s="203"/>
      <c r="C595" s="324" t="s">
        <v>554</v>
      </c>
      <c r="D595" s="199"/>
      <c r="E595" s="199"/>
      <c r="F595" s="199"/>
      <c r="G595" s="199"/>
      <c r="H595" s="197"/>
      <c r="I595" s="208"/>
      <c r="J595" s="195"/>
      <c r="K595" s="192"/>
    </row>
    <row r="596" spans="1:11">
      <c r="A596" s="208"/>
      <c r="B596" s="203"/>
      <c r="C596" s="310"/>
      <c r="D596" s="199"/>
      <c r="E596" s="199"/>
      <c r="F596" s="199"/>
      <c r="G596" s="199"/>
      <c r="H596" s="197"/>
      <c r="I596" s="208"/>
      <c r="J596" s="195"/>
      <c r="K596" s="192"/>
    </row>
    <row r="597" spans="1:11">
      <c r="A597" s="208" t="s">
        <v>555</v>
      </c>
      <c r="B597" s="203" t="s">
        <v>16</v>
      </c>
      <c r="C597" s="361" t="s">
        <v>556</v>
      </c>
      <c r="D597" s="198"/>
      <c r="E597" s="199"/>
      <c r="F597" s="199"/>
      <c r="G597" s="199"/>
      <c r="H597" s="197"/>
      <c r="I597" s="208"/>
      <c r="J597" s="195"/>
      <c r="K597" s="192"/>
    </row>
    <row r="598" spans="1:11">
      <c r="A598" s="208"/>
      <c r="B598" s="203"/>
      <c r="C598" s="310"/>
      <c r="D598" s="199"/>
      <c r="E598" s="199"/>
      <c r="F598" s="199"/>
      <c r="G598" s="199"/>
      <c r="H598" s="197"/>
      <c r="I598" s="208"/>
      <c r="J598" s="195"/>
      <c r="K598" s="192"/>
    </row>
    <row r="599" spans="1:11">
      <c r="A599" s="208"/>
      <c r="B599" s="203"/>
      <c r="C599" s="310"/>
      <c r="D599" s="316" t="s">
        <v>330</v>
      </c>
      <c r="E599" s="199" t="s">
        <v>526</v>
      </c>
      <c r="F599" s="199"/>
      <c r="G599" s="199"/>
      <c r="H599" s="197" t="s">
        <v>432</v>
      </c>
      <c r="I599" s="208">
        <v>13</v>
      </c>
      <c r="J599" s="195"/>
      <c r="K599" s="195">
        <f>I599*J599</f>
        <v>0</v>
      </c>
    </row>
    <row r="600" spans="1:11">
      <c r="A600" s="208"/>
      <c r="B600" s="203"/>
      <c r="C600" s="310"/>
      <c r="D600" s="316"/>
      <c r="E600" s="199"/>
      <c r="F600" s="199"/>
      <c r="G600" s="199"/>
      <c r="H600" s="197"/>
      <c r="I600" s="208"/>
      <c r="J600" s="195"/>
      <c r="K600" s="192"/>
    </row>
    <row r="601" spans="1:11">
      <c r="A601" s="208"/>
      <c r="B601" s="203"/>
      <c r="C601" s="310"/>
      <c r="D601" s="316"/>
      <c r="E601" s="199"/>
      <c r="F601" s="199"/>
      <c r="G601" s="199"/>
      <c r="H601" s="197"/>
      <c r="I601" s="208"/>
      <c r="J601" s="195"/>
      <c r="K601" s="192"/>
    </row>
    <row r="602" spans="1:11">
      <c r="A602" s="208"/>
      <c r="B602" s="203"/>
      <c r="C602" s="310"/>
      <c r="D602" s="316"/>
      <c r="E602" s="199"/>
      <c r="F602" s="199"/>
      <c r="G602" s="199"/>
      <c r="H602" s="197"/>
      <c r="I602" s="208"/>
      <c r="J602" s="195"/>
      <c r="K602" s="192"/>
    </row>
    <row r="603" spans="1:11">
      <c r="A603" s="208"/>
      <c r="B603" s="203"/>
      <c r="C603" s="310"/>
      <c r="D603" s="316"/>
      <c r="E603" s="199"/>
      <c r="F603" s="199"/>
      <c r="G603" s="199"/>
      <c r="H603" s="197"/>
      <c r="I603" s="208"/>
      <c r="J603" s="195"/>
      <c r="K603" s="192"/>
    </row>
    <row r="604" spans="1:11">
      <c r="A604" s="208"/>
      <c r="B604" s="203"/>
      <c r="C604" s="310"/>
      <c r="D604" s="323"/>
      <c r="E604" s="199"/>
      <c r="F604" s="199"/>
      <c r="G604" s="199"/>
      <c r="H604" s="197"/>
      <c r="I604" s="208"/>
      <c r="J604" s="195"/>
      <c r="K604" s="192"/>
    </row>
    <row r="605" spans="1:11">
      <c r="A605" s="208"/>
      <c r="B605" s="203"/>
      <c r="C605" s="310"/>
      <c r="D605" s="323"/>
      <c r="E605" s="199"/>
      <c r="F605" s="199"/>
      <c r="G605" s="199"/>
      <c r="H605" s="197"/>
      <c r="I605" s="208"/>
      <c r="J605" s="195"/>
      <c r="K605" s="192"/>
    </row>
    <row r="606" spans="1:11" ht="18" customHeight="1">
      <c r="A606" s="481" t="s">
        <v>205</v>
      </c>
      <c r="B606" s="482"/>
      <c r="C606" s="482"/>
      <c r="D606" s="482"/>
      <c r="E606" s="482"/>
      <c r="F606" s="482"/>
      <c r="G606" s="482"/>
      <c r="H606" s="482"/>
      <c r="I606" s="482"/>
      <c r="J606" s="483"/>
      <c r="K606" s="239">
        <f>SUM(K542:K605)+K540</f>
        <v>0</v>
      </c>
    </row>
    <row r="607" spans="1:11" ht="18" customHeight="1">
      <c r="A607" s="481" t="s">
        <v>307</v>
      </c>
      <c r="B607" s="482"/>
      <c r="C607" s="482"/>
      <c r="D607" s="482"/>
      <c r="E607" s="482"/>
      <c r="F607" s="482"/>
      <c r="G607" s="482"/>
      <c r="H607" s="482"/>
      <c r="I607" s="482"/>
      <c r="J607" s="483"/>
      <c r="K607" s="239">
        <f>K606</f>
        <v>0</v>
      </c>
    </row>
    <row r="608" spans="1:11">
      <c r="A608" s="208"/>
      <c r="B608" s="203"/>
      <c r="C608" s="362" t="s">
        <v>557</v>
      </c>
      <c r="D608" s="316"/>
      <c r="E608" s="199"/>
      <c r="F608" s="199"/>
      <c r="G608" s="199"/>
      <c r="H608" s="197"/>
      <c r="I608" s="208"/>
      <c r="J608" s="195"/>
      <c r="K608" s="195"/>
    </row>
    <row r="609" spans="1:11">
      <c r="A609" s="208"/>
      <c r="B609" s="203"/>
      <c r="C609" s="310"/>
      <c r="D609" s="316"/>
      <c r="E609" s="199"/>
      <c r="F609" s="199"/>
      <c r="G609" s="199"/>
      <c r="H609" s="197"/>
      <c r="I609" s="208"/>
      <c r="J609" s="195"/>
      <c r="K609" s="195"/>
    </row>
    <row r="610" spans="1:11">
      <c r="A610" s="208" t="s">
        <v>558</v>
      </c>
      <c r="B610" s="203" t="s">
        <v>17</v>
      </c>
      <c r="C610" s="310" t="s">
        <v>526</v>
      </c>
      <c r="D610" s="316"/>
      <c r="E610" s="199"/>
      <c r="F610" s="199"/>
      <c r="G610" s="199"/>
      <c r="H610" s="197"/>
      <c r="I610" s="208"/>
      <c r="J610" s="195"/>
      <c r="K610" s="195"/>
    </row>
    <row r="611" spans="1:11">
      <c r="A611" s="208"/>
      <c r="B611" s="203"/>
      <c r="C611" s="310"/>
      <c r="D611" s="316"/>
      <c r="E611" s="199"/>
      <c r="F611" s="199"/>
      <c r="G611" s="199"/>
      <c r="H611" s="197"/>
      <c r="I611" s="208"/>
      <c r="J611" s="195"/>
      <c r="K611" s="192"/>
    </row>
    <row r="612" spans="1:11">
      <c r="A612" s="208"/>
      <c r="B612" s="203"/>
      <c r="C612" s="310"/>
      <c r="D612" s="316" t="s">
        <v>330</v>
      </c>
      <c r="E612" s="199" t="s">
        <v>526</v>
      </c>
      <c r="F612" s="199"/>
      <c r="G612" s="199"/>
      <c r="H612" s="197" t="s">
        <v>432</v>
      </c>
      <c r="I612" s="208">
        <v>13</v>
      </c>
      <c r="J612" s="195"/>
      <c r="K612" s="195">
        <f>I612*J612</f>
        <v>0</v>
      </c>
    </row>
    <row r="613" spans="1:11">
      <c r="A613" s="208"/>
      <c r="B613" s="203"/>
      <c r="C613" s="317"/>
      <c r="D613" s="316"/>
      <c r="E613" s="199"/>
      <c r="F613" s="199"/>
      <c r="G613" s="199"/>
      <c r="H613" s="197"/>
      <c r="I613" s="208"/>
      <c r="J613" s="195"/>
      <c r="K613" s="192"/>
    </row>
    <row r="614" spans="1:11">
      <c r="A614" s="208" t="s">
        <v>559</v>
      </c>
      <c r="B614" s="203" t="s">
        <v>54</v>
      </c>
      <c r="C614" s="198" t="s">
        <v>560</v>
      </c>
      <c r="D614" s="198"/>
      <c r="E614" s="199"/>
      <c r="F614" s="199"/>
      <c r="G614" s="199"/>
      <c r="H614" s="197"/>
      <c r="I614" s="208"/>
      <c r="J614" s="195"/>
      <c r="K614" s="192"/>
    </row>
    <row r="615" spans="1:11">
      <c r="A615" s="208"/>
      <c r="B615" s="203"/>
      <c r="C615" s="317"/>
      <c r="D615" s="316"/>
      <c r="E615" s="199"/>
      <c r="F615" s="199"/>
      <c r="G615" s="199"/>
      <c r="H615" s="197"/>
      <c r="I615" s="208"/>
      <c r="J615" s="195"/>
      <c r="K615" s="192"/>
    </row>
    <row r="616" spans="1:11">
      <c r="A616" s="208"/>
      <c r="B616" s="203"/>
      <c r="C616" s="317"/>
      <c r="D616" s="316" t="s">
        <v>330</v>
      </c>
      <c r="E616" s="199" t="s">
        <v>550</v>
      </c>
      <c r="F616" s="199"/>
      <c r="G616" s="199"/>
      <c r="H616" s="197" t="s">
        <v>432</v>
      </c>
      <c r="I616" s="208">
        <v>0.05</v>
      </c>
      <c r="J616" s="195"/>
      <c r="K616" s="195">
        <f>I616*J616</f>
        <v>0</v>
      </c>
    </row>
    <row r="617" spans="1:11">
      <c r="A617" s="208"/>
      <c r="B617" s="203"/>
      <c r="C617" s="317"/>
      <c r="D617" s="316"/>
      <c r="E617" s="199"/>
      <c r="F617" s="199"/>
      <c r="G617" s="199"/>
      <c r="H617" s="197"/>
      <c r="I617" s="208"/>
      <c r="J617" s="195"/>
      <c r="K617" s="195"/>
    </row>
    <row r="618" spans="1:11">
      <c r="A618" s="208"/>
      <c r="B618" s="203"/>
      <c r="C618" s="317"/>
      <c r="D618" s="316" t="s">
        <v>393</v>
      </c>
      <c r="E618" s="199" t="s">
        <v>551</v>
      </c>
      <c r="F618" s="199"/>
      <c r="G618" s="199"/>
      <c r="H618" s="197" t="s">
        <v>432</v>
      </c>
      <c r="I618" s="208">
        <v>0.05</v>
      </c>
      <c r="J618" s="195"/>
      <c r="K618" s="195">
        <f>I618*J618</f>
        <v>0</v>
      </c>
    </row>
    <row r="619" spans="1:11">
      <c r="A619" s="208"/>
      <c r="B619" s="208"/>
      <c r="C619" s="218"/>
      <c r="D619" s="219"/>
      <c r="E619" s="200"/>
      <c r="F619" s="200"/>
      <c r="G619" s="207"/>
      <c r="H619" s="263"/>
      <c r="I619" s="266"/>
      <c r="J619" s="195"/>
      <c r="K619" s="192"/>
    </row>
    <row r="620" spans="1:11">
      <c r="A620" s="208" t="s">
        <v>561</v>
      </c>
      <c r="B620" s="203" t="s">
        <v>59</v>
      </c>
      <c r="C620" s="198" t="s">
        <v>562</v>
      </c>
      <c r="D620" s="198"/>
      <c r="E620" s="199"/>
      <c r="F620" s="199"/>
      <c r="G620" s="199"/>
      <c r="H620" s="197"/>
      <c r="I620" s="208"/>
      <c r="J620" s="195"/>
      <c r="K620" s="192"/>
    </row>
    <row r="621" spans="1:11">
      <c r="A621" s="208"/>
      <c r="B621" s="203"/>
      <c r="C621" s="310"/>
      <c r="D621" s="199"/>
      <c r="E621" s="199"/>
      <c r="F621" s="199"/>
      <c r="G621" s="199"/>
      <c r="H621" s="197"/>
      <c r="I621" s="208"/>
      <c r="J621" s="195"/>
      <c r="K621" s="192"/>
    </row>
    <row r="622" spans="1:11">
      <c r="A622" s="208"/>
      <c r="B622" s="203"/>
      <c r="C622" s="317"/>
      <c r="D622" s="316" t="s">
        <v>330</v>
      </c>
      <c r="E622" s="199" t="s">
        <v>563</v>
      </c>
      <c r="F622" s="199"/>
      <c r="G622" s="199"/>
      <c r="H622" s="197" t="s">
        <v>243</v>
      </c>
      <c r="I622" s="208">
        <v>40</v>
      </c>
      <c r="J622" s="195"/>
      <c r="K622" s="195">
        <f>I622*J622</f>
        <v>0</v>
      </c>
    </row>
    <row r="623" spans="1:11">
      <c r="A623" s="208"/>
      <c r="B623" s="203"/>
      <c r="C623" s="317"/>
      <c r="D623" s="316"/>
      <c r="E623" s="199"/>
      <c r="F623" s="199"/>
      <c r="G623" s="199"/>
      <c r="H623" s="197"/>
      <c r="I623" s="208"/>
      <c r="J623" s="195"/>
      <c r="K623" s="192"/>
    </row>
    <row r="624" spans="1:11">
      <c r="A624" s="196"/>
      <c r="B624" s="319"/>
      <c r="C624" s="307"/>
      <c r="D624" s="282"/>
      <c r="E624" s="282"/>
      <c r="F624" s="320"/>
      <c r="G624" s="321"/>
      <c r="H624" s="322"/>
      <c r="I624" s="192"/>
      <c r="J624" s="195"/>
      <c r="K624" s="192"/>
    </row>
    <row r="625" spans="1:11">
      <c r="A625" s="330"/>
      <c r="B625" s="319" t="s">
        <v>260</v>
      </c>
      <c r="C625" s="324" t="s">
        <v>564</v>
      </c>
      <c r="D625" s="199"/>
      <c r="E625" s="199"/>
      <c r="F625" s="199"/>
      <c r="G625" s="199"/>
      <c r="H625" s="197"/>
      <c r="I625" s="208"/>
      <c r="J625" s="195"/>
      <c r="K625" s="192"/>
    </row>
    <row r="626" spans="1:11">
      <c r="A626" s="196"/>
      <c r="B626" s="253" t="s">
        <v>565</v>
      </c>
      <c r="C626" s="310"/>
      <c r="D626" s="199"/>
      <c r="E626" s="199"/>
      <c r="F626" s="199"/>
      <c r="G626" s="199"/>
      <c r="H626" s="197"/>
      <c r="I626" s="208"/>
      <c r="J626" s="195"/>
      <c r="K626" s="192"/>
    </row>
    <row r="627" spans="1:11">
      <c r="A627" s="196"/>
      <c r="B627" s="203" t="s">
        <v>566</v>
      </c>
      <c r="C627" s="235" t="s">
        <v>567</v>
      </c>
      <c r="D627" s="199"/>
      <c r="E627" s="199"/>
      <c r="F627" s="199"/>
      <c r="G627" s="199"/>
      <c r="H627" s="197"/>
      <c r="I627" s="208"/>
      <c r="J627" s="195"/>
      <c r="K627" s="192"/>
    </row>
    <row r="628" spans="1:11">
      <c r="A628" s="196"/>
      <c r="B628" s="203"/>
      <c r="C628" s="310"/>
      <c r="D628" s="199"/>
      <c r="E628" s="199"/>
      <c r="F628" s="199"/>
      <c r="G628" s="199"/>
      <c r="H628" s="197"/>
      <c r="I628" s="208"/>
      <c r="J628" s="195"/>
      <c r="K628" s="192"/>
    </row>
    <row r="629" spans="1:11">
      <c r="A629" s="196"/>
      <c r="B629" s="203"/>
      <c r="C629" s="235" t="s">
        <v>568</v>
      </c>
      <c r="D629" s="199"/>
      <c r="E629" s="199"/>
      <c r="F629" s="199"/>
      <c r="G629" s="199"/>
      <c r="H629" s="197"/>
      <c r="I629" s="208"/>
      <c r="J629" s="195"/>
      <c r="K629" s="192"/>
    </row>
    <row r="630" spans="1:11">
      <c r="A630" s="196"/>
      <c r="B630" s="203"/>
      <c r="C630" s="199"/>
      <c r="D630" s="199"/>
      <c r="E630" s="199"/>
      <c r="F630" s="199"/>
      <c r="G630" s="199"/>
      <c r="H630" s="197"/>
      <c r="I630" s="208"/>
      <c r="J630" s="195"/>
      <c r="K630" s="192"/>
    </row>
    <row r="631" spans="1:11">
      <c r="A631" s="330" t="s">
        <v>569</v>
      </c>
      <c r="B631" s="203" t="s">
        <v>566</v>
      </c>
      <c r="C631" s="316" t="s">
        <v>330</v>
      </c>
      <c r="D631" s="198" t="s">
        <v>570</v>
      </c>
      <c r="E631" s="198"/>
      <c r="F631" s="267"/>
      <c r="G631" s="359"/>
      <c r="H631" s="197"/>
      <c r="I631" s="208"/>
      <c r="J631" s="195"/>
      <c r="K631" s="192"/>
    </row>
    <row r="632" spans="1:11">
      <c r="A632" s="196"/>
      <c r="B632" s="203"/>
      <c r="C632" s="316"/>
      <c r="D632" s="198"/>
      <c r="E632" s="198"/>
      <c r="F632" s="267"/>
      <c r="G632" s="267"/>
      <c r="H632" s="197"/>
      <c r="I632" s="208"/>
      <c r="J632" s="195"/>
      <c r="K632" s="192"/>
    </row>
    <row r="633" spans="1:11">
      <c r="A633" s="196"/>
      <c r="B633" s="203"/>
      <c r="C633" s="310"/>
      <c r="D633" s="216" t="s">
        <v>330</v>
      </c>
      <c r="E633" s="216" t="s">
        <v>571</v>
      </c>
      <c r="F633" s="199"/>
      <c r="G633" s="199"/>
      <c r="H633" s="208" t="s">
        <v>268</v>
      </c>
      <c r="I633" s="208">
        <v>60</v>
      </c>
      <c r="J633" s="195"/>
      <c r="K633" s="195">
        <f>I633*J633</f>
        <v>0</v>
      </c>
    </row>
    <row r="634" spans="1:11">
      <c r="A634" s="196"/>
      <c r="B634" s="203"/>
      <c r="C634" s="284"/>
      <c r="D634" s="316"/>
      <c r="E634" s="199"/>
      <c r="F634" s="199"/>
      <c r="G634" s="207"/>
      <c r="H634" s="263"/>
      <c r="I634" s="192"/>
      <c r="J634" s="195"/>
      <c r="K634" s="192"/>
    </row>
    <row r="635" spans="1:11">
      <c r="A635" s="196"/>
      <c r="B635" s="319" t="s">
        <v>260</v>
      </c>
      <c r="C635" s="357" t="s">
        <v>572</v>
      </c>
      <c r="D635" s="307"/>
      <c r="E635" s="307"/>
      <c r="F635" s="307"/>
      <c r="G635" s="207"/>
      <c r="H635" s="263"/>
      <c r="I635" s="192"/>
      <c r="J635" s="195"/>
      <c r="K635" s="192"/>
    </row>
    <row r="636" spans="1:11">
      <c r="A636" s="196"/>
      <c r="B636" s="253" t="s">
        <v>573</v>
      </c>
      <c r="C636" s="324"/>
      <c r="D636" s="198"/>
      <c r="E636" s="198"/>
      <c r="F636" s="198"/>
      <c r="G636" s="207"/>
      <c r="H636" s="250"/>
      <c r="I636" s="192"/>
      <c r="J636" s="195"/>
      <c r="K636" s="192"/>
    </row>
    <row r="637" spans="1:11">
      <c r="A637" s="196"/>
      <c r="B637" s="305"/>
      <c r="C637" s="324" t="s">
        <v>574</v>
      </c>
      <c r="D637" s="199"/>
      <c r="E637" s="199"/>
      <c r="F637" s="199"/>
      <c r="G637" s="207"/>
      <c r="H637" s="263"/>
      <c r="I637" s="192"/>
      <c r="J637" s="195"/>
      <c r="K637" s="192"/>
    </row>
    <row r="638" spans="1:11">
      <c r="A638" s="196"/>
      <c r="B638" s="305"/>
      <c r="C638" s="310"/>
      <c r="D638" s="199"/>
      <c r="E638" s="199"/>
      <c r="F638" s="199"/>
      <c r="G638" s="207"/>
      <c r="H638" s="263"/>
      <c r="I638" s="192"/>
      <c r="J638" s="195"/>
      <c r="K638" s="192"/>
    </row>
    <row r="639" spans="1:11">
      <c r="A639" s="196"/>
      <c r="B639" s="203"/>
      <c r="C639" s="235" t="s">
        <v>575</v>
      </c>
      <c r="D639" s="267"/>
      <c r="E639" s="267"/>
      <c r="F639" s="267"/>
      <c r="G639" s="207"/>
      <c r="H639" s="263"/>
      <c r="I639" s="192"/>
      <c r="J639" s="195"/>
      <c r="K639" s="192"/>
    </row>
    <row r="640" spans="1:11">
      <c r="A640" s="196"/>
      <c r="B640" s="203"/>
      <c r="C640" s="235" t="s">
        <v>576</v>
      </c>
      <c r="D640" s="199"/>
      <c r="E640" s="199"/>
      <c r="F640" s="199"/>
      <c r="G640" s="207"/>
      <c r="H640" s="263"/>
      <c r="I640" s="192"/>
      <c r="J640" s="195"/>
      <c r="K640" s="192"/>
    </row>
    <row r="641" spans="1:11">
      <c r="A641" s="196"/>
      <c r="B641" s="203"/>
      <c r="C641" s="363" t="s">
        <v>577</v>
      </c>
      <c r="D641" s="199"/>
      <c r="E641" s="199"/>
      <c r="F641" s="199"/>
      <c r="G641" s="207"/>
      <c r="H641" s="263"/>
      <c r="I641" s="192"/>
      <c r="J641" s="195"/>
      <c r="K641" s="192"/>
    </row>
    <row r="642" spans="1:11">
      <c r="A642" s="192"/>
      <c r="B642" s="203"/>
      <c r="C642" s="363" t="s">
        <v>578</v>
      </c>
      <c r="D642" s="199"/>
      <c r="E642" s="199"/>
      <c r="F642" s="199"/>
      <c r="G642" s="207"/>
      <c r="H642" s="192"/>
      <c r="I642" s="192"/>
      <c r="J642" s="195"/>
      <c r="K642" s="192"/>
    </row>
    <row r="643" spans="1:11">
      <c r="A643" s="265"/>
      <c r="B643" s="337"/>
      <c r="C643" s="205"/>
      <c r="D643" s="206"/>
      <c r="E643" s="206"/>
      <c r="F643" s="206"/>
      <c r="G643" s="364"/>
      <c r="H643" s="197"/>
      <c r="I643" s="192"/>
      <c r="J643" s="195"/>
      <c r="K643" s="192"/>
    </row>
    <row r="644" spans="1:11">
      <c r="A644" s="208" t="s">
        <v>579</v>
      </c>
      <c r="B644" s="203"/>
      <c r="C644" s="198" t="s">
        <v>580</v>
      </c>
      <c r="D644" s="200"/>
      <c r="E644" s="199"/>
      <c r="F644" s="199"/>
      <c r="G644" s="207"/>
      <c r="H644" s="208"/>
      <c r="I644" s="208"/>
      <c r="J644" s="195"/>
      <c r="K644" s="192"/>
    </row>
    <row r="645" spans="1:11">
      <c r="A645" s="208"/>
      <c r="B645" s="305"/>
      <c r="C645" s="284"/>
      <c r="D645" s="199"/>
      <c r="E645" s="199"/>
      <c r="F645" s="199"/>
      <c r="G645" s="207"/>
      <c r="H645" s="208"/>
      <c r="I645" s="208"/>
      <c r="J645" s="195"/>
      <c r="K645" s="192"/>
    </row>
    <row r="646" spans="1:11">
      <c r="A646" s="208"/>
      <c r="B646" s="203" t="s">
        <v>27</v>
      </c>
      <c r="C646" s="258" t="s">
        <v>330</v>
      </c>
      <c r="D646" s="206" t="s">
        <v>581</v>
      </c>
      <c r="E646" s="198"/>
      <c r="F646" s="267"/>
      <c r="G646" s="207"/>
      <c r="H646" s="197" t="s">
        <v>268</v>
      </c>
      <c r="I646" s="208">
        <v>329</v>
      </c>
      <c r="J646" s="195"/>
      <c r="K646" s="195">
        <f>I646*J646</f>
        <v>0</v>
      </c>
    </row>
    <row r="647" spans="1:11">
      <c r="A647" s="208"/>
      <c r="B647" s="203"/>
      <c r="C647" s="198"/>
      <c r="D647" s="200"/>
      <c r="E647" s="199"/>
      <c r="F647" s="199"/>
      <c r="G647" s="207"/>
      <c r="H647" s="197"/>
      <c r="I647" s="208"/>
      <c r="J647" s="195"/>
      <c r="K647" s="192"/>
    </row>
    <row r="648" spans="1:11">
      <c r="A648" s="208"/>
      <c r="B648" s="305"/>
      <c r="C648" s="284"/>
      <c r="D648" s="199"/>
      <c r="E648" s="316"/>
      <c r="F648" s="199"/>
      <c r="G648" s="207"/>
      <c r="H648" s="197"/>
      <c r="I648" s="208"/>
      <c r="J648" s="195"/>
      <c r="K648" s="192"/>
    </row>
    <row r="649" spans="1:11">
      <c r="A649" s="208"/>
      <c r="B649" s="305"/>
      <c r="C649" s="324" t="s">
        <v>582</v>
      </c>
      <c r="D649" s="199"/>
      <c r="E649" s="199"/>
      <c r="F649" s="199"/>
      <c r="G649" s="207"/>
      <c r="H649" s="197"/>
      <c r="I649" s="208"/>
      <c r="J649" s="195"/>
      <c r="K649" s="192"/>
    </row>
    <row r="650" spans="1:11">
      <c r="A650" s="208"/>
      <c r="B650" s="305"/>
      <c r="C650" s="198"/>
      <c r="D650" s="199"/>
      <c r="E650" s="199"/>
      <c r="F650" s="199"/>
      <c r="G650" s="207"/>
      <c r="H650" s="197"/>
      <c r="I650" s="192"/>
      <c r="J650" s="195"/>
      <c r="K650" s="192"/>
    </row>
    <row r="651" spans="1:11">
      <c r="A651" s="208" t="s">
        <v>583</v>
      </c>
      <c r="B651" s="305" t="s">
        <v>99</v>
      </c>
      <c r="C651" s="235" t="s">
        <v>584</v>
      </c>
      <c r="D651" s="199"/>
      <c r="E651" s="199"/>
      <c r="F651" s="199"/>
      <c r="G651" s="207"/>
      <c r="H651" s="197"/>
      <c r="I651" s="192"/>
      <c r="J651" s="195"/>
      <c r="K651" s="192"/>
    </row>
    <row r="652" spans="1:11">
      <c r="A652" s="208"/>
      <c r="B652" s="203"/>
      <c r="C652" s="361" t="s">
        <v>585</v>
      </c>
      <c r="D652" s="198"/>
      <c r="E652" s="199"/>
      <c r="F652" s="199"/>
      <c r="G652" s="207"/>
      <c r="H652" s="197"/>
      <c r="I652" s="192"/>
      <c r="J652" s="195"/>
      <c r="K652" s="192"/>
    </row>
    <row r="653" spans="1:11">
      <c r="A653" s="208"/>
      <c r="B653" s="305"/>
      <c r="C653" s="235" t="s">
        <v>586</v>
      </c>
      <c r="D653" s="199"/>
      <c r="E653" s="199"/>
      <c r="F653" s="199"/>
      <c r="G653" s="207"/>
      <c r="H653" s="197"/>
      <c r="I653" s="192"/>
      <c r="J653" s="195"/>
      <c r="K653" s="192"/>
    </row>
    <row r="654" spans="1:11">
      <c r="A654" s="208"/>
      <c r="B654" s="305"/>
      <c r="C654" s="235" t="s">
        <v>587</v>
      </c>
      <c r="D654" s="316"/>
      <c r="E654" s="199"/>
      <c r="F654" s="267"/>
      <c r="G654" s="207"/>
      <c r="H654" s="197"/>
      <c r="I654" s="192"/>
      <c r="J654" s="195"/>
      <c r="K654" s="192"/>
    </row>
    <row r="655" spans="1:11">
      <c r="A655" s="208"/>
      <c r="B655" s="305"/>
      <c r="C655" s="235"/>
      <c r="D655" s="316"/>
      <c r="E655" s="199"/>
      <c r="F655" s="267"/>
      <c r="G655" s="207"/>
      <c r="H655" s="197"/>
      <c r="I655" s="192"/>
      <c r="J655" s="195"/>
      <c r="K655" s="192"/>
    </row>
    <row r="656" spans="1:11">
      <c r="A656" s="208"/>
      <c r="B656" s="305"/>
      <c r="C656" s="258" t="s">
        <v>330</v>
      </c>
      <c r="D656" s="199" t="s">
        <v>588</v>
      </c>
      <c r="E656" s="199"/>
      <c r="F656" s="199"/>
      <c r="G656" s="207"/>
      <c r="H656" s="197" t="s">
        <v>268</v>
      </c>
      <c r="I656" s="194">
        <v>45</v>
      </c>
      <c r="J656" s="195"/>
      <c r="K656" s="195">
        <f>I656*J656</f>
        <v>0</v>
      </c>
    </row>
    <row r="657" spans="1:20">
      <c r="A657" s="192"/>
      <c r="B657" s="192"/>
      <c r="H657" s="192"/>
      <c r="I657" s="192"/>
      <c r="J657" s="195"/>
      <c r="K657" s="192"/>
    </row>
    <row r="658" spans="1:20">
      <c r="A658" s="194" t="s">
        <v>589</v>
      </c>
      <c r="B658" s="192"/>
      <c r="C658" s="365" t="s">
        <v>590</v>
      </c>
      <c r="H658" s="192"/>
      <c r="I658" s="192"/>
      <c r="J658" s="195"/>
      <c r="K658" s="192"/>
    </row>
    <row r="659" spans="1:20">
      <c r="A659" s="192"/>
      <c r="B659" s="192"/>
      <c r="H659" s="192"/>
      <c r="I659" s="192"/>
      <c r="J659" s="195"/>
      <c r="K659" s="192"/>
    </row>
    <row r="660" spans="1:20">
      <c r="A660" s="192"/>
      <c r="B660" s="194" t="s">
        <v>591</v>
      </c>
      <c r="C660" s="366" t="s">
        <v>592</v>
      </c>
      <c r="H660" s="192"/>
      <c r="I660" s="192"/>
      <c r="J660" s="195"/>
      <c r="K660" s="192"/>
    </row>
    <row r="661" spans="1:20">
      <c r="A661" s="192"/>
      <c r="B661" s="192"/>
      <c r="C661" s="366" t="s">
        <v>593</v>
      </c>
      <c r="H661" s="192"/>
      <c r="I661" s="192"/>
      <c r="J661" s="195"/>
      <c r="K661" s="192"/>
    </row>
    <row r="662" spans="1:20">
      <c r="A662" s="192"/>
      <c r="B662" s="192"/>
      <c r="C662" s="366" t="s">
        <v>594</v>
      </c>
      <c r="H662" s="192"/>
      <c r="I662" s="192"/>
      <c r="J662" s="195"/>
      <c r="K662" s="192"/>
    </row>
    <row r="663" spans="1:20">
      <c r="A663" s="192"/>
      <c r="B663" s="192"/>
      <c r="H663" s="192"/>
      <c r="I663" s="192"/>
      <c r="J663" s="195"/>
      <c r="K663" s="192"/>
    </row>
    <row r="664" spans="1:20">
      <c r="A664" s="192"/>
      <c r="B664" s="192"/>
      <c r="C664" s="331" t="s">
        <v>330</v>
      </c>
      <c r="D664" s="193" t="s">
        <v>595</v>
      </c>
      <c r="H664" s="197" t="s">
        <v>8</v>
      </c>
      <c r="I664" s="194">
        <v>45</v>
      </c>
      <c r="J664" s="195"/>
      <c r="K664" s="195">
        <f>I664*J664</f>
        <v>0</v>
      </c>
    </row>
    <row r="665" spans="1:20">
      <c r="A665" s="192"/>
      <c r="B665" s="192"/>
      <c r="H665" s="192"/>
      <c r="I665" s="192"/>
      <c r="J665" s="195"/>
      <c r="K665" s="192"/>
    </row>
    <row r="666" spans="1:20">
      <c r="A666" s="192"/>
      <c r="B666" s="192"/>
      <c r="C666" s="331" t="s">
        <v>393</v>
      </c>
      <c r="D666" s="193" t="s">
        <v>596</v>
      </c>
      <c r="H666" s="197" t="s">
        <v>8</v>
      </c>
      <c r="I666" s="194">
        <v>31</v>
      </c>
      <c r="J666" s="195"/>
      <c r="K666" s="195">
        <f>I666*J666</f>
        <v>0</v>
      </c>
    </row>
    <row r="667" spans="1:20">
      <c r="A667" s="192"/>
      <c r="B667" s="192"/>
      <c r="H667" s="192"/>
      <c r="I667" s="192"/>
      <c r="J667" s="195"/>
      <c r="K667" s="192"/>
    </row>
    <row r="668" spans="1:20">
      <c r="C668" s="236"/>
      <c r="H668" s="192"/>
      <c r="I668" s="192"/>
      <c r="J668" s="195"/>
      <c r="K668" s="192"/>
    </row>
    <row r="669" spans="1:20">
      <c r="C669" s="236"/>
      <c r="H669" s="192"/>
      <c r="I669" s="192"/>
      <c r="J669" s="195"/>
      <c r="K669" s="192"/>
      <c r="M669" s="331"/>
      <c r="N669" s="193"/>
      <c r="O669" s="367"/>
      <c r="P669" s="193"/>
      <c r="Q669" s="193"/>
      <c r="R669" s="193"/>
      <c r="S669" s="193"/>
      <c r="T669" s="193"/>
    </row>
    <row r="670" spans="1:20">
      <c r="C670" s="236"/>
      <c r="H670" s="192"/>
      <c r="I670" s="192"/>
      <c r="J670" s="195"/>
      <c r="K670" s="192"/>
      <c r="M670" s="193"/>
      <c r="N670" s="193"/>
      <c r="O670" s="193"/>
      <c r="P670" s="193"/>
      <c r="Q670" s="193"/>
      <c r="R670" s="193"/>
      <c r="S670" s="193"/>
      <c r="T670" s="193"/>
    </row>
    <row r="671" spans="1:20">
      <c r="C671" s="236"/>
      <c r="H671" s="192"/>
      <c r="I671" s="192"/>
      <c r="J671" s="195"/>
      <c r="K671" s="192"/>
      <c r="M671" s="193"/>
      <c r="N671" s="193"/>
      <c r="O671" s="193"/>
      <c r="P671" s="193"/>
      <c r="Q671" s="193"/>
      <c r="R671" s="193"/>
      <c r="S671" s="193"/>
      <c r="T671" s="193"/>
    </row>
    <row r="672" spans="1:20">
      <c r="C672" s="368"/>
      <c r="H672" s="192"/>
      <c r="I672" s="192"/>
      <c r="J672" s="195"/>
      <c r="K672" s="192"/>
      <c r="M672" s="193"/>
      <c r="N672" s="193"/>
      <c r="O672" s="193"/>
      <c r="P672" s="193"/>
      <c r="Q672" s="193"/>
      <c r="R672" s="193"/>
      <c r="S672" s="193"/>
      <c r="T672" s="193"/>
    </row>
    <row r="673" spans="1:11" ht="18" customHeight="1">
      <c r="A673" s="481" t="s">
        <v>205</v>
      </c>
      <c r="B673" s="482"/>
      <c r="C673" s="482"/>
      <c r="D673" s="482"/>
      <c r="E673" s="482"/>
      <c r="F673" s="482"/>
      <c r="G673" s="482"/>
      <c r="H673" s="482"/>
      <c r="I673" s="482"/>
      <c r="J673" s="483"/>
      <c r="K673" s="239">
        <f>SUM(K608:K672)+K607</f>
        <v>0</v>
      </c>
    </row>
    <row r="674" spans="1:11" ht="18" customHeight="1">
      <c r="A674" s="481" t="s">
        <v>307</v>
      </c>
      <c r="B674" s="482"/>
      <c r="C674" s="482"/>
      <c r="D674" s="482"/>
      <c r="E674" s="482"/>
      <c r="F674" s="482"/>
      <c r="G674" s="482"/>
      <c r="H674" s="482"/>
      <c r="I674" s="482"/>
      <c r="J674" s="483"/>
      <c r="K674" s="239">
        <f>K673</f>
        <v>0</v>
      </c>
    </row>
    <row r="675" spans="1:11">
      <c r="B675" s="246"/>
      <c r="C675" s="369"/>
      <c r="D675" s="370"/>
      <c r="E675" s="370"/>
      <c r="F675" s="370"/>
      <c r="G675" s="370"/>
      <c r="H675" s="246"/>
      <c r="I675" s="246"/>
      <c r="J675" s="371"/>
      <c r="K675" s="246"/>
    </row>
    <row r="676" spans="1:11">
      <c r="A676" s="194" t="s">
        <v>597</v>
      </c>
      <c r="B676" s="192"/>
      <c r="C676" s="367" t="s">
        <v>598</v>
      </c>
      <c r="H676" s="246"/>
      <c r="I676" s="246"/>
      <c r="J676" s="371"/>
      <c r="K676" s="246"/>
    </row>
    <row r="677" spans="1:11">
      <c r="A677" s="192"/>
      <c r="B677" s="192"/>
      <c r="H677" s="246"/>
      <c r="I677" s="246"/>
      <c r="J677" s="371"/>
      <c r="K677" s="246"/>
    </row>
    <row r="678" spans="1:11">
      <c r="A678" s="192"/>
      <c r="B678" s="192"/>
      <c r="C678" s="193" t="s">
        <v>599</v>
      </c>
      <c r="H678" s="196"/>
      <c r="I678" s="196"/>
      <c r="J678" s="372"/>
      <c r="K678" s="196"/>
    </row>
    <row r="679" spans="1:11">
      <c r="A679" s="192"/>
      <c r="B679" s="192"/>
      <c r="C679" s="193" t="s">
        <v>600</v>
      </c>
      <c r="H679" s="196"/>
      <c r="I679" s="196"/>
      <c r="J679" s="372"/>
      <c r="K679" s="196"/>
    </row>
    <row r="680" spans="1:11">
      <c r="A680" s="192"/>
      <c r="B680" s="192"/>
      <c r="H680" s="196"/>
      <c r="I680" s="196"/>
      <c r="J680" s="372"/>
      <c r="K680" s="196"/>
    </row>
    <row r="681" spans="1:11" ht="13.5">
      <c r="A681" s="274"/>
      <c r="B681" s="196"/>
      <c r="C681" s="373" t="s">
        <v>330</v>
      </c>
      <c r="D681" s="193" t="s">
        <v>601</v>
      </c>
      <c r="E681" s="373"/>
      <c r="F681" s="373"/>
      <c r="G681" s="373"/>
      <c r="H681" s="196" t="s">
        <v>243</v>
      </c>
      <c r="I681" s="196">
        <v>18</v>
      </c>
      <c r="J681" s="372"/>
      <c r="K681" s="195">
        <f>I681*J681</f>
        <v>0</v>
      </c>
    </row>
    <row r="682" spans="1:11">
      <c r="A682" s="274"/>
      <c r="B682" s="196"/>
      <c r="C682" s="302"/>
      <c r="E682" s="373"/>
      <c r="F682" s="373"/>
      <c r="G682" s="373"/>
      <c r="H682" s="196"/>
      <c r="I682" s="196"/>
      <c r="J682" s="372"/>
      <c r="K682" s="196"/>
    </row>
    <row r="683" spans="1:11" ht="13.5">
      <c r="A683" s="274"/>
      <c r="B683" s="196"/>
      <c r="C683" s="373" t="s">
        <v>393</v>
      </c>
      <c r="D683" s="302" t="s">
        <v>602</v>
      </c>
      <c r="E683" s="373"/>
      <c r="F683" s="373"/>
      <c r="G683" s="373"/>
      <c r="H683" s="196" t="s">
        <v>243</v>
      </c>
      <c r="I683" s="196">
        <v>10</v>
      </c>
      <c r="J683" s="372"/>
      <c r="K683" s="195">
        <f>I683*J683</f>
        <v>0</v>
      </c>
    </row>
    <row r="684" spans="1:11">
      <c r="A684" s="274"/>
      <c r="B684" s="196"/>
      <c r="C684" s="302"/>
      <c r="D684" s="373"/>
      <c r="E684" s="373"/>
      <c r="F684" s="373"/>
      <c r="G684" s="373"/>
      <c r="H684" s="196"/>
      <c r="I684" s="196"/>
      <c r="J684" s="372"/>
      <c r="K684" s="196"/>
    </row>
    <row r="685" spans="1:11" ht="13.5">
      <c r="A685" s="274"/>
      <c r="B685" s="196"/>
      <c r="C685" s="373" t="s">
        <v>399</v>
      </c>
      <c r="D685" s="302" t="s">
        <v>603</v>
      </c>
      <c r="E685" s="373"/>
      <c r="F685" s="373"/>
      <c r="G685" s="373"/>
      <c r="H685" s="196" t="s">
        <v>243</v>
      </c>
      <c r="I685" s="196">
        <v>6</v>
      </c>
      <c r="J685" s="372"/>
      <c r="K685" s="195">
        <f>I685*J685</f>
        <v>0</v>
      </c>
    </row>
    <row r="686" spans="1:11">
      <c r="A686" s="274"/>
      <c r="B686" s="196"/>
      <c r="C686" s="373"/>
      <c r="D686" s="302"/>
      <c r="E686" s="373"/>
      <c r="F686" s="373"/>
      <c r="G686" s="373"/>
      <c r="H686" s="196"/>
      <c r="I686" s="196"/>
      <c r="J686" s="372"/>
      <c r="K686" s="196"/>
    </row>
    <row r="687" spans="1:11" ht="13.5">
      <c r="A687" s="274"/>
      <c r="B687" s="196"/>
      <c r="C687" s="373" t="s">
        <v>401</v>
      </c>
      <c r="D687" s="302" t="s">
        <v>604</v>
      </c>
      <c r="E687" s="373"/>
      <c r="F687" s="373"/>
      <c r="G687" s="373"/>
      <c r="H687" s="196" t="s">
        <v>243</v>
      </c>
      <c r="I687" s="196">
        <v>4</v>
      </c>
      <c r="J687" s="372"/>
      <c r="K687" s="195">
        <f>I687*J687</f>
        <v>0</v>
      </c>
    </row>
    <row r="688" spans="1:11">
      <c r="A688" s="274"/>
      <c r="B688" s="196"/>
      <c r="C688" s="373"/>
      <c r="D688" s="302"/>
      <c r="E688" s="373"/>
      <c r="F688" s="373"/>
      <c r="G688" s="373"/>
      <c r="H688" s="196"/>
      <c r="I688" s="196"/>
      <c r="J688" s="372"/>
      <c r="K688" s="195"/>
    </row>
    <row r="689" spans="1:11">
      <c r="A689" s="274"/>
      <c r="B689" s="196"/>
      <c r="C689" s="373"/>
      <c r="D689" s="302"/>
      <c r="E689" s="373"/>
      <c r="F689" s="373"/>
      <c r="G689" s="373"/>
      <c r="H689" s="196"/>
      <c r="I689" s="196"/>
      <c r="J689" s="372"/>
      <c r="K689" s="195"/>
    </row>
    <row r="690" spans="1:11">
      <c r="A690" s="274"/>
      <c r="B690" s="196"/>
      <c r="C690" s="373"/>
      <c r="D690" s="302"/>
      <c r="E690" s="373"/>
      <c r="F690" s="373"/>
      <c r="G690" s="373"/>
      <c r="H690" s="196"/>
      <c r="I690" s="196"/>
      <c r="J690" s="372"/>
      <c r="K690" s="195"/>
    </row>
    <row r="691" spans="1:11">
      <c r="A691" s="274"/>
      <c r="B691" s="196"/>
      <c r="C691" s="373"/>
      <c r="D691" s="302"/>
      <c r="E691" s="373"/>
      <c r="F691" s="373"/>
      <c r="G691" s="373"/>
      <c r="H691" s="196"/>
      <c r="I691" s="196"/>
      <c r="J691" s="372"/>
      <c r="K691" s="195"/>
    </row>
    <row r="692" spans="1:11">
      <c r="A692" s="274"/>
      <c r="B692" s="196"/>
      <c r="C692" s="373"/>
      <c r="D692" s="302"/>
      <c r="E692" s="373"/>
      <c r="F692" s="373"/>
      <c r="G692" s="373"/>
      <c r="H692" s="196"/>
      <c r="I692" s="196"/>
      <c r="J692" s="372"/>
      <c r="K692" s="195"/>
    </row>
    <row r="693" spans="1:11">
      <c r="A693" s="274"/>
      <c r="B693" s="196"/>
      <c r="C693" s="373"/>
      <c r="D693" s="302"/>
      <c r="E693" s="373"/>
      <c r="F693" s="373"/>
      <c r="G693" s="373"/>
      <c r="H693" s="196"/>
      <c r="I693" s="196"/>
      <c r="J693" s="372"/>
      <c r="K693" s="195"/>
    </row>
    <row r="694" spans="1:11">
      <c r="A694" s="274"/>
      <c r="B694" s="196"/>
      <c r="C694" s="373"/>
      <c r="D694" s="302"/>
      <c r="E694" s="373"/>
      <c r="F694" s="373"/>
      <c r="G694" s="373"/>
      <c r="H694" s="196"/>
      <c r="I694" s="196"/>
      <c r="J694" s="372"/>
      <c r="K694" s="195"/>
    </row>
    <row r="695" spans="1:11">
      <c r="A695" s="274"/>
      <c r="B695" s="196"/>
      <c r="C695" s="373"/>
      <c r="D695" s="302"/>
      <c r="E695" s="373"/>
      <c r="F695" s="373"/>
      <c r="G695" s="373"/>
      <c r="H695" s="196"/>
      <c r="I695" s="196"/>
      <c r="J695" s="372"/>
      <c r="K695" s="195"/>
    </row>
    <row r="696" spans="1:11">
      <c r="A696" s="274"/>
      <c r="B696" s="196"/>
      <c r="C696" s="373"/>
      <c r="D696" s="302"/>
      <c r="E696" s="373"/>
      <c r="F696" s="373"/>
      <c r="G696" s="373"/>
      <c r="H696" s="196"/>
      <c r="I696" s="196"/>
      <c r="J696" s="372"/>
      <c r="K696" s="195"/>
    </row>
    <row r="697" spans="1:11">
      <c r="A697" s="274"/>
      <c r="B697" s="196"/>
      <c r="C697" s="373"/>
      <c r="D697" s="302"/>
      <c r="E697" s="373"/>
      <c r="F697" s="373"/>
      <c r="G697" s="373"/>
      <c r="H697" s="196"/>
      <c r="I697" s="196"/>
      <c r="J697" s="372"/>
      <c r="K697" s="195"/>
    </row>
    <row r="698" spans="1:11">
      <c r="A698" s="274"/>
      <c r="B698" s="196"/>
      <c r="C698" s="373"/>
      <c r="D698" s="302"/>
      <c r="E698" s="373"/>
      <c r="F698" s="373"/>
      <c r="G698" s="373"/>
      <c r="H698" s="196"/>
      <c r="I698" s="196"/>
      <c r="J698" s="372"/>
      <c r="K698" s="195"/>
    </row>
    <row r="699" spans="1:11">
      <c r="A699" s="274"/>
      <c r="B699" s="196"/>
      <c r="C699" s="373"/>
      <c r="D699" s="302"/>
      <c r="E699" s="373"/>
      <c r="F699" s="373"/>
      <c r="G699" s="373"/>
      <c r="H699" s="196"/>
      <c r="I699" s="196"/>
      <c r="J699" s="372"/>
      <c r="K699" s="195"/>
    </row>
    <row r="700" spans="1:11">
      <c r="A700" s="274"/>
      <c r="B700" s="196"/>
      <c r="C700" s="373"/>
      <c r="D700" s="302"/>
      <c r="E700" s="373"/>
      <c r="F700" s="373"/>
      <c r="G700" s="373"/>
      <c r="H700" s="196"/>
      <c r="I700" s="196"/>
      <c r="J700" s="372"/>
      <c r="K700" s="195"/>
    </row>
    <row r="701" spans="1:11">
      <c r="A701" s="274"/>
      <c r="B701" s="196"/>
      <c r="C701" s="373"/>
      <c r="D701" s="302"/>
      <c r="E701" s="373"/>
      <c r="F701" s="373"/>
      <c r="G701" s="373"/>
      <c r="H701" s="196"/>
      <c r="I701" s="196"/>
      <c r="J701" s="372"/>
      <c r="K701" s="195"/>
    </row>
    <row r="702" spans="1:11">
      <c r="A702" s="274"/>
      <c r="B702" s="196"/>
      <c r="C702" s="373"/>
      <c r="D702" s="302"/>
      <c r="E702" s="373"/>
      <c r="F702" s="373"/>
      <c r="G702" s="373"/>
      <c r="H702" s="196"/>
      <c r="I702" s="196"/>
      <c r="J702" s="372"/>
      <c r="K702" s="195"/>
    </row>
    <row r="703" spans="1:11">
      <c r="A703" s="274"/>
      <c r="B703" s="196"/>
      <c r="C703" s="373"/>
      <c r="D703" s="302"/>
      <c r="E703" s="373"/>
      <c r="F703" s="373"/>
      <c r="G703" s="373"/>
      <c r="H703" s="196"/>
      <c r="I703" s="196"/>
      <c r="J703" s="372"/>
      <c r="K703" s="195"/>
    </row>
    <row r="704" spans="1:11">
      <c r="A704" s="274"/>
      <c r="B704" s="196"/>
      <c r="C704" s="373"/>
      <c r="D704" s="302"/>
      <c r="E704" s="373"/>
      <c r="F704" s="373"/>
      <c r="G704" s="373"/>
      <c r="H704" s="196"/>
      <c r="I704" s="196"/>
      <c r="J704" s="372"/>
      <c r="K704" s="195"/>
    </row>
    <row r="705" spans="1:11">
      <c r="A705" s="274"/>
      <c r="B705" s="196"/>
      <c r="C705" s="373"/>
      <c r="D705" s="302"/>
      <c r="E705" s="373"/>
      <c r="F705" s="373"/>
      <c r="G705" s="373"/>
      <c r="H705" s="196"/>
      <c r="I705" s="196"/>
      <c r="J705" s="372"/>
      <c r="K705" s="195"/>
    </row>
    <row r="706" spans="1:11">
      <c r="A706" s="274"/>
      <c r="B706" s="196"/>
      <c r="C706" s="373"/>
      <c r="D706" s="302"/>
      <c r="E706" s="373"/>
      <c r="F706" s="373"/>
      <c r="G706" s="373"/>
      <c r="H706" s="196"/>
      <c r="I706" s="196"/>
      <c r="J706" s="372"/>
      <c r="K706" s="195"/>
    </row>
    <row r="707" spans="1:11">
      <c r="A707" s="274"/>
      <c r="B707" s="196"/>
      <c r="C707" s="373"/>
      <c r="D707" s="302"/>
      <c r="E707" s="373"/>
      <c r="F707" s="373"/>
      <c r="G707" s="373"/>
      <c r="H707" s="196"/>
      <c r="I707" s="196"/>
      <c r="J707" s="372"/>
      <c r="K707" s="195"/>
    </row>
    <row r="708" spans="1:11">
      <c r="A708" s="274"/>
      <c r="B708" s="196"/>
      <c r="C708" s="373"/>
      <c r="D708" s="302"/>
      <c r="E708" s="373"/>
      <c r="F708" s="373"/>
      <c r="G708" s="373"/>
      <c r="H708" s="196"/>
      <c r="I708" s="196"/>
      <c r="J708" s="372"/>
      <c r="K708" s="195"/>
    </row>
    <row r="709" spans="1:11">
      <c r="A709" s="274"/>
      <c r="B709" s="196"/>
      <c r="C709" s="373"/>
      <c r="D709" s="302"/>
      <c r="E709" s="373"/>
      <c r="F709" s="373"/>
      <c r="G709" s="373"/>
      <c r="H709" s="196"/>
      <c r="I709" s="196"/>
      <c r="J709" s="372"/>
      <c r="K709" s="195"/>
    </row>
    <row r="710" spans="1:11">
      <c r="A710" s="274"/>
      <c r="B710" s="196"/>
      <c r="C710" s="373"/>
      <c r="D710" s="302"/>
      <c r="E710" s="373"/>
      <c r="F710" s="373"/>
      <c r="G710" s="373"/>
      <c r="H710" s="196"/>
      <c r="I710" s="196"/>
      <c r="J710" s="372"/>
      <c r="K710" s="196"/>
    </row>
    <row r="711" spans="1:11">
      <c r="A711" s="274"/>
      <c r="B711" s="196"/>
      <c r="C711" s="373"/>
      <c r="D711" s="302"/>
      <c r="E711" s="373"/>
      <c r="F711" s="373"/>
      <c r="G711" s="373"/>
      <c r="H711" s="196"/>
      <c r="I711" s="196"/>
      <c r="J711" s="372"/>
      <c r="K711" s="196"/>
    </row>
    <row r="712" spans="1:11">
      <c r="A712" s="274"/>
      <c r="B712" s="196"/>
      <c r="C712" s="373"/>
      <c r="D712" s="302"/>
      <c r="E712" s="373"/>
      <c r="F712" s="373"/>
      <c r="G712" s="373"/>
      <c r="H712" s="196"/>
      <c r="I712" s="196"/>
      <c r="J712" s="372"/>
      <c r="K712" s="196"/>
    </row>
    <row r="713" spans="1:11">
      <c r="A713" s="274"/>
      <c r="B713" s="196"/>
      <c r="C713" s="373"/>
      <c r="D713" s="302"/>
      <c r="E713" s="373"/>
      <c r="F713" s="373"/>
      <c r="G713" s="373"/>
      <c r="H713" s="196"/>
      <c r="I713" s="196"/>
      <c r="J713" s="372"/>
      <c r="K713" s="196"/>
    </row>
    <row r="714" spans="1:11">
      <c r="A714" s="274"/>
      <c r="B714" s="196"/>
      <c r="C714" s="373"/>
      <c r="D714" s="302"/>
      <c r="E714" s="373"/>
      <c r="F714" s="373"/>
      <c r="G714" s="373"/>
      <c r="H714" s="196"/>
      <c r="I714" s="196"/>
      <c r="J714" s="372"/>
      <c r="K714" s="196"/>
    </row>
    <row r="715" spans="1:11">
      <c r="A715" s="274"/>
      <c r="B715" s="196"/>
      <c r="C715" s="373"/>
      <c r="D715" s="302"/>
      <c r="E715" s="373"/>
      <c r="F715" s="373"/>
      <c r="G715" s="373"/>
      <c r="H715" s="196"/>
      <c r="I715" s="196"/>
      <c r="J715" s="372"/>
      <c r="K715" s="196"/>
    </row>
    <row r="716" spans="1:11">
      <c r="A716" s="274"/>
      <c r="B716" s="196"/>
      <c r="C716" s="373"/>
      <c r="D716" s="302"/>
      <c r="E716" s="373"/>
      <c r="F716" s="373"/>
      <c r="G716" s="373"/>
      <c r="H716" s="196"/>
      <c r="I716" s="196"/>
      <c r="J716" s="372"/>
      <c r="K716" s="196"/>
    </row>
    <row r="717" spans="1:11">
      <c r="A717" s="274"/>
      <c r="B717" s="196"/>
      <c r="C717" s="373"/>
      <c r="D717" s="302"/>
      <c r="E717" s="373"/>
      <c r="F717" s="373"/>
      <c r="G717" s="373"/>
      <c r="H717" s="196"/>
      <c r="I717" s="196"/>
      <c r="J717" s="372"/>
      <c r="K717" s="196"/>
    </row>
    <row r="718" spans="1:11">
      <c r="A718" s="274"/>
      <c r="B718" s="196"/>
      <c r="C718" s="373"/>
      <c r="D718" s="302"/>
      <c r="E718" s="373"/>
      <c r="F718" s="373"/>
      <c r="G718" s="373"/>
      <c r="H718" s="196"/>
      <c r="I718" s="196"/>
      <c r="J718" s="372"/>
      <c r="K718" s="196"/>
    </row>
    <row r="719" spans="1:11">
      <c r="A719" s="274"/>
      <c r="B719" s="196"/>
      <c r="C719" s="373"/>
      <c r="D719" s="302"/>
      <c r="E719" s="373"/>
      <c r="F719" s="373"/>
      <c r="G719" s="373"/>
      <c r="H719" s="196"/>
      <c r="I719" s="196"/>
      <c r="J719" s="372"/>
      <c r="K719" s="196"/>
    </row>
    <row r="720" spans="1:11">
      <c r="A720" s="274"/>
      <c r="B720" s="196"/>
      <c r="C720" s="373"/>
      <c r="D720" s="302"/>
      <c r="E720" s="373"/>
      <c r="F720" s="373"/>
      <c r="G720" s="373"/>
      <c r="H720" s="196"/>
      <c r="I720" s="196"/>
      <c r="J720" s="372"/>
      <c r="K720" s="196"/>
    </row>
    <row r="721" spans="1:11">
      <c r="A721" s="274"/>
      <c r="B721" s="196"/>
      <c r="C721" s="373"/>
      <c r="D721" s="302"/>
      <c r="E721" s="373"/>
      <c r="F721" s="373"/>
      <c r="G721" s="373"/>
      <c r="H721" s="196"/>
      <c r="I721" s="196"/>
      <c r="J721" s="372"/>
      <c r="K721" s="196"/>
    </row>
    <row r="722" spans="1:11">
      <c r="A722" s="274"/>
      <c r="B722" s="196"/>
      <c r="C722" s="373"/>
      <c r="D722" s="302"/>
      <c r="E722" s="373"/>
      <c r="F722" s="373"/>
      <c r="G722" s="373"/>
      <c r="H722" s="196"/>
      <c r="I722" s="196"/>
      <c r="J722" s="372"/>
      <c r="K722" s="196"/>
    </row>
    <row r="723" spans="1:11">
      <c r="A723" s="274"/>
      <c r="B723" s="196"/>
      <c r="C723" s="373"/>
      <c r="D723" s="302"/>
      <c r="E723" s="373"/>
      <c r="F723" s="373"/>
      <c r="G723" s="373"/>
      <c r="H723" s="196"/>
      <c r="I723" s="196"/>
      <c r="J723" s="372"/>
      <c r="K723" s="196"/>
    </row>
    <row r="724" spans="1:11">
      <c r="A724" s="274"/>
      <c r="B724" s="196"/>
      <c r="C724" s="373"/>
      <c r="D724" s="302"/>
      <c r="E724" s="373"/>
      <c r="F724" s="373"/>
      <c r="G724" s="373"/>
      <c r="H724" s="196"/>
      <c r="I724" s="196"/>
      <c r="J724" s="372"/>
      <c r="K724" s="196"/>
    </row>
    <row r="725" spans="1:11">
      <c r="A725" s="274"/>
      <c r="B725" s="196"/>
      <c r="C725" s="302"/>
      <c r="D725" s="373"/>
      <c r="E725" s="373"/>
      <c r="F725" s="373"/>
      <c r="G725" s="373"/>
      <c r="H725" s="196"/>
      <c r="I725" s="196"/>
      <c r="J725" s="372"/>
      <c r="K725" s="196"/>
    </row>
    <row r="726" spans="1:11">
      <c r="A726" s="274"/>
      <c r="B726" s="196"/>
      <c r="C726" s="302"/>
      <c r="D726" s="373"/>
      <c r="E726" s="373"/>
      <c r="F726" s="373"/>
      <c r="G726" s="373"/>
      <c r="H726" s="196"/>
      <c r="I726" s="196"/>
      <c r="J726" s="372"/>
      <c r="K726" s="196"/>
    </row>
    <row r="727" spans="1:11">
      <c r="A727" s="274"/>
      <c r="B727" s="196"/>
      <c r="C727" s="302"/>
      <c r="D727" s="373"/>
      <c r="E727" s="373"/>
      <c r="F727" s="373"/>
      <c r="G727" s="373"/>
      <c r="H727" s="196"/>
      <c r="I727" s="196"/>
      <c r="J727" s="372"/>
      <c r="K727" s="196"/>
    </row>
    <row r="728" spans="1:11">
      <c r="A728" s="274"/>
      <c r="B728" s="196"/>
      <c r="C728" s="302"/>
      <c r="D728" s="373"/>
      <c r="E728" s="373"/>
      <c r="F728" s="373"/>
      <c r="G728" s="373"/>
      <c r="H728" s="196"/>
      <c r="I728" s="196"/>
      <c r="J728" s="372"/>
      <c r="K728" s="196"/>
    </row>
    <row r="729" spans="1:11">
      <c r="A729" s="192"/>
      <c r="B729" s="192"/>
      <c r="H729" s="192"/>
      <c r="I729" s="192"/>
      <c r="J729" s="195"/>
      <c r="K729" s="192"/>
    </row>
    <row r="730" spans="1:11">
      <c r="B730" s="192"/>
      <c r="H730" s="192"/>
      <c r="I730" s="192"/>
      <c r="J730" s="195"/>
      <c r="K730" s="192"/>
    </row>
    <row r="731" spans="1:11">
      <c r="B731" s="192"/>
      <c r="H731" s="192"/>
      <c r="I731" s="192"/>
      <c r="J731" s="195"/>
      <c r="K731" s="192"/>
    </row>
    <row r="732" spans="1:11">
      <c r="B732" s="192"/>
      <c r="H732" s="192"/>
      <c r="I732" s="192"/>
      <c r="J732" s="195"/>
      <c r="K732" s="192"/>
    </row>
    <row r="733" spans="1:11">
      <c r="B733" s="192"/>
      <c r="H733" s="192"/>
      <c r="I733" s="192"/>
      <c r="J733" s="195"/>
      <c r="K733" s="192"/>
    </row>
    <row r="734" spans="1:11">
      <c r="B734" s="192"/>
      <c r="H734" s="192"/>
      <c r="I734" s="192"/>
      <c r="J734" s="195"/>
      <c r="K734" s="192"/>
    </row>
    <row r="735" spans="1:11">
      <c r="B735" s="192"/>
      <c r="H735" s="192"/>
      <c r="I735" s="192"/>
      <c r="J735" s="195"/>
      <c r="K735" s="192"/>
    </row>
    <row r="736" spans="1:11">
      <c r="B736" s="192"/>
      <c r="H736" s="192"/>
      <c r="I736" s="192"/>
      <c r="J736" s="195"/>
      <c r="K736" s="192"/>
    </row>
    <row r="737" spans="1:11">
      <c r="B737" s="192"/>
      <c r="H737" s="192"/>
      <c r="I737" s="192"/>
      <c r="J737" s="195"/>
      <c r="K737" s="192"/>
    </row>
    <row r="738" spans="1:11">
      <c r="B738" s="192"/>
      <c r="H738" s="192"/>
      <c r="I738" s="192"/>
      <c r="J738" s="195"/>
      <c r="K738" s="192"/>
    </row>
    <row r="739" spans="1:11">
      <c r="B739" s="192"/>
      <c r="H739" s="192"/>
      <c r="I739" s="192"/>
      <c r="J739" s="195"/>
      <c r="K739" s="192"/>
    </row>
    <row r="740" spans="1:11" ht="18" customHeight="1">
      <c r="A740" s="481" t="s">
        <v>205</v>
      </c>
      <c r="B740" s="482"/>
      <c r="C740" s="482"/>
      <c r="D740" s="482"/>
      <c r="E740" s="482"/>
      <c r="F740" s="482"/>
      <c r="G740" s="482"/>
      <c r="H740" s="482"/>
      <c r="I740" s="482"/>
      <c r="J740" s="483"/>
      <c r="K740" s="239">
        <f>SUM(K675:K739)+K674</f>
        <v>0</v>
      </c>
    </row>
    <row r="741" spans="1:11" ht="18" customHeight="1">
      <c r="A741" s="481" t="s">
        <v>307</v>
      </c>
      <c r="B741" s="482"/>
      <c r="C741" s="482"/>
      <c r="D741" s="482"/>
      <c r="E741" s="482"/>
      <c r="F741" s="482"/>
      <c r="G741" s="482"/>
      <c r="H741" s="482"/>
      <c r="I741" s="482"/>
      <c r="J741" s="483"/>
      <c r="K741" s="239">
        <f>K740</f>
        <v>0</v>
      </c>
    </row>
    <row r="742" spans="1:11" ht="18" customHeight="1">
      <c r="A742" s="271" t="s">
        <v>605</v>
      </c>
      <c r="B742" s="184"/>
      <c r="C742" s="277" t="s">
        <v>606</v>
      </c>
      <c r="D742" s="278"/>
      <c r="E742" s="278"/>
      <c r="F742" s="278"/>
      <c r="G742" s="279"/>
      <c r="H742" s="184"/>
      <c r="I742" s="184"/>
      <c r="J742" s="280"/>
      <c r="K742" s="184"/>
    </row>
    <row r="743" spans="1:11">
      <c r="A743" s="196"/>
      <c r="B743" s="332" t="s">
        <v>607</v>
      </c>
      <c r="C743" s="374" t="s">
        <v>608</v>
      </c>
      <c r="D743" s="257"/>
      <c r="E743" s="257"/>
      <c r="F743" s="256"/>
      <c r="G743" s="334"/>
      <c r="H743" s="208"/>
      <c r="I743" s="192"/>
      <c r="J743" s="195"/>
      <c r="K743" s="192"/>
    </row>
    <row r="744" spans="1:11">
      <c r="A744" s="196"/>
      <c r="B744" s="332"/>
      <c r="C744" s="257"/>
      <c r="D744" s="257"/>
      <c r="E744" s="257"/>
      <c r="F744" s="256"/>
      <c r="G744" s="334"/>
      <c r="H744" s="208"/>
      <c r="I744" s="192"/>
      <c r="J744" s="195"/>
      <c r="K744" s="192"/>
    </row>
    <row r="745" spans="1:11">
      <c r="A745" s="196"/>
      <c r="B745" s="332" t="s">
        <v>609</v>
      </c>
      <c r="C745" s="257" t="s">
        <v>610</v>
      </c>
      <c r="D745" s="257"/>
      <c r="E745" s="257"/>
      <c r="F745" s="256"/>
      <c r="G745" s="334"/>
      <c r="H745" s="208"/>
      <c r="I745" s="192"/>
      <c r="J745" s="195"/>
      <c r="K745" s="192"/>
    </row>
    <row r="746" spans="1:11">
      <c r="A746" s="196"/>
      <c r="B746" s="192"/>
      <c r="C746" s="257"/>
      <c r="D746" s="257"/>
      <c r="E746" s="257"/>
      <c r="F746" s="256"/>
      <c r="G746" s="334"/>
      <c r="H746" s="208"/>
      <c r="I746" s="192"/>
      <c r="J746" s="195"/>
      <c r="K746" s="192"/>
    </row>
    <row r="747" spans="1:11">
      <c r="A747" s="208" t="s">
        <v>611</v>
      </c>
      <c r="C747" s="349" t="s">
        <v>612</v>
      </c>
      <c r="D747" s="256"/>
      <c r="E747" s="256"/>
      <c r="F747" s="256"/>
      <c r="G747" s="334"/>
      <c r="H747" s="208"/>
      <c r="I747" s="192"/>
      <c r="J747" s="195"/>
      <c r="K747" s="192"/>
    </row>
    <row r="748" spans="1:11">
      <c r="A748" s="196"/>
      <c r="B748" s="332"/>
      <c r="C748" s="339" t="s">
        <v>613</v>
      </c>
      <c r="D748" s="257"/>
      <c r="E748" s="257"/>
      <c r="F748" s="256"/>
      <c r="G748" s="334"/>
      <c r="H748" s="208"/>
      <c r="I748" s="192"/>
      <c r="J748" s="195"/>
      <c r="K748" s="192"/>
    </row>
    <row r="749" spans="1:11">
      <c r="A749" s="196"/>
      <c r="B749" s="332"/>
      <c r="C749" s="257"/>
      <c r="D749" s="257"/>
      <c r="E749" s="257"/>
      <c r="F749" s="256"/>
      <c r="G749" s="334"/>
      <c r="H749" s="208"/>
      <c r="I749" s="192"/>
      <c r="J749" s="195"/>
      <c r="K749" s="192"/>
    </row>
    <row r="750" spans="1:11">
      <c r="A750" s="196"/>
      <c r="B750" s="332"/>
      <c r="C750" s="333" t="s">
        <v>330</v>
      </c>
      <c r="D750" s="256" t="s">
        <v>614</v>
      </c>
      <c r="E750" s="257"/>
      <c r="F750" s="256"/>
      <c r="G750" s="334"/>
      <c r="H750" s="208" t="s">
        <v>243</v>
      </c>
      <c r="I750" s="194">
        <v>12</v>
      </c>
      <c r="J750" s="195"/>
      <c r="K750" s="195">
        <f>I750*J750</f>
        <v>0</v>
      </c>
    </row>
    <row r="751" spans="1:11">
      <c r="A751" s="196"/>
      <c r="B751" s="332"/>
      <c r="C751" s="333"/>
      <c r="D751" s="256"/>
      <c r="E751" s="257"/>
      <c r="F751" s="256"/>
      <c r="G751" s="334"/>
      <c r="H751" s="208"/>
      <c r="I751" s="194"/>
      <c r="J751" s="195"/>
      <c r="K751" s="195"/>
    </row>
    <row r="752" spans="1:11">
      <c r="A752" s="196"/>
      <c r="B752" s="332"/>
      <c r="C752" s="375" t="s">
        <v>615</v>
      </c>
      <c r="D752" s="256"/>
      <c r="E752" s="257"/>
      <c r="F752" s="256"/>
      <c r="G752" s="334"/>
      <c r="H752" s="208"/>
      <c r="I752" s="194"/>
      <c r="J752" s="195"/>
      <c r="K752" s="195"/>
    </row>
    <row r="753" spans="1:11">
      <c r="A753" s="196"/>
      <c r="B753" s="332"/>
      <c r="C753" s="255" t="s">
        <v>616</v>
      </c>
      <c r="D753" s="256"/>
      <c r="E753" s="257"/>
      <c r="F753" s="256"/>
      <c r="G753" s="334"/>
      <c r="H753" s="208"/>
      <c r="I753" s="194"/>
      <c r="J753" s="195"/>
      <c r="K753" s="195"/>
    </row>
    <row r="754" spans="1:11">
      <c r="A754" s="196"/>
      <c r="B754" s="332"/>
      <c r="C754" s="257"/>
      <c r="D754" s="256"/>
      <c r="E754" s="257"/>
      <c r="F754" s="256"/>
      <c r="G754" s="334"/>
      <c r="H754" s="208"/>
      <c r="I754" s="194"/>
      <c r="J754" s="195"/>
      <c r="K754" s="195"/>
    </row>
    <row r="755" spans="1:11">
      <c r="A755" s="194"/>
      <c r="B755" s="332"/>
      <c r="C755" s="333" t="s">
        <v>330</v>
      </c>
      <c r="D755" s="256" t="s">
        <v>617</v>
      </c>
      <c r="E755" s="257"/>
      <c r="F755" s="256"/>
      <c r="G755" s="334"/>
      <c r="H755" s="208" t="s">
        <v>243</v>
      </c>
      <c r="I755" s="194">
        <v>14</v>
      </c>
      <c r="J755" s="195"/>
      <c r="K755" s="195">
        <f>I755*J755</f>
        <v>0</v>
      </c>
    </row>
    <row r="756" spans="1:11">
      <c r="B756" s="332"/>
      <c r="D756" s="257"/>
      <c r="E756" s="257"/>
      <c r="F756" s="256"/>
      <c r="G756" s="334"/>
      <c r="H756" s="208"/>
      <c r="I756" s="192"/>
      <c r="J756" s="195"/>
      <c r="K756" s="192"/>
    </row>
    <row r="757" spans="1:11">
      <c r="B757" s="203"/>
      <c r="C757" s="340" t="s">
        <v>206</v>
      </c>
      <c r="D757" s="216"/>
      <c r="E757" s="199"/>
      <c r="F757" s="199"/>
      <c r="G757" s="200"/>
      <c r="H757" s="197"/>
      <c r="I757" s="194"/>
      <c r="J757" s="195"/>
      <c r="K757" s="192"/>
    </row>
    <row r="758" spans="1:11">
      <c r="B758" s="203"/>
      <c r="C758" s="340"/>
      <c r="D758" s="216"/>
      <c r="E758" s="199"/>
      <c r="F758" s="199"/>
      <c r="G758" s="200"/>
      <c r="H758" s="197"/>
      <c r="I758" s="194"/>
      <c r="J758" s="195"/>
      <c r="K758" s="192"/>
    </row>
    <row r="759" spans="1:11">
      <c r="A759" s="208" t="s">
        <v>618</v>
      </c>
      <c r="B759" s="332" t="s">
        <v>619</v>
      </c>
      <c r="C759" s="339" t="s">
        <v>620</v>
      </c>
      <c r="D759" s="257"/>
      <c r="E759" s="339"/>
      <c r="F759" s="342"/>
      <c r="G759" s="334"/>
      <c r="H759" s="197"/>
      <c r="I759" s="194"/>
      <c r="J759" s="195"/>
      <c r="K759" s="192"/>
    </row>
    <row r="760" spans="1:11">
      <c r="A760" s="355"/>
      <c r="B760" s="332"/>
      <c r="C760" s="333" t="s">
        <v>330</v>
      </c>
      <c r="D760" s="256" t="s">
        <v>621</v>
      </c>
      <c r="E760" s="256"/>
      <c r="F760" s="256"/>
      <c r="G760" s="334"/>
      <c r="H760" s="208" t="s">
        <v>243</v>
      </c>
      <c r="I760" s="194">
        <v>18</v>
      </c>
      <c r="J760" s="195"/>
      <c r="K760" s="195">
        <f>I760*J760</f>
        <v>0</v>
      </c>
    </row>
    <row r="761" spans="1:11">
      <c r="A761" s="208"/>
      <c r="B761" s="332"/>
      <c r="C761" s="333"/>
      <c r="D761" s="256" t="s">
        <v>622</v>
      </c>
      <c r="E761" s="257"/>
      <c r="F761" s="256"/>
      <c r="G761" s="334"/>
      <c r="H761" s="197"/>
      <c r="I761" s="194"/>
      <c r="J761" s="195"/>
      <c r="K761" s="192"/>
    </row>
    <row r="762" spans="1:11">
      <c r="A762" s="250"/>
      <c r="B762" s="332"/>
      <c r="C762" s="333"/>
      <c r="D762" s="256"/>
      <c r="E762" s="257"/>
      <c r="F762" s="256"/>
      <c r="G762" s="334"/>
      <c r="H762" s="197"/>
      <c r="I762" s="194"/>
      <c r="J762" s="195"/>
      <c r="K762" s="192"/>
    </row>
    <row r="763" spans="1:11">
      <c r="A763" s="250"/>
      <c r="B763" s="332"/>
      <c r="C763" s="333" t="s">
        <v>393</v>
      </c>
      <c r="D763" s="256" t="s">
        <v>623</v>
      </c>
      <c r="E763" s="256"/>
      <c r="F763" s="256"/>
      <c r="G763" s="334"/>
      <c r="H763" s="197"/>
      <c r="I763" s="194"/>
      <c r="J763" s="195"/>
      <c r="K763" s="192"/>
    </row>
    <row r="764" spans="1:11">
      <c r="A764" s="250"/>
      <c r="B764" s="332"/>
      <c r="C764" s="333"/>
      <c r="D764" s="256" t="s">
        <v>624</v>
      </c>
      <c r="E764" s="257"/>
      <c r="F764" s="256"/>
      <c r="G764" s="334"/>
      <c r="H764" s="197"/>
      <c r="I764" s="194"/>
      <c r="J764" s="195"/>
      <c r="K764" s="192"/>
    </row>
    <row r="765" spans="1:11">
      <c r="A765" s="250"/>
      <c r="B765" s="332"/>
      <c r="C765" s="333"/>
      <c r="D765" s="256" t="s">
        <v>625</v>
      </c>
      <c r="E765" s="257"/>
      <c r="F765" s="256"/>
      <c r="G765" s="334"/>
      <c r="H765" s="208" t="s">
        <v>243</v>
      </c>
      <c r="I765" s="194">
        <v>18</v>
      </c>
      <c r="J765" s="195"/>
      <c r="K765" s="195">
        <f>I765*J765</f>
        <v>0</v>
      </c>
    </row>
    <row r="766" spans="1:11">
      <c r="A766" s="250"/>
      <c r="B766" s="332"/>
      <c r="C766" s="333"/>
      <c r="D766" s="256"/>
      <c r="E766" s="257"/>
      <c r="F766" s="256"/>
      <c r="G766" s="334"/>
      <c r="H766" s="197"/>
      <c r="I766" s="194"/>
      <c r="J766" s="195"/>
      <c r="K766" s="192"/>
    </row>
    <row r="767" spans="1:11">
      <c r="A767" s="250"/>
      <c r="B767" s="332"/>
      <c r="C767" s="333" t="s">
        <v>399</v>
      </c>
      <c r="D767" s="256" t="s">
        <v>626</v>
      </c>
      <c r="E767" s="256"/>
      <c r="F767" s="256"/>
      <c r="G767" s="334"/>
      <c r="H767" s="208" t="s">
        <v>243</v>
      </c>
      <c r="I767" s="194">
        <v>12</v>
      </c>
      <c r="J767" s="195"/>
      <c r="K767" s="195">
        <f>I767*J767</f>
        <v>0</v>
      </c>
    </row>
    <row r="768" spans="1:11">
      <c r="A768" s="250"/>
      <c r="B768" s="332"/>
      <c r="C768" s="333"/>
      <c r="D768" s="256"/>
      <c r="E768" s="257"/>
      <c r="F768" s="256"/>
      <c r="G768" s="334"/>
      <c r="H768" s="197"/>
      <c r="I768" s="194"/>
      <c r="J768" s="195"/>
      <c r="K768" s="192"/>
    </row>
    <row r="769" spans="1:11">
      <c r="A769" s="326" t="s">
        <v>627</v>
      </c>
      <c r="B769" s="376" t="s">
        <v>628</v>
      </c>
      <c r="C769" s="339" t="s">
        <v>629</v>
      </c>
      <c r="D769" s="257"/>
      <c r="E769" s="339"/>
      <c r="F769" s="342"/>
      <c r="G769" s="334"/>
      <c r="H769" s="197"/>
      <c r="I769" s="194"/>
      <c r="J769" s="195"/>
      <c r="K769" s="192"/>
    </row>
    <row r="770" spans="1:11">
      <c r="A770" s="355"/>
      <c r="B770" s="332"/>
      <c r="C770" s="333" t="s">
        <v>330</v>
      </c>
      <c r="D770" s="256" t="s">
        <v>630</v>
      </c>
      <c r="E770" s="257"/>
      <c r="F770" s="256"/>
      <c r="G770" s="334"/>
      <c r="H770" s="208" t="s">
        <v>243</v>
      </c>
      <c r="I770" s="194">
        <v>28</v>
      </c>
      <c r="J770" s="195"/>
      <c r="K770" s="195">
        <f>I770*J770</f>
        <v>0</v>
      </c>
    </row>
    <row r="771" spans="1:11">
      <c r="A771" s="250"/>
      <c r="B771" s="332"/>
      <c r="C771" s="341"/>
      <c r="D771" s="354"/>
      <c r="E771" s="354"/>
      <c r="F771" s="354"/>
      <c r="G771" s="334"/>
      <c r="H771" s="197"/>
      <c r="I771" s="194"/>
      <c r="J771" s="195"/>
      <c r="K771" s="192"/>
    </row>
    <row r="772" spans="1:11">
      <c r="A772" s="208"/>
      <c r="B772" s="332"/>
      <c r="C772" s="256" t="s">
        <v>631</v>
      </c>
      <c r="D772" s="257"/>
      <c r="E772" s="257"/>
      <c r="F772" s="257"/>
      <c r="G772" s="334"/>
      <c r="H772" s="208"/>
      <c r="I772" s="208"/>
      <c r="J772" s="195"/>
      <c r="K772" s="192"/>
    </row>
    <row r="773" spans="1:11">
      <c r="A773" s="250"/>
      <c r="B773" s="332"/>
      <c r="C773" s="257"/>
      <c r="D773" s="257"/>
      <c r="E773" s="257"/>
      <c r="F773" s="257"/>
      <c r="G773" s="334"/>
      <c r="H773" s="208"/>
      <c r="I773" s="208"/>
      <c r="J773" s="195"/>
      <c r="K773" s="195"/>
    </row>
    <row r="774" spans="1:11">
      <c r="B774" s="203"/>
      <c r="C774" s="341" t="s">
        <v>632</v>
      </c>
      <c r="D774" s="377"/>
      <c r="E774" s="377"/>
      <c r="F774" s="377"/>
      <c r="G774" s="334"/>
      <c r="H774" s="208"/>
      <c r="I774" s="208"/>
      <c r="J774" s="195"/>
      <c r="K774" s="192"/>
    </row>
    <row r="775" spans="1:11">
      <c r="B775" s="203"/>
      <c r="C775" s="341" t="s">
        <v>633</v>
      </c>
      <c r="D775" s="377"/>
      <c r="E775" s="377"/>
      <c r="F775" s="377"/>
      <c r="G775" s="334"/>
      <c r="H775" s="208"/>
      <c r="I775" s="208"/>
      <c r="J775" s="195"/>
      <c r="K775" s="192"/>
    </row>
    <row r="776" spans="1:11">
      <c r="B776" s="203"/>
      <c r="C776" s="377"/>
      <c r="D776" s="377"/>
      <c r="E776" s="377"/>
      <c r="F776" s="377"/>
      <c r="G776" s="334"/>
      <c r="H776" s="208"/>
      <c r="I776" s="208"/>
      <c r="J776" s="195"/>
      <c r="K776" s="192"/>
    </row>
    <row r="777" spans="1:11">
      <c r="A777" s="378" t="s">
        <v>634</v>
      </c>
      <c r="B777" s="376" t="s">
        <v>635</v>
      </c>
      <c r="C777" s="379" t="s">
        <v>330</v>
      </c>
      <c r="D777" s="380" t="s">
        <v>636</v>
      </c>
      <c r="E777" s="377"/>
      <c r="F777" s="377"/>
      <c r="G777" s="334"/>
      <c r="H777" s="208" t="s">
        <v>243</v>
      </c>
      <c r="I777" s="208">
        <v>2</v>
      </c>
      <c r="J777" s="195"/>
      <c r="K777" s="195">
        <f>I777*J777</f>
        <v>0</v>
      </c>
    </row>
    <row r="778" spans="1:11">
      <c r="B778" s="203"/>
      <c r="C778" s="377"/>
      <c r="D778" s="354"/>
      <c r="E778" s="377"/>
      <c r="F778" s="377"/>
      <c r="G778" s="334"/>
      <c r="H778" s="208"/>
      <c r="I778" s="208"/>
      <c r="J778" s="195"/>
      <c r="K778" s="192"/>
    </row>
    <row r="779" spans="1:11">
      <c r="B779" s="203"/>
      <c r="C779" s="282" t="s">
        <v>207</v>
      </c>
      <c r="D779" s="216"/>
      <c r="E779" s="199"/>
      <c r="F779" s="199"/>
      <c r="G779" s="200"/>
      <c r="H779" s="197"/>
      <c r="I779" s="194"/>
      <c r="J779" s="195"/>
      <c r="K779" s="192"/>
    </row>
    <row r="780" spans="1:11">
      <c r="B780" s="203"/>
      <c r="C780" s="206"/>
      <c r="D780" s="216"/>
      <c r="E780" s="199"/>
      <c r="F780" s="199"/>
      <c r="G780" s="200"/>
      <c r="H780" s="197"/>
      <c r="I780" s="194"/>
      <c r="J780" s="195"/>
      <c r="K780" s="192"/>
    </row>
    <row r="781" spans="1:11">
      <c r="A781" s="381" t="s">
        <v>637</v>
      </c>
      <c r="B781" s="203"/>
      <c r="C781" s="226" t="s">
        <v>638</v>
      </c>
      <c r="D781" s="216"/>
      <c r="E781" s="199"/>
      <c r="F781" s="199"/>
      <c r="G781" s="200"/>
      <c r="H781" s="197"/>
      <c r="I781" s="194"/>
      <c r="J781" s="195"/>
      <c r="K781" s="192"/>
    </row>
    <row r="782" spans="1:11">
      <c r="B782" s="203"/>
      <c r="C782" s="206"/>
      <c r="D782" s="216"/>
      <c r="E782" s="199"/>
      <c r="F782" s="199"/>
      <c r="G782" s="200"/>
      <c r="H782" s="197"/>
      <c r="I782" s="194"/>
      <c r="J782" s="195"/>
      <c r="K782" s="192"/>
    </row>
    <row r="783" spans="1:11">
      <c r="B783" s="203"/>
      <c r="C783" s="333" t="s">
        <v>330</v>
      </c>
      <c r="D783" s="257" t="s">
        <v>639</v>
      </c>
      <c r="E783" s="267"/>
      <c r="F783" s="200"/>
      <c r="G783" s="207"/>
      <c r="H783" s="208" t="s">
        <v>243</v>
      </c>
      <c r="I783" s="208">
        <v>10</v>
      </c>
      <c r="J783" s="195"/>
      <c r="K783" s="195">
        <f>I783*J783</f>
        <v>0</v>
      </c>
    </row>
    <row r="784" spans="1:11">
      <c r="B784" s="203"/>
      <c r="C784" s="257"/>
      <c r="D784" s="257"/>
      <c r="E784" s="267"/>
      <c r="F784" s="200"/>
      <c r="G784" s="207"/>
      <c r="H784" s="197"/>
      <c r="I784" s="194"/>
      <c r="J784" s="195"/>
      <c r="K784" s="192"/>
    </row>
    <row r="785" spans="1:11">
      <c r="B785" s="203"/>
      <c r="C785" s="333" t="s">
        <v>393</v>
      </c>
      <c r="D785" s="257" t="s">
        <v>640</v>
      </c>
      <c r="E785" s="267"/>
      <c r="F785" s="200"/>
      <c r="G785" s="207"/>
      <c r="H785" s="208" t="s">
        <v>243</v>
      </c>
      <c r="I785" s="208">
        <v>14</v>
      </c>
      <c r="J785" s="195"/>
      <c r="K785" s="195">
        <f>I785*J785</f>
        <v>0</v>
      </c>
    </row>
    <row r="786" spans="1:11">
      <c r="B786" s="203"/>
      <c r="C786" s="206"/>
      <c r="D786" s="216"/>
      <c r="E786" s="199"/>
      <c r="F786" s="199"/>
      <c r="G786" s="200"/>
      <c r="H786" s="197"/>
      <c r="I786" s="194"/>
      <c r="J786" s="195"/>
      <c r="K786" s="192"/>
    </row>
    <row r="787" spans="1:11">
      <c r="A787" s="381" t="s">
        <v>641</v>
      </c>
      <c r="B787" s="203"/>
      <c r="C787" s="206" t="s">
        <v>642</v>
      </c>
      <c r="D787" s="216"/>
      <c r="E787" s="199"/>
      <c r="F787" s="199"/>
      <c r="G787" s="200"/>
      <c r="H787" s="197"/>
      <c r="I787" s="194"/>
      <c r="J787" s="195"/>
      <c r="K787" s="192"/>
    </row>
    <row r="788" spans="1:11">
      <c r="B788" s="203"/>
      <c r="C788" s="206"/>
      <c r="D788" s="216"/>
      <c r="E788" s="199"/>
      <c r="F788" s="199"/>
      <c r="G788" s="200"/>
      <c r="H788" s="197"/>
      <c r="I788" s="194"/>
      <c r="J788" s="195"/>
      <c r="K788" s="192"/>
    </row>
    <row r="789" spans="1:11">
      <c r="B789" s="203"/>
      <c r="C789" s="323" t="s">
        <v>330</v>
      </c>
      <c r="D789" s="216" t="s">
        <v>643</v>
      </c>
      <c r="E789" s="199"/>
      <c r="F789" s="199"/>
      <c r="G789" s="200"/>
      <c r="H789" s="197" t="s">
        <v>243</v>
      </c>
      <c r="I789" s="194">
        <v>9</v>
      </c>
      <c r="J789" s="195"/>
      <c r="K789" s="195">
        <f>I789*J789</f>
        <v>0</v>
      </c>
    </row>
    <row r="790" spans="1:11">
      <c r="B790" s="203"/>
      <c r="C790" s="206"/>
      <c r="D790" s="216"/>
      <c r="E790" s="199"/>
      <c r="F790" s="199"/>
      <c r="G790" s="200"/>
      <c r="H790" s="197"/>
      <c r="I790" s="194"/>
      <c r="J790" s="195"/>
      <c r="K790" s="192"/>
    </row>
    <row r="791" spans="1:11">
      <c r="B791" s="203"/>
      <c r="C791" s="323" t="s">
        <v>393</v>
      </c>
      <c r="D791" s="216" t="s">
        <v>644</v>
      </c>
      <c r="E791" s="199"/>
      <c r="F791" s="199"/>
      <c r="G791" s="200"/>
      <c r="H791" s="197" t="s">
        <v>243</v>
      </c>
      <c r="I791" s="194">
        <v>10</v>
      </c>
      <c r="J791" s="195"/>
      <c r="K791" s="195">
        <f>I791*J791</f>
        <v>0</v>
      </c>
    </row>
    <row r="792" spans="1:11">
      <c r="B792" s="203"/>
      <c r="C792" s="206"/>
      <c r="D792" s="216"/>
      <c r="E792" s="199"/>
      <c r="F792" s="199"/>
      <c r="G792" s="200"/>
      <c r="H792" s="197"/>
      <c r="I792" s="194"/>
      <c r="J792" s="195"/>
      <c r="K792" s="192"/>
    </row>
    <row r="793" spans="1:11">
      <c r="B793" s="203"/>
      <c r="C793" s="206"/>
      <c r="D793" s="216"/>
      <c r="E793" s="199"/>
      <c r="F793" s="199"/>
      <c r="G793" s="200"/>
      <c r="H793" s="197"/>
      <c r="I793" s="194"/>
      <c r="J793" s="195"/>
      <c r="K793" s="192"/>
    </row>
    <row r="794" spans="1:11">
      <c r="A794" s="381" t="s">
        <v>645</v>
      </c>
      <c r="B794" s="203"/>
      <c r="C794" s="206" t="s">
        <v>646</v>
      </c>
      <c r="D794" s="216"/>
      <c r="E794" s="199"/>
      <c r="F794" s="199"/>
      <c r="G794" s="200"/>
      <c r="H794" s="197"/>
      <c r="I794" s="194"/>
      <c r="J794" s="195"/>
      <c r="K794" s="192"/>
    </row>
    <row r="795" spans="1:11">
      <c r="B795" s="203"/>
      <c r="C795" s="206" t="s">
        <v>647</v>
      </c>
      <c r="D795" s="216"/>
      <c r="E795" s="199"/>
      <c r="F795" s="199"/>
      <c r="G795" s="200"/>
      <c r="H795" s="197"/>
      <c r="I795" s="194"/>
      <c r="J795" s="195"/>
      <c r="K795" s="192"/>
    </row>
    <row r="796" spans="1:11">
      <c r="B796" s="203"/>
      <c r="C796" s="206"/>
      <c r="D796" s="216"/>
      <c r="E796" s="199"/>
      <c r="F796" s="199"/>
      <c r="G796" s="200"/>
      <c r="H796" s="197"/>
      <c r="I796" s="194"/>
      <c r="J796" s="195"/>
      <c r="K796" s="192"/>
    </row>
    <row r="797" spans="1:11">
      <c r="B797" s="203"/>
      <c r="C797" s="323" t="s">
        <v>330</v>
      </c>
      <c r="D797" s="216" t="s">
        <v>648</v>
      </c>
      <c r="E797" s="199"/>
      <c r="F797" s="199"/>
      <c r="G797" s="200"/>
      <c r="H797" s="197" t="s">
        <v>243</v>
      </c>
      <c r="I797" s="194">
        <v>4</v>
      </c>
      <c r="J797" s="195"/>
      <c r="K797" s="195">
        <f>I797*J797</f>
        <v>0</v>
      </c>
    </row>
    <row r="798" spans="1:11">
      <c r="B798" s="203"/>
      <c r="C798" s="206"/>
      <c r="D798" s="216"/>
      <c r="E798" s="199"/>
      <c r="F798" s="199"/>
      <c r="G798" s="200"/>
      <c r="H798" s="197"/>
      <c r="I798" s="194"/>
      <c r="J798" s="195"/>
      <c r="K798" s="192"/>
    </row>
    <row r="799" spans="1:11">
      <c r="A799" s="381" t="s">
        <v>649</v>
      </c>
      <c r="B799" s="203"/>
      <c r="C799" s="206" t="s">
        <v>650</v>
      </c>
      <c r="D799" s="216"/>
      <c r="E799" s="199"/>
      <c r="F799" s="199"/>
      <c r="G799" s="200"/>
      <c r="H799" s="197"/>
      <c r="I799" s="194"/>
      <c r="J799" s="195"/>
      <c r="K799" s="192"/>
    </row>
    <row r="800" spans="1:11">
      <c r="B800" s="203"/>
      <c r="C800" s="206"/>
      <c r="D800" s="216"/>
      <c r="E800" s="199"/>
      <c r="F800" s="199"/>
      <c r="G800" s="200"/>
      <c r="H800" s="197"/>
      <c r="I800" s="194"/>
      <c r="J800" s="195"/>
      <c r="K800" s="192"/>
    </row>
    <row r="801" spans="1:11">
      <c r="B801" s="203"/>
      <c r="C801" s="323" t="s">
        <v>330</v>
      </c>
      <c r="D801" s="216" t="s">
        <v>651</v>
      </c>
      <c r="E801" s="199"/>
      <c r="F801" s="199"/>
      <c r="G801" s="200"/>
      <c r="H801" s="197" t="s">
        <v>243</v>
      </c>
      <c r="I801" s="194">
        <v>4</v>
      </c>
      <c r="J801" s="195"/>
      <c r="K801" s="195">
        <f>I801*J801</f>
        <v>0</v>
      </c>
    </row>
    <row r="802" spans="1:11">
      <c r="B802" s="203"/>
      <c r="C802" s="206"/>
      <c r="D802" s="216"/>
      <c r="E802" s="199"/>
      <c r="F802" s="199"/>
      <c r="G802" s="200"/>
      <c r="H802" s="197"/>
      <c r="I802" s="194"/>
      <c r="J802" s="195"/>
      <c r="K802" s="192"/>
    </row>
    <row r="803" spans="1:11">
      <c r="B803" s="203"/>
      <c r="C803" s="206"/>
      <c r="D803" s="216"/>
      <c r="E803" s="199"/>
      <c r="F803" s="199"/>
      <c r="G803" s="200"/>
      <c r="H803" s="197"/>
      <c r="I803" s="194"/>
      <c r="J803" s="195"/>
      <c r="K803" s="192"/>
    </row>
    <row r="804" spans="1:11">
      <c r="B804" s="203"/>
      <c r="C804" s="206"/>
      <c r="D804" s="216"/>
      <c r="E804" s="199"/>
      <c r="F804" s="199"/>
      <c r="G804" s="200"/>
      <c r="H804" s="197"/>
      <c r="I804" s="194"/>
      <c r="J804" s="195"/>
      <c r="K804" s="192"/>
    </row>
    <row r="805" spans="1:11">
      <c r="B805" s="203"/>
      <c r="C805" s="206"/>
      <c r="D805" s="216"/>
      <c r="E805" s="199"/>
      <c r="F805" s="199"/>
      <c r="G805" s="200"/>
      <c r="H805" s="197"/>
      <c r="I805" s="194"/>
      <c r="J805" s="195"/>
      <c r="K805" s="192"/>
    </row>
    <row r="806" spans="1:11">
      <c r="B806" s="203"/>
      <c r="C806" s="206"/>
      <c r="D806" s="216"/>
      <c r="E806" s="199"/>
      <c r="F806" s="199"/>
      <c r="G806" s="200"/>
      <c r="H806" s="197"/>
      <c r="I806" s="194"/>
      <c r="J806" s="195"/>
      <c r="K806" s="192"/>
    </row>
    <row r="807" spans="1:11" ht="18" customHeight="1">
      <c r="A807" s="481" t="s">
        <v>205</v>
      </c>
      <c r="B807" s="482"/>
      <c r="C807" s="482"/>
      <c r="D807" s="482"/>
      <c r="E807" s="482"/>
      <c r="F807" s="482"/>
      <c r="G807" s="482"/>
      <c r="H807" s="482"/>
      <c r="I807" s="482"/>
      <c r="J807" s="483"/>
      <c r="K807" s="239">
        <f>SUM(K743:K806)+K740</f>
        <v>0</v>
      </c>
    </row>
    <row r="808" spans="1:11" ht="18" customHeight="1">
      <c r="A808" s="481" t="s">
        <v>307</v>
      </c>
      <c r="B808" s="482"/>
      <c r="C808" s="482"/>
      <c r="D808" s="482"/>
      <c r="E808" s="482"/>
      <c r="F808" s="482"/>
      <c r="G808" s="482"/>
      <c r="H808" s="482"/>
      <c r="I808" s="482"/>
      <c r="J808" s="483"/>
      <c r="K808" s="239">
        <f>K807</f>
        <v>0</v>
      </c>
    </row>
    <row r="809" spans="1:11">
      <c r="B809" s="203"/>
      <c r="D809" s="216"/>
      <c r="E809" s="199"/>
      <c r="F809" s="199"/>
      <c r="G809" s="200"/>
      <c r="H809" s="197"/>
      <c r="I809" s="194"/>
      <c r="J809" s="195"/>
      <c r="K809" s="192"/>
    </row>
    <row r="810" spans="1:11">
      <c r="A810" s="381" t="s">
        <v>652</v>
      </c>
      <c r="B810" s="203"/>
      <c r="C810" s="282" t="s">
        <v>653</v>
      </c>
      <c r="D810" s="216"/>
      <c r="E810" s="199"/>
      <c r="F810" s="199"/>
      <c r="G810" s="200"/>
      <c r="H810" s="197"/>
      <c r="I810" s="194"/>
      <c r="J810" s="195"/>
      <c r="K810" s="192"/>
    </row>
    <row r="811" spans="1:11">
      <c r="B811" s="203"/>
      <c r="C811" s="282"/>
      <c r="D811" s="216"/>
      <c r="E811" s="199"/>
      <c r="F811" s="199"/>
      <c r="G811" s="200"/>
      <c r="H811" s="197"/>
      <c r="I811" s="194"/>
      <c r="J811" s="195"/>
      <c r="K811" s="192"/>
    </row>
    <row r="812" spans="1:11">
      <c r="B812" s="203"/>
      <c r="C812" s="323" t="s">
        <v>330</v>
      </c>
      <c r="D812" s="216" t="s">
        <v>654</v>
      </c>
      <c r="E812" s="199"/>
      <c r="F812" s="199"/>
      <c r="G812" s="200"/>
      <c r="H812" s="197" t="s">
        <v>243</v>
      </c>
      <c r="I812" s="194">
        <v>1</v>
      </c>
      <c r="J812" s="195"/>
      <c r="K812" s="195">
        <f>I812*J812</f>
        <v>0</v>
      </c>
    </row>
    <row r="813" spans="1:11">
      <c r="B813" s="203"/>
      <c r="C813" s="206"/>
      <c r="D813" s="216"/>
      <c r="E813" s="199"/>
      <c r="F813" s="199"/>
      <c r="G813" s="200"/>
      <c r="H813" s="197"/>
      <c r="I813" s="194"/>
      <c r="J813" s="195"/>
      <c r="K813" s="192"/>
    </row>
    <row r="814" spans="1:11">
      <c r="B814" s="203"/>
      <c r="C814" s="323" t="s">
        <v>393</v>
      </c>
      <c r="D814" s="216" t="s">
        <v>655</v>
      </c>
      <c r="E814" s="199"/>
      <c r="F814" s="199"/>
      <c r="G814" s="200"/>
      <c r="H814" s="197" t="s">
        <v>243</v>
      </c>
      <c r="I814" s="194">
        <v>1</v>
      </c>
      <c r="J814" s="195"/>
      <c r="K814" s="195">
        <f>I814*J814</f>
        <v>0</v>
      </c>
    </row>
    <row r="815" spans="1:11">
      <c r="B815" s="203"/>
      <c r="C815" s="323"/>
      <c r="D815" s="216"/>
      <c r="E815" s="199"/>
      <c r="F815" s="199"/>
      <c r="G815" s="200"/>
      <c r="H815" s="197"/>
      <c r="I815" s="194"/>
      <c r="J815" s="195"/>
      <c r="K815" s="192"/>
    </row>
    <row r="816" spans="1:11">
      <c r="B816" s="203"/>
      <c r="C816" s="323" t="s">
        <v>399</v>
      </c>
      <c r="D816" s="216" t="s">
        <v>656</v>
      </c>
      <c r="E816" s="199"/>
      <c r="F816" s="199"/>
      <c r="G816" s="200"/>
      <c r="H816" s="197" t="s">
        <v>243</v>
      </c>
      <c r="I816" s="194">
        <v>2</v>
      </c>
      <c r="J816" s="195"/>
      <c r="K816" s="195">
        <f>I816*J816</f>
        <v>0</v>
      </c>
    </row>
    <row r="817" spans="1:11">
      <c r="B817" s="203"/>
      <c r="C817" s="323"/>
      <c r="D817" s="216"/>
      <c r="E817" s="199"/>
      <c r="F817" s="199"/>
      <c r="G817" s="200"/>
      <c r="H817" s="197"/>
      <c r="I817" s="194"/>
      <c r="J817" s="195"/>
      <c r="K817" s="192"/>
    </row>
    <row r="818" spans="1:11">
      <c r="B818" s="203"/>
      <c r="C818" s="323" t="s">
        <v>401</v>
      </c>
      <c r="D818" s="216" t="s">
        <v>657</v>
      </c>
      <c r="E818" s="199"/>
      <c r="F818" s="199"/>
      <c r="G818" s="200"/>
      <c r="H818" s="197" t="s">
        <v>243</v>
      </c>
      <c r="I818" s="194">
        <v>2</v>
      </c>
      <c r="J818" s="195"/>
      <c r="K818" s="195">
        <f>I818*J818</f>
        <v>0</v>
      </c>
    </row>
    <row r="819" spans="1:11">
      <c r="B819" s="203"/>
      <c r="C819" s="206"/>
      <c r="D819" s="216"/>
      <c r="E819" s="199"/>
      <c r="F819" s="199"/>
      <c r="G819" s="200"/>
      <c r="H819" s="197"/>
      <c r="I819" s="194"/>
      <c r="J819" s="195"/>
      <c r="K819" s="192"/>
    </row>
    <row r="820" spans="1:11">
      <c r="B820" s="203"/>
      <c r="C820" s="323" t="s">
        <v>403</v>
      </c>
      <c r="D820" s="216" t="s">
        <v>658</v>
      </c>
      <c r="E820" s="199"/>
      <c r="F820" s="199"/>
      <c r="G820" s="200"/>
      <c r="H820" s="197" t="s">
        <v>243</v>
      </c>
      <c r="I820" s="194">
        <v>2</v>
      </c>
      <c r="J820" s="195"/>
      <c r="K820" s="195">
        <f>I820*J820</f>
        <v>0</v>
      </c>
    </row>
    <row r="821" spans="1:11">
      <c r="B821" s="203"/>
      <c r="C821" s="323"/>
      <c r="D821" s="216"/>
      <c r="E821" s="199"/>
      <c r="F821" s="199"/>
      <c r="G821" s="200"/>
      <c r="H821" s="197"/>
      <c r="I821" s="194"/>
      <c r="J821" s="195"/>
      <c r="K821" s="192"/>
    </row>
    <row r="822" spans="1:11">
      <c r="B822" s="203"/>
      <c r="C822" s="323" t="s">
        <v>452</v>
      </c>
      <c r="D822" s="216" t="s">
        <v>659</v>
      </c>
      <c r="E822" s="199"/>
      <c r="F822" s="199"/>
      <c r="G822" s="200"/>
      <c r="H822" s="197" t="s">
        <v>243</v>
      </c>
      <c r="I822" s="194">
        <v>1</v>
      </c>
      <c r="J822" s="195"/>
      <c r="K822" s="195">
        <f>I822*J822</f>
        <v>0</v>
      </c>
    </row>
    <row r="823" spans="1:11">
      <c r="B823" s="203"/>
      <c r="C823" s="206"/>
      <c r="D823" s="216"/>
      <c r="E823" s="199"/>
      <c r="F823" s="199"/>
      <c r="G823" s="200"/>
      <c r="H823" s="197"/>
      <c r="I823" s="194"/>
      <c r="J823" s="195"/>
      <c r="K823" s="192"/>
    </row>
    <row r="824" spans="1:11">
      <c r="B824" s="203"/>
      <c r="C824" s="323" t="s">
        <v>454</v>
      </c>
      <c r="D824" s="216" t="s">
        <v>660</v>
      </c>
      <c r="E824" s="199"/>
      <c r="F824" s="199"/>
      <c r="G824" s="200"/>
      <c r="H824" s="197" t="s">
        <v>243</v>
      </c>
      <c r="I824" s="194">
        <v>1</v>
      </c>
      <c r="J824" s="195"/>
      <c r="K824" s="195">
        <f>I824*J824</f>
        <v>0</v>
      </c>
    </row>
    <row r="825" spans="1:11">
      <c r="B825" s="203"/>
      <c r="C825" s="206"/>
      <c r="D825" s="216"/>
      <c r="E825" s="199"/>
      <c r="F825" s="199"/>
      <c r="G825" s="200"/>
      <c r="H825" s="197"/>
      <c r="I825" s="194"/>
      <c r="J825" s="195"/>
      <c r="K825" s="192"/>
    </row>
    <row r="826" spans="1:11">
      <c r="A826" s="381" t="s">
        <v>661</v>
      </c>
      <c r="B826" s="332" t="s">
        <v>662</v>
      </c>
      <c r="C826" s="285" t="s">
        <v>663</v>
      </c>
      <c r="D826" s="257"/>
      <c r="E826" s="257"/>
      <c r="F826" s="257"/>
      <c r="G826" s="257"/>
      <c r="H826" s="382"/>
      <c r="I826" s="194"/>
      <c r="J826" s="195"/>
      <c r="K826" s="192"/>
    </row>
    <row r="827" spans="1:11">
      <c r="B827" s="203"/>
      <c r="C827" s="323"/>
      <c r="D827" s="257"/>
      <c r="E827" s="257"/>
      <c r="F827" s="257"/>
      <c r="G827" s="257"/>
      <c r="H827" s="382"/>
      <c r="I827" s="194"/>
      <c r="J827" s="195"/>
      <c r="K827" s="192"/>
    </row>
    <row r="828" spans="1:11">
      <c r="B828" s="203"/>
      <c r="C828" s="331" t="s">
        <v>393</v>
      </c>
      <c r="D828" s="206" t="s">
        <v>664</v>
      </c>
      <c r="E828" s="199"/>
      <c r="F828" s="199"/>
      <c r="G828" s="200"/>
      <c r="H828" s="197"/>
      <c r="I828" s="194"/>
      <c r="J828" s="195"/>
      <c r="K828" s="192"/>
    </row>
    <row r="829" spans="1:11">
      <c r="B829" s="203"/>
      <c r="C829" s="323"/>
      <c r="D829" s="216"/>
      <c r="E829" s="199"/>
      <c r="F829" s="199"/>
      <c r="G829" s="200"/>
      <c r="H829" s="197"/>
      <c r="I829" s="194"/>
      <c r="J829" s="195"/>
      <c r="K829" s="192"/>
    </row>
    <row r="830" spans="1:11" ht="13.5">
      <c r="B830" s="203"/>
      <c r="C830" s="323"/>
      <c r="D830" s="331" t="s">
        <v>330</v>
      </c>
      <c r="E830" s="193" t="s">
        <v>665</v>
      </c>
      <c r="G830" s="308"/>
      <c r="H830" s="197" t="s">
        <v>155</v>
      </c>
      <c r="I830" s="194">
        <v>130</v>
      </c>
      <c r="J830" s="195"/>
      <c r="K830" s="195">
        <f>I830*J830</f>
        <v>0</v>
      </c>
    </row>
    <row r="831" spans="1:11">
      <c r="B831" s="203"/>
      <c r="C831" s="323"/>
      <c r="D831" s="331"/>
      <c r="E831" s="339"/>
      <c r="F831" s="383"/>
      <c r="G831" s="257"/>
      <c r="H831" s="192"/>
      <c r="I831" s="194"/>
      <c r="J831" s="195"/>
      <c r="K831" s="192"/>
    </row>
    <row r="832" spans="1:11" ht="13.5">
      <c r="B832" s="203"/>
      <c r="C832" s="206"/>
      <c r="D832" s="331" t="s">
        <v>393</v>
      </c>
      <c r="E832" s="216" t="s">
        <v>666</v>
      </c>
      <c r="F832" s="383"/>
      <c r="G832" s="257"/>
      <c r="H832" s="197" t="s">
        <v>155</v>
      </c>
      <c r="I832" s="194">
        <v>350</v>
      </c>
      <c r="J832" s="195"/>
      <c r="K832" s="195">
        <f>I832*J832</f>
        <v>0</v>
      </c>
    </row>
    <row r="833" spans="1:11">
      <c r="B833" s="203"/>
      <c r="C833" s="206"/>
      <c r="D833" s="316"/>
      <c r="E833" s="199" t="s">
        <v>667</v>
      </c>
      <c r="F833" s="199"/>
      <c r="G833" s="200"/>
      <c r="H833" s="197"/>
      <c r="I833" s="194"/>
      <c r="J833" s="195"/>
      <c r="K833" s="192"/>
    </row>
    <row r="834" spans="1:11">
      <c r="B834" s="203"/>
      <c r="C834" s="206"/>
      <c r="D834" s="316"/>
      <c r="E834" s="199"/>
      <c r="F834" s="199"/>
      <c r="G834" s="200"/>
      <c r="H834" s="197"/>
      <c r="I834" s="194"/>
      <c r="J834" s="195"/>
      <c r="K834" s="192"/>
    </row>
    <row r="835" spans="1:11" ht="13.5">
      <c r="B835" s="203"/>
      <c r="C835" s="206"/>
      <c r="D835" s="316" t="s">
        <v>399</v>
      </c>
      <c r="E835" s="199" t="s">
        <v>668</v>
      </c>
      <c r="F835" s="199"/>
      <c r="G835" s="200"/>
      <c r="H835" s="197" t="s">
        <v>155</v>
      </c>
      <c r="I835" s="194">
        <v>50</v>
      </c>
      <c r="J835" s="195"/>
      <c r="K835" s="195">
        <f>I835*J835</f>
        <v>0</v>
      </c>
    </row>
    <row r="836" spans="1:11">
      <c r="B836" s="203"/>
      <c r="C836" s="206"/>
      <c r="D836" s="216"/>
      <c r="E836" s="199"/>
      <c r="F836" s="199"/>
      <c r="G836" s="200"/>
      <c r="H836" s="197"/>
      <c r="I836" s="194"/>
      <c r="J836" s="195"/>
      <c r="K836" s="192"/>
    </row>
    <row r="837" spans="1:11">
      <c r="A837" s="381" t="s">
        <v>669</v>
      </c>
      <c r="B837" s="203"/>
      <c r="C837" s="285" t="s">
        <v>670</v>
      </c>
      <c r="D837" s="216"/>
      <c r="E837" s="199"/>
      <c r="F837" s="199"/>
      <c r="G837" s="200"/>
      <c r="H837" s="197"/>
      <c r="I837" s="194"/>
      <c r="J837" s="195"/>
      <c r="K837" s="192"/>
    </row>
    <row r="838" spans="1:11">
      <c r="B838" s="203"/>
      <c r="C838" s="206"/>
      <c r="D838" s="216"/>
      <c r="E838" s="199"/>
      <c r="F838" s="199"/>
      <c r="G838" s="200"/>
      <c r="H838" s="197"/>
      <c r="I838" s="194"/>
      <c r="J838" s="195"/>
      <c r="K838" s="192"/>
    </row>
    <row r="839" spans="1:11">
      <c r="B839" s="203"/>
      <c r="C839" s="323" t="s">
        <v>330</v>
      </c>
      <c r="D839" s="216" t="s">
        <v>671</v>
      </c>
      <c r="E839" s="199"/>
      <c r="F839" s="199"/>
      <c r="G839" s="200"/>
      <c r="H839" s="197"/>
      <c r="I839" s="194"/>
      <c r="J839" s="195"/>
      <c r="K839" s="192"/>
    </row>
    <row r="840" spans="1:11">
      <c r="A840" s="381"/>
      <c r="B840" s="203"/>
      <c r="C840" s="282"/>
      <c r="D840" s="216"/>
      <c r="E840" s="199"/>
      <c r="F840" s="199"/>
      <c r="G840" s="200"/>
      <c r="H840" s="197"/>
      <c r="I840" s="194"/>
      <c r="J840" s="195"/>
      <c r="K840" s="192"/>
    </row>
    <row r="841" spans="1:11" ht="13.5">
      <c r="B841" s="203"/>
      <c r="C841" s="206"/>
      <c r="D841" s="311" t="s">
        <v>330</v>
      </c>
      <c r="E841" s="199" t="s">
        <v>672</v>
      </c>
      <c r="F841" s="199"/>
      <c r="G841" s="200"/>
      <c r="H841" s="197" t="s">
        <v>155</v>
      </c>
      <c r="I841" s="194">
        <v>50</v>
      </c>
      <c r="J841" s="195"/>
      <c r="K841" s="195">
        <f>I841*J841</f>
        <v>0</v>
      </c>
    </row>
    <row r="842" spans="1:11">
      <c r="B842" s="203"/>
      <c r="C842" s="331"/>
      <c r="D842" s="206"/>
      <c r="E842" s="199"/>
      <c r="F842" s="199"/>
      <c r="G842" s="200"/>
      <c r="H842" s="197"/>
      <c r="I842" s="194"/>
      <c r="J842" s="195"/>
      <c r="K842" s="192"/>
    </row>
    <row r="843" spans="1:11" ht="13.5">
      <c r="B843" s="203"/>
      <c r="C843" s="323"/>
      <c r="D843" s="316" t="s">
        <v>393</v>
      </c>
      <c r="E843" s="199" t="s">
        <v>673</v>
      </c>
      <c r="F843" s="199"/>
      <c r="G843" s="200"/>
      <c r="H843" s="197" t="s">
        <v>155</v>
      </c>
      <c r="I843" s="194">
        <v>25</v>
      </c>
      <c r="J843" s="195"/>
      <c r="K843" s="195">
        <f>I843*J843</f>
        <v>0</v>
      </c>
    </row>
    <row r="844" spans="1:11">
      <c r="B844" s="332"/>
      <c r="C844" s="323"/>
      <c r="D844" s="339"/>
      <c r="E844" s="384"/>
      <c r="F844" s="383"/>
      <c r="G844" s="257"/>
      <c r="H844" s="382"/>
      <c r="I844" s="194"/>
      <c r="J844" s="195"/>
      <c r="K844" s="192"/>
    </row>
    <row r="845" spans="1:11">
      <c r="A845" s="381" t="s">
        <v>674</v>
      </c>
      <c r="B845" s="203"/>
      <c r="C845" s="285" t="s">
        <v>675</v>
      </c>
      <c r="D845" s="339"/>
      <c r="E845" s="384"/>
      <c r="F845" s="383"/>
      <c r="G845" s="257"/>
      <c r="H845" s="382"/>
      <c r="I845" s="194"/>
      <c r="J845" s="195"/>
      <c r="K845" s="192"/>
    </row>
    <row r="846" spans="1:11">
      <c r="B846" s="203"/>
      <c r="C846" s="323"/>
      <c r="D846" s="257"/>
      <c r="E846" s="257"/>
      <c r="F846" s="257"/>
      <c r="G846" s="257"/>
      <c r="H846" s="382"/>
      <c r="I846" s="194"/>
      <c r="J846" s="195"/>
      <c r="K846" s="192"/>
    </row>
    <row r="847" spans="1:11">
      <c r="B847" s="203"/>
      <c r="C847" s="206" t="s">
        <v>676</v>
      </c>
      <c r="D847" s="257"/>
      <c r="E847" s="257"/>
      <c r="F847" s="257"/>
      <c r="G847" s="257"/>
      <c r="H847" s="382"/>
      <c r="I847" s="194"/>
      <c r="J847" s="195"/>
      <c r="K847" s="192"/>
    </row>
    <row r="848" spans="1:11">
      <c r="B848" s="203"/>
      <c r="C848" s="323"/>
      <c r="D848" s="257"/>
      <c r="E848" s="257"/>
      <c r="F848" s="257"/>
      <c r="G848" s="257"/>
      <c r="H848" s="382"/>
      <c r="I848" s="194"/>
      <c r="J848" s="195"/>
      <c r="K848" s="192"/>
    </row>
    <row r="849" spans="1:11" ht="13.5">
      <c r="B849" s="203"/>
      <c r="C849" s="323" t="s">
        <v>330</v>
      </c>
      <c r="D849" s="257" t="s">
        <v>677</v>
      </c>
      <c r="E849" s="256"/>
      <c r="F849" s="335"/>
      <c r="G849" s="335"/>
      <c r="H849" s="197" t="s">
        <v>155</v>
      </c>
      <c r="I849" s="194">
        <v>20</v>
      </c>
      <c r="J849" s="195"/>
      <c r="K849" s="195">
        <f>I849*J849</f>
        <v>0</v>
      </c>
    </row>
    <row r="850" spans="1:11">
      <c r="B850" s="203"/>
      <c r="C850" s="323"/>
      <c r="D850" s="216"/>
      <c r="E850" s="199"/>
      <c r="F850" s="199"/>
      <c r="G850" s="200"/>
      <c r="H850" s="197"/>
      <c r="I850" s="194"/>
      <c r="J850" s="195"/>
      <c r="K850" s="192"/>
    </row>
    <row r="851" spans="1:11">
      <c r="A851" s="381" t="s">
        <v>678</v>
      </c>
      <c r="B851" s="203"/>
      <c r="C851" s="282" t="s">
        <v>679</v>
      </c>
      <c r="D851" s="216"/>
      <c r="E851" s="199"/>
      <c r="F851" s="199"/>
      <c r="G851" s="200"/>
      <c r="H851" s="197"/>
      <c r="I851" s="194"/>
      <c r="J851" s="195"/>
      <c r="K851" s="192"/>
    </row>
    <row r="852" spans="1:11">
      <c r="B852" s="203"/>
      <c r="C852" s="206"/>
      <c r="D852" s="216"/>
      <c r="E852" s="199"/>
      <c r="F852" s="199"/>
      <c r="G852" s="200"/>
      <c r="H852" s="197"/>
      <c r="I852" s="194"/>
      <c r="J852" s="195"/>
      <c r="K852" s="192"/>
    </row>
    <row r="853" spans="1:11">
      <c r="B853" s="203"/>
      <c r="C853" s="206"/>
      <c r="D853" s="216"/>
      <c r="E853" s="199"/>
      <c r="F853" s="199"/>
      <c r="G853" s="200"/>
      <c r="H853" s="197"/>
      <c r="I853" s="194"/>
      <c r="J853" s="195"/>
      <c r="K853" s="192"/>
    </row>
    <row r="854" spans="1:11">
      <c r="B854" s="203"/>
      <c r="C854" s="331" t="s">
        <v>330</v>
      </c>
      <c r="D854" s="206" t="s">
        <v>680</v>
      </c>
      <c r="E854" s="199"/>
      <c r="F854" s="199"/>
      <c r="G854" s="200"/>
      <c r="H854" s="197"/>
      <c r="I854" s="194"/>
      <c r="J854" s="195"/>
      <c r="K854" s="192"/>
    </row>
    <row r="855" spans="1:11">
      <c r="B855" s="203"/>
      <c r="D855" s="206" t="s">
        <v>681</v>
      </c>
      <c r="E855" s="199"/>
      <c r="F855" s="199"/>
      <c r="G855" s="200"/>
      <c r="H855" s="197"/>
      <c r="I855" s="194"/>
      <c r="J855" s="195"/>
      <c r="K855" s="192"/>
    </row>
    <row r="856" spans="1:11">
      <c r="B856" s="203"/>
      <c r="C856" s="206"/>
      <c r="D856" s="216"/>
      <c r="E856" s="199"/>
      <c r="F856" s="199"/>
      <c r="G856" s="200"/>
      <c r="H856" s="197"/>
      <c r="I856" s="194"/>
      <c r="J856" s="195"/>
      <c r="K856" s="192"/>
    </row>
    <row r="857" spans="1:11" ht="13.5">
      <c r="B857" s="203"/>
      <c r="D857" s="316" t="s">
        <v>330</v>
      </c>
      <c r="E857" s="206" t="s">
        <v>672</v>
      </c>
      <c r="F857" s="199"/>
      <c r="G857" s="200"/>
      <c r="H857" s="197" t="s">
        <v>155</v>
      </c>
      <c r="I857" s="194">
        <v>100</v>
      </c>
      <c r="J857" s="195"/>
      <c r="K857" s="195">
        <f>I857*J857</f>
        <v>0</v>
      </c>
    </row>
    <row r="858" spans="1:11">
      <c r="B858" s="203"/>
      <c r="D858" s="316"/>
      <c r="E858" s="206"/>
      <c r="F858" s="199"/>
      <c r="G858" s="200"/>
      <c r="H858" s="197"/>
      <c r="I858" s="194"/>
      <c r="J858" s="195"/>
      <c r="K858" s="192"/>
    </row>
    <row r="859" spans="1:11" ht="13.5">
      <c r="B859" s="203"/>
      <c r="D859" s="316" t="s">
        <v>330</v>
      </c>
      <c r="E859" s="206" t="s">
        <v>682</v>
      </c>
      <c r="F859" s="199"/>
      <c r="G859" s="200"/>
      <c r="H859" s="197" t="s">
        <v>155</v>
      </c>
      <c r="I859" s="194">
        <v>30</v>
      </c>
      <c r="J859" s="195"/>
      <c r="K859" s="195">
        <f>I859*J859</f>
        <v>0</v>
      </c>
    </row>
    <row r="860" spans="1:11">
      <c r="B860" s="203"/>
      <c r="C860" s="385"/>
      <c r="D860" s="216"/>
      <c r="E860" s="199"/>
      <c r="F860" s="199"/>
      <c r="G860" s="200"/>
      <c r="H860" s="197"/>
      <c r="I860" s="194"/>
      <c r="J860" s="195"/>
      <c r="K860" s="192"/>
    </row>
    <row r="861" spans="1:11">
      <c r="B861" s="203"/>
      <c r="C861" s="331" t="s">
        <v>330</v>
      </c>
      <c r="D861" s="386" t="s">
        <v>683</v>
      </c>
      <c r="E861" s="199"/>
      <c r="F861" s="199"/>
      <c r="G861" s="200"/>
      <c r="H861" s="197"/>
      <c r="I861" s="194"/>
      <c r="J861" s="195"/>
      <c r="K861" s="192"/>
    </row>
    <row r="862" spans="1:11">
      <c r="B862" s="203"/>
      <c r="D862" s="385" t="s">
        <v>684</v>
      </c>
      <c r="E862" s="199"/>
      <c r="F862" s="199"/>
      <c r="G862" s="200"/>
      <c r="H862" s="197"/>
      <c r="I862" s="194"/>
      <c r="J862" s="195"/>
      <c r="K862" s="192"/>
    </row>
    <row r="863" spans="1:11">
      <c r="B863" s="203"/>
      <c r="C863" s="385"/>
      <c r="D863" s="216"/>
      <c r="E863" s="199"/>
      <c r="F863" s="199"/>
      <c r="G863" s="200"/>
      <c r="H863" s="197"/>
      <c r="I863" s="194"/>
      <c r="J863" s="195"/>
      <c r="K863" s="192"/>
    </row>
    <row r="864" spans="1:11" ht="13.5">
      <c r="B864" s="203"/>
      <c r="D864" s="316" t="s">
        <v>330</v>
      </c>
      <c r="E864" s="386" t="s">
        <v>685</v>
      </c>
      <c r="F864" s="199"/>
      <c r="G864" s="200"/>
      <c r="H864" s="197" t="s">
        <v>155</v>
      </c>
      <c r="I864" s="194">
        <v>200</v>
      </c>
      <c r="J864" s="195"/>
      <c r="K864" s="195">
        <f>I864*J864</f>
        <v>0</v>
      </c>
    </row>
    <row r="865" spans="1:11">
      <c r="B865" s="203"/>
      <c r="C865" s="206"/>
      <c r="D865" s="216"/>
      <c r="E865" s="199"/>
      <c r="F865" s="199"/>
      <c r="G865" s="200"/>
      <c r="H865" s="197"/>
      <c r="I865" s="194"/>
      <c r="J865" s="195"/>
      <c r="K865" s="192"/>
    </row>
    <row r="866" spans="1:11">
      <c r="B866" s="203"/>
      <c r="C866" s="206"/>
      <c r="D866" s="216"/>
      <c r="E866" s="199"/>
      <c r="F866" s="199"/>
      <c r="G866" s="200"/>
      <c r="H866" s="197"/>
      <c r="I866" s="194"/>
      <c r="J866" s="195"/>
      <c r="K866" s="192"/>
    </row>
    <row r="867" spans="1:11">
      <c r="B867" s="203"/>
      <c r="C867" s="206"/>
      <c r="D867" s="216"/>
      <c r="E867" s="199"/>
      <c r="F867" s="199"/>
      <c r="G867" s="200"/>
      <c r="H867" s="197"/>
      <c r="I867" s="194"/>
      <c r="J867" s="195"/>
      <c r="K867" s="192"/>
    </row>
    <row r="868" spans="1:11">
      <c r="B868" s="203"/>
      <c r="C868" s="206"/>
      <c r="D868" s="216"/>
      <c r="E868" s="199"/>
      <c r="F868" s="199"/>
      <c r="G868" s="200"/>
      <c r="H868" s="197"/>
      <c r="I868" s="194"/>
      <c r="J868" s="195"/>
      <c r="K868" s="192"/>
    </row>
    <row r="869" spans="1:11">
      <c r="B869" s="203"/>
      <c r="C869" s="206"/>
      <c r="D869" s="216"/>
      <c r="E869" s="199"/>
      <c r="F869" s="199"/>
      <c r="G869" s="200"/>
      <c r="H869" s="197"/>
      <c r="I869" s="194"/>
      <c r="J869" s="195"/>
      <c r="K869" s="192"/>
    </row>
    <row r="870" spans="1:11">
      <c r="B870" s="203"/>
      <c r="C870" s="206"/>
      <c r="D870" s="216"/>
      <c r="E870" s="199"/>
      <c r="F870" s="199"/>
      <c r="G870" s="200"/>
      <c r="H870" s="197"/>
      <c r="I870" s="194"/>
      <c r="J870" s="195"/>
      <c r="K870" s="192"/>
    </row>
    <row r="871" spans="1:11">
      <c r="B871" s="203"/>
      <c r="C871" s="323"/>
      <c r="D871" s="216"/>
      <c r="E871" s="199"/>
      <c r="F871" s="199"/>
      <c r="G871" s="200"/>
      <c r="H871" s="197"/>
      <c r="I871" s="194"/>
      <c r="J871" s="195"/>
      <c r="K871" s="192"/>
    </row>
    <row r="872" spans="1:11">
      <c r="B872" s="203"/>
      <c r="C872" s="323"/>
      <c r="D872" s="216"/>
      <c r="E872" s="199"/>
      <c r="F872" s="199"/>
      <c r="G872" s="200"/>
      <c r="H872" s="197"/>
      <c r="I872" s="194"/>
      <c r="J872" s="195"/>
      <c r="K872" s="192"/>
    </row>
    <row r="873" spans="1:11">
      <c r="B873" s="203"/>
      <c r="C873" s="323"/>
      <c r="D873" s="216"/>
      <c r="E873" s="199"/>
      <c r="F873" s="199"/>
      <c r="G873" s="200"/>
      <c r="H873" s="197"/>
      <c r="I873" s="194"/>
      <c r="J873" s="195"/>
      <c r="K873" s="192"/>
    </row>
    <row r="874" spans="1:11" ht="18" customHeight="1">
      <c r="A874" s="481" t="s">
        <v>205</v>
      </c>
      <c r="B874" s="482"/>
      <c r="C874" s="482"/>
      <c r="D874" s="482"/>
      <c r="E874" s="482"/>
      <c r="F874" s="482"/>
      <c r="G874" s="482"/>
      <c r="H874" s="482"/>
      <c r="I874" s="482"/>
      <c r="J874" s="483"/>
      <c r="K874" s="239">
        <f>SUM(K810:K873)+K808</f>
        <v>0</v>
      </c>
    </row>
    <row r="875" spans="1:11" ht="18" customHeight="1">
      <c r="A875" s="481" t="s">
        <v>307</v>
      </c>
      <c r="B875" s="482"/>
      <c r="C875" s="482"/>
      <c r="D875" s="482"/>
      <c r="E875" s="482"/>
      <c r="F875" s="482"/>
      <c r="G875" s="482"/>
      <c r="H875" s="482"/>
      <c r="I875" s="482"/>
      <c r="J875" s="483"/>
      <c r="K875" s="239">
        <f>K874</f>
        <v>0</v>
      </c>
    </row>
    <row r="876" spans="1:11">
      <c r="B876" s="203"/>
      <c r="C876" s="323"/>
      <c r="D876" s="216"/>
      <c r="E876" s="199"/>
      <c r="F876" s="199"/>
      <c r="G876" s="200"/>
      <c r="H876" s="197"/>
      <c r="I876" s="194"/>
      <c r="J876" s="195"/>
      <c r="K876" s="192"/>
    </row>
    <row r="877" spans="1:11">
      <c r="A877" s="381" t="s">
        <v>686</v>
      </c>
      <c r="B877" s="203"/>
      <c r="C877" s="387" t="s">
        <v>687</v>
      </c>
      <c r="D877" s="216"/>
      <c r="E877" s="199"/>
      <c r="F877" s="199"/>
      <c r="G877" s="200"/>
      <c r="H877" s="197"/>
      <c r="I877" s="194"/>
      <c r="J877" s="195"/>
      <c r="K877" s="192"/>
    </row>
    <row r="878" spans="1:11">
      <c r="B878" s="203"/>
      <c r="C878" s="385"/>
      <c r="D878" s="216"/>
      <c r="E878" s="199"/>
      <c r="F878" s="199"/>
      <c r="G878" s="200"/>
      <c r="H878" s="197"/>
      <c r="I878" s="194"/>
      <c r="J878" s="195"/>
      <c r="K878" s="192"/>
    </row>
    <row r="879" spans="1:11">
      <c r="B879" s="203"/>
      <c r="C879" s="386" t="s">
        <v>688</v>
      </c>
      <c r="D879" s="216"/>
      <c r="E879" s="199"/>
      <c r="F879" s="199"/>
      <c r="G879" s="200"/>
      <c r="H879" s="197"/>
      <c r="I879" s="194"/>
      <c r="J879" s="195"/>
      <c r="K879" s="192"/>
    </row>
    <row r="880" spans="1:11">
      <c r="B880" s="203"/>
      <c r="C880" s="386" t="s">
        <v>689</v>
      </c>
      <c r="D880" s="216"/>
      <c r="E880" s="199"/>
      <c r="F880" s="199"/>
      <c r="G880" s="200"/>
      <c r="H880" s="197"/>
      <c r="I880" s="194"/>
      <c r="J880" s="195"/>
      <c r="K880" s="192"/>
    </row>
    <row r="881" spans="1:11">
      <c r="B881" s="203"/>
      <c r="C881" s="385"/>
      <c r="D881" s="216"/>
      <c r="E881" s="199"/>
      <c r="F881" s="199"/>
      <c r="G881" s="200"/>
      <c r="H881" s="192"/>
      <c r="I881" s="194"/>
      <c r="J881" s="195"/>
      <c r="K881" s="192"/>
    </row>
    <row r="882" spans="1:11">
      <c r="B882" s="203"/>
      <c r="C882" s="388" t="s">
        <v>690</v>
      </c>
      <c r="D882" s="216"/>
      <c r="E882" s="199"/>
      <c r="F882" s="199"/>
      <c r="G882" s="200"/>
      <c r="H882" s="197"/>
      <c r="I882" s="194"/>
      <c r="J882" s="195"/>
      <c r="K882" s="192"/>
    </row>
    <row r="883" spans="1:11">
      <c r="B883" s="203"/>
      <c r="C883" s="385"/>
      <c r="D883" s="216"/>
      <c r="E883" s="199"/>
      <c r="F883" s="199"/>
      <c r="G883" s="200"/>
      <c r="H883" s="197"/>
      <c r="I883" s="194"/>
      <c r="J883" s="195"/>
      <c r="K883" s="192"/>
    </row>
    <row r="884" spans="1:11">
      <c r="B884" s="203"/>
      <c r="C884" s="331" t="s">
        <v>330</v>
      </c>
      <c r="D884" s="388" t="s">
        <v>691</v>
      </c>
      <c r="E884" s="199"/>
      <c r="F884" s="199"/>
      <c r="G884" s="200"/>
      <c r="H884" s="197"/>
      <c r="I884" s="194"/>
      <c r="J884" s="195"/>
      <c r="K884" s="192"/>
    </row>
    <row r="885" spans="1:11">
      <c r="B885" s="203"/>
      <c r="D885" s="385"/>
      <c r="E885" s="199"/>
      <c r="F885" s="199"/>
      <c r="G885" s="200"/>
      <c r="H885" s="197"/>
      <c r="I885" s="194"/>
      <c r="J885" s="195"/>
      <c r="K885" s="192"/>
    </row>
    <row r="886" spans="1:11" ht="13.5">
      <c r="B886" s="203"/>
      <c r="D886" s="331" t="s">
        <v>330</v>
      </c>
      <c r="E886" s="386" t="s">
        <v>692</v>
      </c>
      <c r="F886" s="199"/>
      <c r="G886" s="200"/>
      <c r="H886" s="197" t="s">
        <v>155</v>
      </c>
      <c r="I886" s="194">
        <v>100</v>
      </c>
      <c r="J886" s="195"/>
      <c r="K886" s="195">
        <f>I886*J886</f>
        <v>0</v>
      </c>
    </row>
    <row r="887" spans="1:11">
      <c r="B887" s="203"/>
      <c r="C887" s="385"/>
      <c r="D887" s="216"/>
      <c r="E887" s="199"/>
      <c r="F887" s="199"/>
      <c r="G887" s="200"/>
      <c r="H887" s="197"/>
      <c r="I887" s="194"/>
      <c r="J887" s="195"/>
      <c r="K887" s="192"/>
    </row>
    <row r="888" spans="1:11">
      <c r="A888" s="250"/>
      <c r="B888" s="389"/>
      <c r="C888" s="390" t="s">
        <v>208</v>
      </c>
      <c r="D888" s="257"/>
      <c r="E888" s="257"/>
      <c r="F888" s="257"/>
      <c r="G888" s="334"/>
      <c r="H888" s="208"/>
      <c r="I888" s="208"/>
      <c r="J888" s="195"/>
      <c r="K888" s="192"/>
    </row>
    <row r="889" spans="1:11">
      <c r="A889" s="250"/>
      <c r="B889" s="332"/>
      <c r="C889" s="391"/>
      <c r="D889" s="339"/>
      <c r="E889" s="256"/>
      <c r="F889" s="257"/>
      <c r="G889" s="334"/>
      <c r="H889" s="208"/>
      <c r="I889" s="208"/>
      <c r="J889" s="195"/>
      <c r="K889" s="192"/>
    </row>
    <row r="890" spans="1:11">
      <c r="A890" s="208"/>
      <c r="B890" s="332"/>
      <c r="C890" s="392" t="s">
        <v>693</v>
      </c>
      <c r="D890" s="257"/>
      <c r="E890" s="257"/>
      <c r="F890" s="257"/>
      <c r="G890" s="334"/>
      <c r="H890" s="208"/>
      <c r="I890" s="208"/>
      <c r="J890" s="195"/>
      <c r="K890" s="192"/>
    </row>
    <row r="891" spans="1:11">
      <c r="A891" s="250"/>
      <c r="B891" s="332"/>
      <c r="C891" s="393" t="s">
        <v>694</v>
      </c>
      <c r="D891" s="341"/>
      <c r="E891" s="341"/>
      <c r="F891" s="394"/>
      <c r="G891" s="350"/>
      <c r="H891" s="208"/>
      <c r="I891" s="208"/>
      <c r="J891" s="195"/>
      <c r="K891" s="192"/>
    </row>
    <row r="892" spans="1:11">
      <c r="A892" s="250"/>
      <c r="B892" s="332"/>
      <c r="C892" s="393" t="s">
        <v>695</v>
      </c>
      <c r="D892" s="377"/>
      <c r="E892" s="377"/>
      <c r="F892" s="377"/>
      <c r="G892" s="350"/>
      <c r="H892" s="208"/>
      <c r="I892" s="208"/>
      <c r="J892" s="195"/>
      <c r="K892" s="192"/>
    </row>
    <row r="893" spans="1:11">
      <c r="A893" s="355"/>
      <c r="B893" s="332"/>
      <c r="C893" s="257"/>
      <c r="D893" s="379"/>
      <c r="E893" s="354"/>
      <c r="F893" s="354"/>
      <c r="G893" s="350"/>
      <c r="H893" s="208"/>
      <c r="I893" s="208"/>
      <c r="J893" s="195"/>
      <c r="K893" s="192"/>
    </row>
    <row r="894" spans="1:11">
      <c r="A894" s="208" t="s">
        <v>696</v>
      </c>
      <c r="B894" s="389" t="s">
        <v>697</v>
      </c>
      <c r="C894" s="392" t="s">
        <v>698</v>
      </c>
      <c r="D894" s="257"/>
      <c r="E894" s="384"/>
      <c r="F894" s="335"/>
      <c r="G894" s="336"/>
      <c r="H894" s="250"/>
      <c r="I894" s="208"/>
      <c r="J894" s="195"/>
      <c r="K894" s="192"/>
    </row>
    <row r="895" spans="1:11">
      <c r="A895" s="250"/>
      <c r="B895" s="389"/>
      <c r="C895" s="395" t="s">
        <v>699</v>
      </c>
      <c r="D895" s="396"/>
      <c r="E895" s="396"/>
      <c r="F895" s="256"/>
      <c r="G895" s="334"/>
      <c r="H895" s="250"/>
      <c r="I895" s="208"/>
      <c r="J895" s="195"/>
      <c r="K895" s="192"/>
    </row>
    <row r="896" spans="1:11">
      <c r="A896" s="250"/>
      <c r="B896" s="389"/>
      <c r="C896" s="395"/>
      <c r="D896" s="396"/>
      <c r="E896" s="396"/>
      <c r="F896" s="256"/>
      <c r="G896" s="334"/>
      <c r="H896" s="250"/>
      <c r="I896" s="208"/>
      <c r="J896" s="195"/>
      <c r="K896" s="192"/>
    </row>
    <row r="897" spans="1:11">
      <c r="A897" s="355"/>
      <c r="B897" s="389"/>
      <c r="C897" s="397" t="s">
        <v>330</v>
      </c>
      <c r="D897" s="267" t="s">
        <v>700</v>
      </c>
      <c r="E897" s="396"/>
      <c r="F897" s="256"/>
      <c r="G897" s="334"/>
      <c r="H897" s="208" t="s">
        <v>268</v>
      </c>
      <c r="I897" s="208">
        <v>100</v>
      </c>
      <c r="J897" s="195"/>
      <c r="K897" s="195">
        <f>I897*J897</f>
        <v>0</v>
      </c>
    </row>
    <row r="898" spans="1:11">
      <c r="A898" s="208"/>
      <c r="B898" s="389"/>
      <c r="C898" s="397"/>
      <c r="D898" s="267"/>
      <c r="E898" s="396"/>
      <c r="F898" s="256"/>
      <c r="G898" s="334"/>
      <c r="H898" s="208"/>
      <c r="I898" s="208"/>
      <c r="J898" s="195"/>
      <c r="K898" s="192"/>
    </row>
    <row r="899" spans="1:11">
      <c r="A899" s="208" t="s">
        <v>701</v>
      </c>
      <c r="B899" s="332" t="s">
        <v>702</v>
      </c>
      <c r="C899" s="398" t="s">
        <v>703</v>
      </c>
      <c r="D899" s="396"/>
      <c r="E899" s="399"/>
      <c r="F899" s="256"/>
      <c r="G899" s="334"/>
      <c r="H899" s="208"/>
      <c r="I899" s="208"/>
      <c r="J899" s="195"/>
      <c r="K899" s="192"/>
    </row>
    <row r="900" spans="1:11">
      <c r="A900" s="250"/>
      <c r="B900" s="332"/>
      <c r="C900" s="398" t="s">
        <v>704</v>
      </c>
      <c r="D900" s="396"/>
      <c r="E900" s="399"/>
      <c r="F900" s="256"/>
      <c r="G900" s="334"/>
      <c r="H900" s="208"/>
      <c r="I900" s="208"/>
      <c r="J900" s="195"/>
      <c r="K900" s="192"/>
    </row>
    <row r="901" spans="1:11">
      <c r="A901" s="208"/>
      <c r="B901" s="332"/>
      <c r="C901" s="396"/>
      <c r="D901" s="396"/>
      <c r="E901" s="396"/>
      <c r="F901" s="256"/>
      <c r="G901" s="334"/>
      <c r="H901" s="208"/>
      <c r="I901" s="208"/>
      <c r="J901" s="195"/>
      <c r="K901" s="192"/>
    </row>
    <row r="902" spans="1:11">
      <c r="A902" s="355"/>
      <c r="B902" s="332"/>
      <c r="C902" s="396" t="s">
        <v>330</v>
      </c>
      <c r="D902" s="267" t="s">
        <v>705</v>
      </c>
      <c r="E902" s="396"/>
      <c r="F902" s="256"/>
      <c r="G902" s="334"/>
      <c r="H902" s="208" t="s">
        <v>268</v>
      </c>
      <c r="I902" s="208">
        <v>50</v>
      </c>
      <c r="J902" s="195"/>
      <c r="K902" s="195">
        <f>I902*J902</f>
        <v>0</v>
      </c>
    </row>
    <row r="903" spans="1:11">
      <c r="A903" s="355"/>
      <c r="B903" s="332"/>
      <c r="C903" s="400"/>
      <c r="D903" s="401"/>
      <c r="E903" s="400"/>
      <c r="F903" s="377"/>
      <c r="G903" s="334"/>
      <c r="H903" s="208"/>
      <c r="I903" s="208"/>
      <c r="J903" s="195"/>
      <c r="K903" s="192"/>
    </row>
    <row r="904" spans="1:11">
      <c r="A904" s="208" t="s">
        <v>706</v>
      </c>
      <c r="B904" s="332" t="s">
        <v>707</v>
      </c>
      <c r="C904" s="398" t="s">
        <v>708</v>
      </c>
      <c r="D904" s="396"/>
      <c r="E904" s="399"/>
      <c r="F904" s="256"/>
      <c r="G904" s="334"/>
      <c r="H904" s="208"/>
      <c r="I904" s="208"/>
      <c r="J904" s="195"/>
      <c r="K904" s="192"/>
    </row>
    <row r="905" spans="1:11">
      <c r="A905" s="208"/>
      <c r="B905" s="332"/>
      <c r="C905" s="396"/>
      <c r="D905" s="396"/>
      <c r="E905" s="396"/>
      <c r="F905" s="256"/>
      <c r="G905" s="334"/>
      <c r="H905" s="208"/>
      <c r="I905" s="208"/>
      <c r="J905" s="195"/>
      <c r="K905" s="192"/>
    </row>
    <row r="906" spans="1:11">
      <c r="A906" s="355"/>
      <c r="B906" s="332"/>
      <c r="C906" s="396" t="s">
        <v>330</v>
      </c>
      <c r="D906" s="267" t="s">
        <v>709</v>
      </c>
      <c r="E906" s="396"/>
      <c r="F906" s="256"/>
      <c r="G906" s="334"/>
      <c r="H906" s="208" t="s">
        <v>268</v>
      </c>
      <c r="I906" s="208">
        <v>12</v>
      </c>
      <c r="J906" s="195"/>
      <c r="K906" s="195">
        <f>I906*J906</f>
        <v>0</v>
      </c>
    </row>
    <row r="907" spans="1:11">
      <c r="B907" s="203"/>
      <c r="C907" s="206"/>
      <c r="D907" s="216"/>
      <c r="E907" s="199"/>
      <c r="F907" s="199"/>
      <c r="G907" s="200"/>
      <c r="H907" s="197"/>
      <c r="I907" s="194"/>
      <c r="J907" s="195"/>
      <c r="K907" s="192"/>
    </row>
    <row r="908" spans="1:11">
      <c r="B908" s="203"/>
      <c r="C908" s="206"/>
      <c r="D908" s="216"/>
      <c r="E908" s="199"/>
      <c r="F908" s="199"/>
      <c r="G908" s="200"/>
      <c r="H908" s="197"/>
      <c r="I908" s="194"/>
      <c r="J908" s="195"/>
      <c r="K908" s="192"/>
    </row>
    <row r="909" spans="1:11">
      <c r="B909" s="203"/>
      <c r="C909" s="206"/>
      <c r="D909" s="216"/>
      <c r="E909" s="199"/>
      <c r="F909" s="199"/>
      <c r="G909" s="200"/>
      <c r="H909" s="197"/>
      <c r="I909" s="194"/>
      <c r="J909" s="195"/>
      <c r="K909" s="192"/>
    </row>
    <row r="910" spans="1:11">
      <c r="B910" s="203"/>
      <c r="C910" s="206"/>
      <c r="D910" s="216"/>
      <c r="E910" s="199"/>
      <c r="F910" s="199"/>
      <c r="G910" s="200"/>
      <c r="H910" s="197"/>
      <c r="I910" s="194"/>
      <c r="J910" s="195"/>
      <c r="K910" s="192"/>
    </row>
    <row r="911" spans="1:11">
      <c r="B911" s="203"/>
      <c r="C911" s="206"/>
      <c r="D911" s="216"/>
      <c r="E911" s="199"/>
      <c r="F911" s="199"/>
      <c r="G911" s="200"/>
      <c r="H911" s="197"/>
      <c r="I911" s="194"/>
      <c r="J911" s="195"/>
      <c r="K911" s="192"/>
    </row>
    <row r="912" spans="1:11">
      <c r="B912" s="203"/>
      <c r="C912" s="206"/>
      <c r="D912" s="216"/>
      <c r="E912" s="199"/>
      <c r="F912" s="199"/>
      <c r="G912" s="200"/>
      <c r="H912" s="197"/>
      <c r="I912" s="194"/>
      <c r="J912" s="195"/>
      <c r="K912" s="192"/>
    </row>
    <row r="913" spans="2:11">
      <c r="B913" s="203"/>
      <c r="C913" s="206"/>
      <c r="D913" s="216"/>
      <c r="E913" s="199"/>
      <c r="F913" s="199"/>
      <c r="G913" s="200"/>
      <c r="H913" s="197"/>
      <c r="I913" s="194"/>
      <c r="J913" s="195"/>
      <c r="K913" s="192"/>
    </row>
    <row r="914" spans="2:11">
      <c r="B914" s="203"/>
      <c r="C914" s="206"/>
      <c r="D914" s="216"/>
      <c r="E914" s="199"/>
      <c r="F914" s="199"/>
      <c r="G914" s="200"/>
      <c r="H914" s="197"/>
      <c r="I914" s="194"/>
      <c r="J914" s="195"/>
      <c r="K914" s="192"/>
    </row>
    <row r="915" spans="2:11">
      <c r="B915" s="203"/>
      <c r="C915" s="206"/>
      <c r="D915" s="216"/>
      <c r="E915" s="199"/>
      <c r="F915" s="199"/>
      <c r="G915" s="200"/>
      <c r="H915" s="197"/>
      <c r="I915" s="194"/>
      <c r="J915" s="195"/>
      <c r="K915" s="192"/>
    </row>
    <row r="916" spans="2:11">
      <c r="B916" s="203"/>
      <c r="C916" s="206"/>
      <c r="D916" s="216"/>
      <c r="E916" s="199"/>
      <c r="F916" s="199"/>
      <c r="G916" s="200"/>
      <c r="H916" s="197"/>
      <c r="I916" s="194"/>
      <c r="J916" s="195"/>
      <c r="K916" s="192"/>
    </row>
    <row r="917" spans="2:11">
      <c r="B917" s="203"/>
      <c r="C917" s="206"/>
      <c r="D917" s="216"/>
      <c r="E917" s="199"/>
      <c r="F917" s="199"/>
      <c r="G917" s="200"/>
      <c r="H917" s="197"/>
      <c r="I917" s="194"/>
      <c r="J917" s="195"/>
      <c r="K917" s="192"/>
    </row>
    <row r="918" spans="2:11">
      <c r="B918" s="203"/>
      <c r="C918" s="206"/>
      <c r="D918" s="216"/>
      <c r="E918" s="199"/>
      <c r="F918" s="199"/>
      <c r="G918" s="200"/>
      <c r="H918" s="197"/>
      <c r="I918" s="194"/>
      <c r="J918" s="195"/>
      <c r="K918" s="192"/>
    </row>
    <row r="919" spans="2:11">
      <c r="B919" s="203"/>
      <c r="C919" s="206"/>
      <c r="D919" s="216"/>
      <c r="E919" s="199"/>
      <c r="F919" s="199"/>
      <c r="G919" s="200"/>
      <c r="H919" s="197"/>
      <c r="I919" s="194"/>
      <c r="J919" s="195"/>
      <c r="K919" s="192"/>
    </row>
    <row r="920" spans="2:11">
      <c r="B920" s="203"/>
      <c r="C920" s="206"/>
      <c r="D920" s="216"/>
      <c r="E920" s="199"/>
      <c r="F920" s="199"/>
      <c r="G920" s="200"/>
      <c r="H920" s="197"/>
      <c r="I920" s="194"/>
      <c r="J920" s="195"/>
      <c r="K920" s="192"/>
    </row>
    <row r="921" spans="2:11">
      <c r="B921" s="203"/>
      <c r="C921" s="206"/>
      <c r="D921" s="216"/>
      <c r="E921" s="199"/>
      <c r="F921" s="199"/>
      <c r="G921" s="200"/>
      <c r="H921" s="197"/>
      <c r="I921" s="194"/>
      <c r="J921" s="195"/>
      <c r="K921" s="192"/>
    </row>
    <row r="922" spans="2:11">
      <c r="B922" s="203"/>
      <c r="C922" s="206"/>
      <c r="D922" s="216"/>
      <c r="E922" s="199"/>
      <c r="F922" s="199"/>
      <c r="G922" s="200"/>
      <c r="H922" s="197"/>
      <c r="I922" s="194"/>
      <c r="J922" s="195"/>
      <c r="K922" s="192"/>
    </row>
    <row r="923" spans="2:11">
      <c r="B923" s="203"/>
      <c r="C923" s="206"/>
      <c r="D923" s="216"/>
      <c r="E923" s="199"/>
      <c r="F923" s="199"/>
      <c r="G923" s="200"/>
      <c r="H923" s="197"/>
      <c r="I923" s="194"/>
      <c r="J923" s="195"/>
      <c r="K923" s="192"/>
    </row>
    <row r="924" spans="2:11">
      <c r="B924" s="203"/>
      <c r="C924" s="206"/>
      <c r="D924" s="216"/>
      <c r="E924" s="199"/>
      <c r="F924" s="199"/>
      <c r="G924" s="200"/>
      <c r="H924" s="197"/>
      <c r="I924" s="194"/>
      <c r="J924" s="195"/>
      <c r="K924" s="192"/>
    </row>
    <row r="925" spans="2:11">
      <c r="B925" s="203"/>
      <c r="C925" s="206"/>
      <c r="D925" s="216"/>
      <c r="E925" s="199"/>
      <c r="F925" s="199"/>
      <c r="G925" s="200"/>
      <c r="H925" s="197"/>
      <c r="I925" s="194"/>
      <c r="J925" s="195"/>
      <c r="K925" s="192"/>
    </row>
    <row r="926" spans="2:11">
      <c r="B926" s="203"/>
      <c r="C926" s="206"/>
      <c r="D926" s="216"/>
      <c r="E926" s="199"/>
      <c r="F926" s="199"/>
      <c r="G926" s="200"/>
      <c r="H926" s="197"/>
      <c r="I926" s="194"/>
      <c r="J926" s="195"/>
      <c r="K926" s="192"/>
    </row>
    <row r="927" spans="2:11">
      <c r="B927" s="203"/>
      <c r="C927" s="206"/>
      <c r="D927" s="216"/>
      <c r="E927" s="199"/>
      <c r="F927" s="199"/>
      <c r="G927" s="200"/>
      <c r="H927" s="197"/>
      <c r="I927" s="194"/>
      <c r="J927" s="195"/>
      <c r="K927" s="192"/>
    </row>
    <row r="928" spans="2:11">
      <c r="B928" s="203"/>
      <c r="C928" s="206"/>
      <c r="D928" s="216"/>
      <c r="E928" s="199"/>
      <c r="F928" s="199"/>
      <c r="G928" s="200"/>
      <c r="H928" s="197"/>
      <c r="I928" s="194"/>
      <c r="J928" s="195"/>
      <c r="K928" s="192"/>
    </row>
    <row r="929" spans="1:11">
      <c r="B929" s="203"/>
      <c r="C929" s="206"/>
      <c r="D929" s="216"/>
      <c r="E929" s="199"/>
      <c r="F929" s="199"/>
      <c r="G929" s="200"/>
      <c r="H929" s="197"/>
      <c r="I929" s="194"/>
      <c r="J929" s="195"/>
      <c r="K929" s="192"/>
    </row>
    <row r="930" spans="1:11">
      <c r="B930" s="203"/>
      <c r="C930" s="206"/>
      <c r="D930" s="216"/>
      <c r="E930" s="199"/>
      <c r="F930" s="199"/>
      <c r="G930" s="200"/>
      <c r="H930" s="197"/>
      <c r="I930" s="194"/>
      <c r="J930" s="195"/>
      <c r="K930" s="192"/>
    </row>
    <row r="931" spans="1:11">
      <c r="B931" s="203"/>
      <c r="C931" s="206"/>
      <c r="D931" s="216"/>
      <c r="E931" s="199"/>
      <c r="F931" s="199"/>
      <c r="G931" s="200"/>
      <c r="H931" s="197"/>
      <c r="I931" s="194"/>
      <c r="J931" s="195"/>
      <c r="K931" s="192"/>
    </row>
    <row r="932" spans="1:11">
      <c r="B932" s="203"/>
      <c r="C932" s="206"/>
      <c r="D932" s="216"/>
      <c r="E932" s="199"/>
      <c r="F932" s="199"/>
      <c r="G932" s="200"/>
      <c r="H932" s="197"/>
      <c r="I932" s="194"/>
      <c r="J932" s="195"/>
      <c r="K932" s="192"/>
    </row>
    <row r="933" spans="1:11">
      <c r="B933" s="203"/>
      <c r="C933" s="206"/>
      <c r="D933" s="216"/>
      <c r="E933" s="199"/>
      <c r="F933" s="199"/>
      <c r="G933" s="200"/>
      <c r="H933" s="197"/>
      <c r="I933" s="194"/>
      <c r="J933" s="195"/>
      <c r="K933" s="192"/>
    </row>
    <row r="934" spans="1:11">
      <c r="B934" s="203"/>
      <c r="C934" s="206"/>
      <c r="D934" s="216"/>
      <c r="E934" s="199"/>
      <c r="F934" s="199"/>
      <c r="G934" s="200"/>
      <c r="H934" s="197"/>
      <c r="I934" s="194"/>
      <c r="J934" s="195"/>
      <c r="K934" s="192"/>
    </row>
    <row r="935" spans="1:11">
      <c r="B935" s="203"/>
      <c r="C935" s="206"/>
      <c r="D935" s="216"/>
      <c r="E935" s="199"/>
      <c r="F935" s="199"/>
      <c r="G935" s="200"/>
      <c r="H935" s="197"/>
      <c r="I935" s="194"/>
      <c r="J935" s="195"/>
      <c r="K935" s="192"/>
    </row>
    <row r="936" spans="1:11">
      <c r="B936" s="203"/>
      <c r="C936" s="206"/>
      <c r="D936" s="216"/>
      <c r="E936" s="199"/>
      <c r="F936" s="199"/>
      <c r="G936" s="200"/>
      <c r="H936" s="197"/>
      <c r="I936" s="194"/>
      <c r="J936" s="195"/>
      <c r="K936" s="192"/>
    </row>
    <row r="937" spans="1:11">
      <c r="B937" s="203"/>
      <c r="C937" s="206"/>
      <c r="D937" s="216"/>
      <c r="E937" s="199"/>
      <c r="F937" s="199"/>
      <c r="G937" s="200"/>
      <c r="H937" s="197"/>
      <c r="I937" s="194"/>
      <c r="J937" s="195"/>
      <c r="K937" s="192"/>
    </row>
    <row r="938" spans="1:11">
      <c r="B938" s="203"/>
      <c r="C938" s="206"/>
      <c r="D938" s="216"/>
      <c r="E938" s="199"/>
      <c r="F938" s="199"/>
      <c r="G938" s="200"/>
      <c r="H938" s="197"/>
      <c r="I938" s="194"/>
      <c r="J938" s="195"/>
      <c r="K938" s="192"/>
    </row>
    <row r="939" spans="1:11">
      <c r="B939" s="203"/>
      <c r="C939" s="206"/>
      <c r="D939" s="216"/>
      <c r="E939" s="199"/>
      <c r="F939" s="199"/>
      <c r="G939" s="200"/>
      <c r="H939" s="197"/>
      <c r="I939" s="194"/>
      <c r="J939" s="195"/>
      <c r="K939" s="192"/>
    </row>
    <row r="940" spans="1:11">
      <c r="B940" s="203"/>
      <c r="C940" s="206"/>
      <c r="D940" s="216"/>
      <c r="E940" s="199"/>
      <c r="F940" s="199"/>
      <c r="G940" s="200"/>
      <c r="H940" s="197"/>
      <c r="I940" s="194"/>
      <c r="J940" s="195"/>
      <c r="K940" s="192"/>
    </row>
    <row r="941" spans="1:11" ht="18" customHeight="1">
      <c r="A941" s="481" t="s">
        <v>205</v>
      </c>
      <c r="B941" s="482"/>
      <c r="C941" s="482"/>
      <c r="D941" s="482"/>
      <c r="E941" s="482"/>
      <c r="F941" s="482"/>
      <c r="G941" s="482"/>
      <c r="H941" s="482"/>
      <c r="I941" s="482"/>
      <c r="J941" s="483"/>
      <c r="K941" s="239">
        <f>SUM(K876:K940)+K875</f>
        <v>0</v>
      </c>
    </row>
    <row r="942" spans="1:11" ht="18" customHeight="1">
      <c r="A942" s="481" t="s">
        <v>307</v>
      </c>
      <c r="B942" s="482"/>
      <c r="C942" s="482"/>
      <c r="D942" s="482"/>
      <c r="E942" s="482"/>
      <c r="F942" s="482"/>
      <c r="G942" s="482"/>
      <c r="H942" s="482"/>
      <c r="I942" s="482"/>
      <c r="J942" s="483"/>
      <c r="K942" s="239">
        <f>K941</f>
        <v>0</v>
      </c>
    </row>
    <row r="943" spans="1:11">
      <c r="A943" s="271" t="s">
        <v>710</v>
      </c>
      <c r="B943" s="184"/>
      <c r="C943" s="277" t="s">
        <v>711</v>
      </c>
      <c r="D943" s="278"/>
      <c r="E943" s="278"/>
      <c r="F943" s="278"/>
      <c r="G943" s="279"/>
      <c r="H943" s="184"/>
      <c r="I943" s="184"/>
      <c r="J943" s="280"/>
      <c r="K943" s="184"/>
    </row>
    <row r="944" spans="1:11">
      <c r="B944" s="203"/>
      <c r="C944" s="206"/>
      <c r="D944" s="216"/>
      <c r="E944" s="199"/>
      <c r="F944" s="199"/>
      <c r="G944" s="200"/>
      <c r="H944" s="263"/>
      <c r="I944" s="194"/>
      <c r="J944" s="195"/>
      <c r="K944" s="192"/>
    </row>
    <row r="945" spans="1:11" ht="13">
      <c r="A945" s="196" t="s">
        <v>712</v>
      </c>
      <c r="B945" s="171" t="s">
        <v>713</v>
      </c>
      <c r="C945" s="402" t="s">
        <v>714</v>
      </c>
      <c r="D945" s="219"/>
      <c r="E945" s="200"/>
      <c r="F945" s="200"/>
      <c r="G945" s="207"/>
      <c r="H945" s="250"/>
      <c r="I945" s="403"/>
      <c r="J945" s="195"/>
      <c r="K945" s="192"/>
    </row>
    <row r="946" spans="1:11">
      <c r="A946" s="196"/>
      <c r="B946" s="208"/>
      <c r="C946" s="225"/>
      <c r="D946" s="219"/>
      <c r="E946" s="200"/>
      <c r="F946" s="200"/>
      <c r="G946" s="207"/>
      <c r="H946" s="250"/>
      <c r="I946" s="403"/>
      <c r="J946" s="195"/>
      <c r="K946" s="192"/>
    </row>
    <row r="947" spans="1:11">
      <c r="A947" s="196"/>
      <c r="B947" s="208"/>
      <c r="C947" s="404" t="s">
        <v>715</v>
      </c>
      <c r="D947" s="219"/>
      <c r="E947" s="200"/>
      <c r="F947" s="200"/>
      <c r="G947" s="207"/>
      <c r="H947" s="250"/>
      <c r="I947" s="403"/>
      <c r="J947" s="195"/>
      <c r="K947" s="192"/>
    </row>
    <row r="948" spans="1:11">
      <c r="A948" s="196"/>
      <c r="B948" s="208"/>
      <c r="C948" s="329"/>
      <c r="D948" s="200"/>
      <c r="E948" s="200"/>
      <c r="F948" s="200"/>
      <c r="G948" s="207"/>
      <c r="H948" s="250"/>
      <c r="I948" s="403"/>
      <c r="J948" s="195"/>
      <c r="K948" s="192"/>
    </row>
    <row r="949" spans="1:11">
      <c r="A949" s="196"/>
      <c r="B949" s="208"/>
      <c r="C949" s="329" t="s">
        <v>330</v>
      </c>
      <c r="D949" s="200" t="s">
        <v>716</v>
      </c>
      <c r="E949" s="200"/>
      <c r="F949" s="200"/>
      <c r="G949" s="207"/>
      <c r="H949" s="250" t="s">
        <v>717</v>
      </c>
      <c r="I949" s="403"/>
      <c r="J949" s="195"/>
      <c r="K949" s="192"/>
    </row>
    <row r="950" spans="1:11">
      <c r="A950" s="196"/>
      <c r="B950" s="208"/>
      <c r="C950" s="329"/>
      <c r="D950" s="200" t="s">
        <v>718</v>
      </c>
      <c r="E950" s="200"/>
      <c r="F950" s="200"/>
      <c r="G950" s="207"/>
      <c r="H950" s="250" t="s">
        <v>719</v>
      </c>
      <c r="I950" s="403">
        <v>1</v>
      </c>
      <c r="J950" s="195"/>
      <c r="K950" s="195">
        <f>I950*J950</f>
        <v>0</v>
      </c>
    </row>
    <row r="951" spans="1:11">
      <c r="A951" s="196"/>
      <c r="B951" s="208"/>
      <c r="C951" s="329"/>
      <c r="D951" s="200"/>
      <c r="E951" s="200"/>
      <c r="F951" s="200"/>
      <c r="G951" s="207"/>
      <c r="H951" s="250"/>
      <c r="I951" s="403"/>
      <c r="J951" s="195"/>
      <c r="K951" s="192"/>
    </row>
    <row r="952" spans="1:11">
      <c r="A952" s="196"/>
      <c r="B952" s="208"/>
      <c r="C952" s="329" t="s">
        <v>393</v>
      </c>
      <c r="D952" s="200" t="s">
        <v>720</v>
      </c>
      <c r="E952" s="200"/>
      <c r="F952" s="200"/>
      <c r="G952" s="207"/>
      <c r="H952" s="250" t="s">
        <v>7</v>
      </c>
      <c r="I952" s="403">
        <v>10</v>
      </c>
      <c r="J952" s="405">
        <v>1</v>
      </c>
      <c r="K952" s="195">
        <f>J950*I952%</f>
        <v>0</v>
      </c>
    </row>
    <row r="953" spans="1:11">
      <c r="B953" s="203"/>
      <c r="C953" s="206"/>
      <c r="D953" s="216"/>
      <c r="E953" s="199"/>
      <c r="F953" s="199"/>
      <c r="G953" s="200"/>
      <c r="H953" s="197"/>
      <c r="I953" s="194"/>
      <c r="J953" s="195"/>
      <c r="K953" s="192"/>
    </row>
    <row r="954" spans="1:11">
      <c r="B954" s="203"/>
      <c r="C954" s="206"/>
      <c r="D954" s="216"/>
      <c r="E954" s="199"/>
      <c r="F954" s="199"/>
      <c r="G954" s="200"/>
      <c r="H954" s="197"/>
      <c r="I954" s="194"/>
      <c r="J954" s="195"/>
      <c r="K954" s="192"/>
    </row>
    <row r="955" spans="1:11">
      <c r="B955" s="203"/>
      <c r="C955" s="206"/>
      <c r="D955" s="216"/>
      <c r="E955" s="199"/>
      <c r="F955" s="199"/>
      <c r="G955" s="200"/>
      <c r="H955" s="197"/>
      <c r="I955" s="194"/>
      <c r="J955" s="195"/>
      <c r="K955" s="192"/>
    </row>
    <row r="956" spans="1:11">
      <c r="B956" s="203"/>
      <c r="C956" s="206"/>
      <c r="D956" s="216"/>
      <c r="E956" s="199"/>
      <c r="F956" s="199"/>
      <c r="G956" s="200"/>
      <c r="H956" s="197"/>
      <c r="I956" s="194"/>
      <c r="J956" s="195"/>
      <c r="K956" s="192"/>
    </row>
    <row r="957" spans="1:11">
      <c r="B957" s="203"/>
      <c r="C957" s="206"/>
      <c r="D957" s="216"/>
      <c r="E957" s="199"/>
      <c r="F957" s="199"/>
      <c r="G957" s="200"/>
      <c r="H957" s="197"/>
      <c r="I957" s="194"/>
      <c r="J957" s="195"/>
      <c r="K957" s="192"/>
    </row>
    <row r="958" spans="1:11">
      <c r="B958" s="203"/>
      <c r="C958" s="206"/>
      <c r="D958" s="216"/>
      <c r="E958" s="199"/>
      <c r="F958" s="199"/>
      <c r="G958" s="200"/>
      <c r="H958" s="197"/>
      <c r="I958" s="194"/>
      <c r="J958" s="195"/>
      <c r="K958" s="192"/>
    </row>
    <row r="959" spans="1:11">
      <c r="B959" s="203"/>
      <c r="C959" s="206"/>
      <c r="D959" s="216"/>
      <c r="E959" s="199"/>
      <c r="F959" s="199"/>
      <c r="G959" s="200"/>
      <c r="H959" s="197"/>
      <c r="I959" s="194"/>
      <c r="J959" s="195"/>
      <c r="K959" s="192"/>
    </row>
    <row r="960" spans="1:11">
      <c r="B960" s="203"/>
      <c r="C960" s="206"/>
      <c r="D960" s="216"/>
      <c r="E960" s="199"/>
      <c r="F960" s="199"/>
      <c r="G960" s="200"/>
      <c r="H960" s="197"/>
      <c r="I960" s="194"/>
      <c r="J960" s="195"/>
      <c r="K960" s="192"/>
    </row>
    <row r="961" spans="2:11">
      <c r="B961" s="203"/>
      <c r="C961" s="206"/>
      <c r="D961" s="216"/>
      <c r="E961" s="199"/>
      <c r="F961" s="199"/>
      <c r="G961" s="200"/>
      <c r="H961" s="197"/>
      <c r="I961" s="194"/>
      <c r="J961" s="195"/>
      <c r="K961" s="192"/>
    </row>
    <row r="962" spans="2:11">
      <c r="B962" s="203"/>
      <c r="C962" s="206"/>
      <c r="D962" s="216"/>
      <c r="E962" s="199"/>
      <c r="F962" s="199"/>
      <c r="G962" s="200"/>
      <c r="H962" s="197"/>
      <c r="I962" s="194"/>
      <c r="J962" s="195"/>
      <c r="K962" s="192"/>
    </row>
    <row r="963" spans="2:11">
      <c r="B963" s="203"/>
      <c r="C963" s="206"/>
      <c r="D963" s="216"/>
      <c r="E963" s="199"/>
      <c r="F963" s="199"/>
      <c r="G963" s="200"/>
      <c r="H963" s="197"/>
      <c r="I963" s="194"/>
      <c r="J963" s="195"/>
      <c r="K963" s="192"/>
    </row>
    <row r="964" spans="2:11">
      <c r="B964" s="203"/>
      <c r="C964" s="206"/>
      <c r="D964" s="216"/>
      <c r="E964" s="199"/>
      <c r="F964" s="199"/>
      <c r="G964" s="200"/>
      <c r="H964" s="197"/>
      <c r="I964" s="194"/>
      <c r="J964" s="195"/>
      <c r="K964" s="192"/>
    </row>
    <row r="965" spans="2:11">
      <c r="B965" s="203"/>
      <c r="C965" s="206"/>
      <c r="D965" s="216"/>
      <c r="E965" s="199"/>
      <c r="F965" s="199"/>
      <c r="G965" s="200"/>
      <c r="H965" s="197"/>
      <c r="I965" s="194"/>
      <c r="J965" s="195"/>
      <c r="K965" s="192"/>
    </row>
    <row r="966" spans="2:11">
      <c r="B966" s="203"/>
      <c r="C966" s="206"/>
      <c r="D966" s="216"/>
      <c r="E966" s="199"/>
      <c r="F966" s="199"/>
      <c r="G966" s="200"/>
      <c r="H966" s="197"/>
      <c r="I966" s="194"/>
      <c r="J966" s="195"/>
      <c r="K966" s="192"/>
    </row>
    <row r="967" spans="2:11">
      <c r="B967" s="203"/>
      <c r="C967" s="206"/>
      <c r="D967" s="216"/>
      <c r="E967" s="199"/>
      <c r="F967" s="199"/>
      <c r="G967" s="200"/>
      <c r="H967" s="197"/>
      <c r="I967" s="194"/>
      <c r="J967" s="195"/>
      <c r="K967" s="192"/>
    </row>
    <row r="968" spans="2:11">
      <c r="B968" s="203"/>
      <c r="C968" s="206"/>
      <c r="D968" s="216"/>
      <c r="E968" s="199"/>
      <c r="F968" s="199"/>
      <c r="G968" s="200"/>
      <c r="H968" s="197"/>
      <c r="I968" s="194"/>
      <c r="J968" s="195"/>
      <c r="K968" s="192"/>
    </row>
    <row r="969" spans="2:11">
      <c r="B969" s="203"/>
      <c r="C969" s="206"/>
      <c r="D969" s="216"/>
      <c r="E969" s="199"/>
      <c r="F969" s="199"/>
      <c r="G969" s="200"/>
      <c r="H969" s="197"/>
      <c r="I969" s="194"/>
      <c r="J969" s="195"/>
      <c r="K969" s="192"/>
    </row>
    <row r="970" spans="2:11">
      <c r="B970" s="203"/>
      <c r="C970" s="206"/>
      <c r="D970" s="216"/>
      <c r="E970" s="199"/>
      <c r="F970" s="199"/>
      <c r="G970" s="200"/>
      <c r="H970" s="197"/>
      <c r="I970" s="194"/>
      <c r="J970" s="195"/>
      <c r="K970" s="192"/>
    </row>
    <row r="971" spans="2:11">
      <c r="B971" s="203"/>
      <c r="C971" s="206"/>
      <c r="D971" s="216"/>
      <c r="E971" s="199"/>
      <c r="F971" s="199"/>
      <c r="G971" s="200"/>
      <c r="H971" s="197"/>
      <c r="I971" s="194"/>
      <c r="J971" s="195"/>
      <c r="K971" s="192"/>
    </row>
    <row r="972" spans="2:11">
      <c r="B972" s="203"/>
      <c r="C972" s="206"/>
      <c r="D972" s="216"/>
      <c r="E972" s="199"/>
      <c r="F972" s="199"/>
      <c r="G972" s="200"/>
      <c r="H972" s="197"/>
      <c r="I972" s="194"/>
      <c r="J972" s="195"/>
      <c r="K972" s="192"/>
    </row>
    <row r="973" spans="2:11">
      <c r="B973" s="203"/>
      <c r="C973" s="206"/>
      <c r="D973" s="216"/>
      <c r="E973" s="199"/>
      <c r="F973" s="199"/>
      <c r="G973" s="200"/>
      <c r="H973" s="197"/>
      <c r="I973" s="194"/>
      <c r="J973" s="195"/>
      <c r="K973" s="192"/>
    </row>
    <row r="974" spans="2:11">
      <c r="B974" s="203"/>
      <c r="C974" s="206"/>
      <c r="D974" s="216"/>
      <c r="E974" s="199"/>
      <c r="F974" s="199"/>
      <c r="G974" s="200"/>
      <c r="H974" s="197"/>
      <c r="I974" s="194"/>
      <c r="J974" s="195"/>
      <c r="K974" s="192"/>
    </row>
    <row r="975" spans="2:11">
      <c r="B975" s="203"/>
      <c r="C975" s="206"/>
      <c r="D975" s="216"/>
      <c r="E975" s="199"/>
      <c r="F975" s="199"/>
      <c r="G975" s="200"/>
      <c r="H975" s="197"/>
      <c r="I975" s="194"/>
      <c r="J975" s="195"/>
      <c r="K975" s="192"/>
    </row>
    <row r="976" spans="2:11">
      <c r="B976" s="203"/>
      <c r="C976" s="206"/>
      <c r="D976" s="216"/>
      <c r="E976" s="199"/>
      <c r="F976" s="199"/>
      <c r="G976" s="200"/>
      <c r="H976" s="197"/>
      <c r="I976" s="194"/>
      <c r="J976" s="195"/>
      <c r="K976" s="192"/>
    </row>
    <row r="977" spans="2:11">
      <c r="B977" s="203"/>
      <c r="C977" s="206"/>
      <c r="D977" s="216"/>
      <c r="E977" s="199"/>
      <c r="F977" s="199"/>
      <c r="G977" s="200"/>
      <c r="H977" s="197"/>
      <c r="I977" s="194"/>
      <c r="J977" s="195"/>
      <c r="K977" s="192"/>
    </row>
    <row r="978" spans="2:11">
      <c r="B978" s="203"/>
      <c r="C978" s="206"/>
      <c r="D978" s="216"/>
      <c r="E978" s="199"/>
      <c r="F978" s="199"/>
      <c r="G978" s="200"/>
      <c r="H978" s="197"/>
      <c r="I978" s="194"/>
      <c r="J978" s="195"/>
      <c r="K978" s="192"/>
    </row>
    <row r="979" spans="2:11">
      <c r="B979" s="203"/>
      <c r="C979" s="206"/>
      <c r="D979" s="216"/>
      <c r="E979" s="199"/>
      <c r="F979" s="199"/>
      <c r="G979" s="200"/>
      <c r="H979" s="197"/>
      <c r="I979" s="194"/>
      <c r="J979" s="195"/>
      <c r="K979" s="192"/>
    </row>
    <row r="980" spans="2:11">
      <c r="B980" s="203"/>
      <c r="C980" s="206"/>
      <c r="D980" s="216"/>
      <c r="E980" s="199"/>
      <c r="F980" s="199"/>
      <c r="G980" s="200"/>
      <c r="H980" s="197"/>
      <c r="I980" s="194"/>
      <c r="J980" s="195"/>
      <c r="K980" s="192"/>
    </row>
    <row r="981" spans="2:11">
      <c r="B981" s="203"/>
      <c r="C981" s="206"/>
      <c r="D981" s="216"/>
      <c r="E981" s="199"/>
      <c r="F981" s="199"/>
      <c r="G981" s="200"/>
      <c r="H981" s="197"/>
      <c r="I981" s="194"/>
      <c r="J981" s="195"/>
      <c r="K981" s="192"/>
    </row>
    <row r="982" spans="2:11">
      <c r="B982" s="203"/>
      <c r="C982" s="206"/>
      <c r="D982" s="216"/>
      <c r="E982" s="199"/>
      <c r="F982" s="199"/>
      <c r="G982" s="200"/>
      <c r="H982" s="197"/>
      <c r="I982" s="194"/>
      <c r="J982" s="195"/>
      <c r="K982" s="192"/>
    </row>
    <row r="983" spans="2:11">
      <c r="B983" s="203"/>
      <c r="C983" s="206"/>
      <c r="D983" s="216"/>
      <c r="E983" s="199"/>
      <c r="F983" s="199"/>
      <c r="G983" s="200"/>
      <c r="H983" s="197"/>
      <c r="I983" s="194"/>
      <c r="J983" s="195"/>
      <c r="K983" s="192"/>
    </row>
    <row r="984" spans="2:11">
      <c r="B984" s="203"/>
      <c r="C984" s="206"/>
      <c r="D984" s="216"/>
      <c r="E984" s="199"/>
      <c r="F984" s="199"/>
      <c r="G984" s="200"/>
      <c r="H984" s="197"/>
      <c r="I984" s="194"/>
      <c r="J984" s="195"/>
      <c r="K984" s="192"/>
    </row>
    <row r="985" spans="2:11">
      <c r="B985" s="203"/>
      <c r="C985" s="206"/>
      <c r="D985" s="216"/>
      <c r="E985" s="199"/>
      <c r="F985" s="199"/>
      <c r="G985" s="200"/>
      <c r="H985" s="197"/>
      <c r="I985" s="194"/>
      <c r="J985" s="195"/>
      <c r="K985" s="192"/>
    </row>
    <row r="986" spans="2:11">
      <c r="B986" s="203"/>
      <c r="C986" s="206"/>
      <c r="D986" s="216"/>
      <c r="E986" s="199"/>
      <c r="F986" s="199"/>
      <c r="G986" s="200"/>
      <c r="H986" s="197"/>
      <c r="I986" s="194"/>
      <c r="J986" s="195"/>
      <c r="K986" s="192"/>
    </row>
    <row r="987" spans="2:11">
      <c r="B987" s="203"/>
      <c r="C987" s="206"/>
      <c r="D987" s="216"/>
      <c r="E987" s="199"/>
      <c r="F987" s="199"/>
      <c r="G987" s="200"/>
      <c r="H987" s="197"/>
      <c r="I987" s="194"/>
      <c r="J987" s="195"/>
      <c r="K987" s="192"/>
    </row>
    <row r="988" spans="2:11">
      <c r="B988" s="203"/>
      <c r="C988" s="206"/>
      <c r="D988" s="216"/>
      <c r="E988" s="199"/>
      <c r="F988" s="199"/>
      <c r="G988" s="200"/>
      <c r="H988" s="197"/>
      <c r="I988" s="194"/>
      <c r="J988" s="195"/>
      <c r="K988" s="192"/>
    </row>
    <row r="989" spans="2:11">
      <c r="B989" s="203"/>
      <c r="C989" s="206"/>
      <c r="D989" s="216"/>
      <c r="E989" s="199"/>
      <c r="F989" s="199"/>
      <c r="G989" s="200"/>
      <c r="H989" s="197"/>
      <c r="I989" s="194"/>
      <c r="J989" s="195"/>
      <c r="K989" s="192"/>
    </row>
    <row r="990" spans="2:11">
      <c r="B990" s="203"/>
      <c r="C990" s="206"/>
      <c r="D990" s="216"/>
      <c r="E990" s="199"/>
      <c r="F990" s="199"/>
      <c r="G990" s="200"/>
      <c r="H990" s="197"/>
      <c r="I990" s="194"/>
      <c r="J990" s="195"/>
      <c r="K990" s="192"/>
    </row>
    <row r="991" spans="2:11">
      <c r="B991" s="203"/>
      <c r="C991" s="206"/>
      <c r="D991" s="216"/>
      <c r="E991" s="199"/>
      <c r="F991" s="199"/>
      <c r="G991" s="200"/>
      <c r="H991" s="197"/>
      <c r="I991" s="194"/>
      <c r="J991" s="195"/>
      <c r="K991" s="192"/>
    </row>
    <row r="992" spans="2:11">
      <c r="B992" s="203"/>
      <c r="C992" s="206"/>
      <c r="D992" s="216"/>
      <c r="E992" s="199"/>
      <c r="F992" s="199"/>
      <c r="G992" s="200"/>
      <c r="H992" s="197"/>
      <c r="I992" s="194"/>
      <c r="J992" s="195"/>
      <c r="K992" s="192"/>
    </row>
    <row r="993" spans="1:11">
      <c r="B993" s="203"/>
      <c r="C993" s="206"/>
      <c r="D993" s="216"/>
      <c r="E993" s="199"/>
      <c r="F993" s="199"/>
      <c r="G993" s="200"/>
      <c r="H993" s="197"/>
      <c r="I993" s="194"/>
      <c r="J993" s="195"/>
      <c r="K993" s="192"/>
    </row>
    <row r="994" spans="1:11">
      <c r="B994" s="203"/>
      <c r="C994" s="206"/>
      <c r="D994" s="216"/>
      <c r="E994" s="199"/>
      <c r="F994" s="199"/>
      <c r="G994" s="200"/>
      <c r="H994" s="197"/>
      <c r="I994" s="194"/>
      <c r="J994" s="195"/>
      <c r="K994" s="192"/>
    </row>
    <row r="995" spans="1:11">
      <c r="B995" s="203"/>
      <c r="C995" s="206"/>
      <c r="D995" s="216"/>
      <c r="E995" s="199"/>
      <c r="F995" s="199"/>
      <c r="G995" s="200"/>
      <c r="H995" s="197"/>
      <c r="I995" s="194"/>
      <c r="J995" s="195"/>
      <c r="K995" s="192"/>
    </row>
    <row r="996" spans="1:11">
      <c r="B996" s="203"/>
      <c r="C996" s="206"/>
      <c r="D996" s="216"/>
      <c r="E996" s="199"/>
      <c r="F996" s="199"/>
      <c r="G996" s="200"/>
      <c r="H996" s="197"/>
      <c r="I996" s="194"/>
      <c r="J996" s="195"/>
      <c r="K996" s="192"/>
    </row>
    <row r="997" spans="1:11">
      <c r="B997" s="203"/>
      <c r="C997" s="206"/>
      <c r="D997" s="216"/>
      <c r="E997" s="199"/>
      <c r="F997" s="199"/>
      <c r="G997" s="200"/>
      <c r="H997" s="197"/>
      <c r="I997" s="194"/>
      <c r="J997" s="195"/>
      <c r="K997" s="192"/>
    </row>
    <row r="998" spans="1:11">
      <c r="B998" s="203"/>
      <c r="C998" s="206"/>
      <c r="D998" s="216"/>
      <c r="E998" s="199"/>
      <c r="F998" s="199"/>
      <c r="G998" s="200"/>
      <c r="H998" s="197"/>
      <c r="I998" s="194"/>
      <c r="J998" s="195"/>
      <c r="K998" s="192"/>
    </row>
    <row r="999" spans="1:11">
      <c r="B999" s="203"/>
      <c r="C999" s="206"/>
      <c r="D999" s="216"/>
      <c r="E999" s="199"/>
      <c r="F999" s="199"/>
      <c r="G999" s="200"/>
      <c r="H999" s="197"/>
      <c r="I999" s="194"/>
      <c r="J999" s="195"/>
      <c r="K999" s="192"/>
    </row>
    <row r="1000" spans="1:11">
      <c r="B1000" s="203"/>
      <c r="C1000" s="206"/>
      <c r="D1000" s="216"/>
      <c r="E1000" s="199"/>
      <c r="F1000" s="199"/>
      <c r="G1000" s="200"/>
      <c r="H1000" s="197"/>
      <c r="I1000" s="194"/>
      <c r="J1000" s="195"/>
      <c r="K1000" s="192"/>
    </row>
    <row r="1001" spans="1:11">
      <c r="B1001" s="203"/>
      <c r="C1001" s="206"/>
      <c r="D1001" s="216"/>
      <c r="E1001" s="199"/>
      <c r="F1001" s="199"/>
      <c r="G1001" s="200"/>
      <c r="H1001" s="197"/>
      <c r="I1001" s="194"/>
      <c r="J1001" s="195"/>
      <c r="K1001" s="192"/>
    </row>
    <row r="1002" spans="1:11">
      <c r="B1002" s="203"/>
      <c r="C1002" s="206"/>
      <c r="D1002" s="216"/>
      <c r="E1002" s="199"/>
      <c r="F1002" s="199"/>
      <c r="G1002" s="200"/>
      <c r="H1002" s="197"/>
      <c r="I1002" s="194"/>
      <c r="J1002" s="195"/>
      <c r="K1002" s="192"/>
    </row>
    <row r="1003" spans="1:11">
      <c r="B1003" s="203"/>
      <c r="C1003" s="206"/>
      <c r="D1003" s="216"/>
      <c r="E1003" s="199"/>
      <c r="F1003" s="199"/>
      <c r="G1003" s="200"/>
      <c r="H1003" s="197"/>
      <c r="I1003" s="194"/>
      <c r="J1003" s="195"/>
      <c r="K1003" s="192"/>
    </row>
    <row r="1004" spans="1:11">
      <c r="B1004" s="203"/>
      <c r="C1004" s="206"/>
      <c r="D1004" s="216"/>
      <c r="E1004" s="199"/>
      <c r="F1004" s="199"/>
      <c r="G1004" s="200"/>
      <c r="H1004" s="197"/>
      <c r="I1004" s="194"/>
      <c r="J1004" s="195"/>
      <c r="K1004" s="192"/>
    </row>
    <row r="1005" spans="1:11">
      <c r="B1005" s="203"/>
      <c r="C1005" s="206"/>
      <c r="D1005" s="216"/>
      <c r="E1005" s="199"/>
      <c r="F1005" s="199"/>
      <c r="G1005" s="200"/>
      <c r="H1005" s="197"/>
      <c r="I1005" s="194"/>
      <c r="J1005" s="195"/>
      <c r="K1005" s="192"/>
    </row>
    <row r="1006" spans="1:11">
      <c r="B1006" s="203"/>
      <c r="C1006" s="206"/>
      <c r="D1006" s="216"/>
      <c r="E1006" s="199"/>
      <c r="F1006" s="199"/>
      <c r="G1006" s="200"/>
      <c r="H1006" s="197"/>
      <c r="I1006" s="194"/>
      <c r="J1006" s="195"/>
      <c r="K1006" s="192"/>
    </row>
    <row r="1007" spans="1:11">
      <c r="B1007" s="203"/>
      <c r="C1007" s="206"/>
      <c r="D1007" s="216"/>
      <c r="E1007" s="199"/>
      <c r="F1007" s="199"/>
      <c r="G1007" s="200"/>
      <c r="H1007" s="197"/>
      <c r="I1007" s="194"/>
      <c r="J1007" s="195"/>
      <c r="K1007" s="192"/>
    </row>
    <row r="1008" spans="1:11" ht="18" customHeight="1">
      <c r="A1008" s="481" t="s">
        <v>721</v>
      </c>
      <c r="B1008" s="482"/>
      <c r="C1008" s="482"/>
      <c r="D1008" s="482"/>
      <c r="E1008" s="482"/>
      <c r="F1008" s="482"/>
      <c r="G1008" s="482"/>
      <c r="H1008" s="482"/>
      <c r="I1008" s="482"/>
      <c r="J1008" s="483"/>
      <c r="K1008" s="239">
        <f>SUM(K944:K1007)+K942</f>
        <v>0</v>
      </c>
    </row>
    <row r="1009" spans="2:11">
      <c r="B1009" s="203"/>
      <c r="C1009" s="206"/>
      <c r="D1009" s="216"/>
      <c r="E1009" s="199"/>
      <c r="F1009" s="199"/>
      <c r="G1009" s="200"/>
      <c r="H1009" s="197"/>
      <c r="I1009" s="194"/>
      <c r="J1009" s="195"/>
      <c r="K1009" s="192"/>
    </row>
    <row r="1010" spans="2:11">
      <c r="B1010" s="203"/>
      <c r="C1010" s="206"/>
      <c r="D1010" s="216"/>
      <c r="E1010" s="199"/>
      <c r="F1010" s="199"/>
      <c r="G1010" s="200"/>
      <c r="H1010" s="197"/>
      <c r="I1010" s="194"/>
      <c r="J1010" s="195"/>
      <c r="K1010" s="192"/>
    </row>
    <row r="1011" spans="2:11">
      <c r="B1011" s="203"/>
      <c r="C1011" s="206"/>
      <c r="D1011" s="216"/>
      <c r="E1011" s="199"/>
      <c r="F1011" s="199"/>
      <c r="G1011" s="200"/>
      <c r="H1011" s="197"/>
      <c r="I1011" s="194"/>
      <c r="J1011" s="195"/>
      <c r="K1011" s="192"/>
    </row>
    <row r="1012" spans="2:11">
      <c r="B1012" s="203"/>
      <c r="C1012" s="206"/>
      <c r="D1012" s="216"/>
      <c r="E1012" s="199"/>
      <c r="F1012" s="199"/>
      <c r="G1012" s="200"/>
      <c r="H1012" s="197"/>
      <c r="I1012" s="194"/>
      <c r="J1012" s="195"/>
      <c r="K1012" s="192"/>
    </row>
    <row r="1013" spans="2:11">
      <c r="B1013" s="203"/>
      <c r="C1013" s="206"/>
      <c r="D1013" s="216"/>
      <c r="E1013" s="199"/>
      <c r="F1013" s="199"/>
      <c r="G1013" s="200"/>
      <c r="H1013" s="197"/>
      <c r="I1013" s="194"/>
      <c r="J1013" s="195"/>
      <c r="K1013" s="192"/>
    </row>
    <row r="1014" spans="2:11">
      <c r="B1014" s="203"/>
      <c r="C1014" s="206"/>
      <c r="D1014" s="216"/>
      <c r="E1014" s="199"/>
      <c r="F1014" s="199"/>
      <c r="G1014" s="200"/>
      <c r="H1014" s="197"/>
      <c r="I1014" s="194"/>
      <c r="J1014" s="195"/>
      <c r="K1014" s="192"/>
    </row>
    <row r="1015" spans="2:11">
      <c r="B1015" s="203"/>
      <c r="C1015" s="206"/>
      <c r="D1015" s="216"/>
      <c r="E1015" s="199"/>
      <c r="F1015" s="199"/>
      <c r="G1015" s="200"/>
      <c r="H1015" s="197"/>
      <c r="I1015" s="194"/>
      <c r="J1015" s="195"/>
      <c r="K1015" s="192"/>
    </row>
    <row r="1016" spans="2:11">
      <c r="B1016" s="203"/>
      <c r="C1016" s="206"/>
      <c r="D1016" s="216"/>
      <c r="E1016" s="199"/>
      <c r="F1016" s="199"/>
      <c r="G1016" s="200"/>
      <c r="H1016" s="197"/>
      <c r="I1016" s="194"/>
      <c r="J1016" s="195"/>
      <c r="K1016" s="192"/>
    </row>
    <row r="1017" spans="2:11">
      <c r="B1017" s="203"/>
      <c r="C1017" s="206"/>
      <c r="D1017" s="216"/>
      <c r="E1017" s="199"/>
      <c r="F1017" s="199"/>
      <c r="G1017" s="200"/>
      <c r="H1017" s="197"/>
      <c r="I1017" s="194"/>
      <c r="J1017" s="195"/>
      <c r="K1017" s="192"/>
    </row>
    <row r="1018" spans="2:11">
      <c r="B1018" s="203"/>
      <c r="C1018" s="206"/>
      <c r="D1018" s="216"/>
      <c r="E1018" s="199"/>
      <c r="F1018" s="199"/>
      <c r="G1018" s="200"/>
      <c r="H1018" s="197"/>
      <c r="I1018" s="194"/>
      <c r="J1018" s="195"/>
      <c r="K1018" s="192"/>
    </row>
    <row r="1019" spans="2:11">
      <c r="B1019" s="203"/>
      <c r="C1019" s="206"/>
      <c r="D1019" s="216"/>
      <c r="E1019" s="199"/>
      <c r="F1019" s="199"/>
      <c r="G1019" s="200"/>
      <c r="H1019" s="197"/>
      <c r="I1019" s="194"/>
      <c r="J1019" s="195"/>
      <c r="K1019" s="192"/>
    </row>
    <row r="1020" spans="2:11">
      <c r="B1020" s="203"/>
      <c r="C1020" s="206"/>
      <c r="D1020" s="216"/>
      <c r="E1020" s="199"/>
      <c r="F1020" s="199"/>
      <c r="G1020" s="200"/>
      <c r="H1020" s="197"/>
      <c r="I1020" s="194"/>
      <c r="J1020" s="195"/>
      <c r="K1020" s="192"/>
    </row>
    <row r="1021" spans="2:11">
      <c r="B1021" s="203"/>
      <c r="C1021" s="206"/>
      <c r="D1021" s="216"/>
      <c r="E1021" s="199"/>
      <c r="F1021" s="199"/>
      <c r="G1021" s="200"/>
      <c r="H1021" s="197"/>
      <c r="I1021" s="194"/>
      <c r="J1021" s="195"/>
      <c r="K1021" s="192"/>
    </row>
    <row r="1022" spans="2:11">
      <c r="B1022" s="203"/>
      <c r="C1022" s="206"/>
      <c r="D1022" s="216"/>
      <c r="E1022" s="199"/>
      <c r="F1022" s="199"/>
      <c r="G1022" s="200"/>
      <c r="H1022" s="197"/>
      <c r="I1022" s="194"/>
      <c r="J1022" s="195"/>
      <c r="K1022" s="192"/>
    </row>
    <row r="1023" spans="2:11">
      <c r="B1023" s="203"/>
      <c r="C1023" s="206"/>
      <c r="D1023" s="216"/>
      <c r="E1023" s="199"/>
      <c r="F1023" s="199"/>
      <c r="G1023" s="200"/>
      <c r="H1023" s="197"/>
      <c r="I1023" s="194"/>
      <c r="J1023" s="195"/>
      <c r="K1023" s="192"/>
    </row>
    <row r="1024" spans="2:11">
      <c r="B1024" s="203"/>
      <c r="C1024" s="206"/>
      <c r="D1024" s="216"/>
      <c r="E1024" s="199"/>
      <c r="F1024" s="199"/>
      <c r="G1024" s="200"/>
      <c r="H1024" s="197"/>
      <c r="I1024" s="194"/>
      <c r="J1024" s="195"/>
      <c r="K1024" s="192"/>
    </row>
    <row r="1025" spans="2:11">
      <c r="B1025" s="203"/>
      <c r="C1025" s="206"/>
      <c r="D1025" s="216"/>
      <c r="E1025" s="199"/>
      <c r="F1025" s="199"/>
      <c r="G1025" s="200"/>
      <c r="H1025" s="197"/>
      <c r="I1025" s="194"/>
      <c r="J1025" s="195"/>
      <c r="K1025" s="192"/>
    </row>
    <row r="1026" spans="2:11">
      <c r="B1026" s="203"/>
      <c r="C1026" s="206"/>
      <c r="D1026" s="216"/>
      <c r="E1026" s="199"/>
      <c r="F1026" s="199"/>
      <c r="G1026" s="200"/>
      <c r="H1026" s="197"/>
      <c r="I1026" s="194"/>
      <c r="J1026" s="195"/>
      <c r="K1026" s="192"/>
    </row>
    <row r="1027" spans="2:11">
      <c r="B1027" s="203"/>
      <c r="C1027" s="206"/>
      <c r="D1027" s="216"/>
      <c r="E1027" s="199"/>
      <c r="F1027" s="199"/>
      <c r="G1027" s="200"/>
      <c r="H1027" s="197"/>
      <c r="I1027" s="194"/>
      <c r="J1027" s="195"/>
      <c r="K1027" s="192"/>
    </row>
    <row r="1028" spans="2:11">
      <c r="B1028" s="203"/>
      <c r="C1028" s="206"/>
      <c r="D1028" s="216"/>
      <c r="E1028" s="199"/>
      <c r="F1028" s="199"/>
      <c r="G1028" s="200"/>
      <c r="H1028" s="197"/>
      <c r="I1028" s="194"/>
      <c r="J1028" s="195"/>
      <c r="K1028" s="192"/>
    </row>
    <row r="1029" spans="2:11">
      <c r="B1029" s="203"/>
      <c r="C1029" s="206"/>
      <c r="D1029" s="216"/>
      <c r="E1029" s="199"/>
      <c r="F1029" s="199"/>
      <c r="G1029" s="200"/>
      <c r="H1029" s="197"/>
      <c r="I1029" s="194"/>
      <c r="J1029" s="195"/>
      <c r="K1029" s="192"/>
    </row>
    <row r="1030" spans="2:11">
      <c r="B1030" s="203"/>
      <c r="C1030" s="206"/>
      <c r="D1030" s="216"/>
      <c r="E1030" s="199"/>
      <c r="F1030" s="199"/>
      <c r="G1030" s="200"/>
      <c r="H1030" s="197"/>
      <c r="I1030" s="194"/>
      <c r="J1030" s="195"/>
      <c r="K1030" s="192"/>
    </row>
    <row r="1031" spans="2:11">
      <c r="B1031" s="203"/>
      <c r="C1031" s="206"/>
      <c r="D1031" s="216"/>
      <c r="E1031" s="199"/>
      <c r="F1031" s="199"/>
      <c r="G1031" s="200"/>
      <c r="H1031" s="197"/>
      <c r="I1031" s="194"/>
      <c r="J1031" s="195"/>
      <c r="K1031" s="192"/>
    </row>
    <row r="1032" spans="2:11">
      <c r="B1032" s="203"/>
      <c r="C1032" s="206"/>
      <c r="D1032" s="216"/>
      <c r="E1032" s="199"/>
      <c r="F1032" s="199"/>
      <c r="G1032" s="200"/>
      <c r="H1032" s="197"/>
      <c r="I1032" s="194"/>
      <c r="J1032" s="195"/>
      <c r="K1032" s="192"/>
    </row>
    <row r="1033" spans="2:11">
      <c r="B1033" s="203"/>
      <c r="C1033" s="206"/>
      <c r="D1033" s="216"/>
      <c r="E1033" s="199"/>
      <c r="F1033" s="199"/>
      <c r="G1033" s="200"/>
      <c r="H1033" s="197"/>
      <c r="I1033" s="194"/>
      <c r="J1033" s="195"/>
      <c r="K1033" s="192"/>
    </row>
    <row r="1034" spans="2:11">
      <c r="B1034" s="203"/>
      <c r="C1034" s="206"/>
      <c r="D1034" s="216"/>
      <c r="E1034" s="199"/>
      <c r="F1034" s="199"/>
      <c r="G1034" s="200"/>
      <c r="H1034" s="197"/>
      <c r="I1034" s="194"/>
      <c r="J1034" s="195"/>
      <c r="K1034" s="192"/>
    </row>
    <row r="1035" spans="2:11">
      <c r="B1035" s="203"/>
      <c r="C1035" s="206"/>
      <c r="D1035" s="216"/>
      <c r="E1035" s="199"/>
      <c r="F1035" s="199"/>
      <c r="G1035" s="200"/>
      <c r="H1035" s="197"/>
      <c r="I1035" s="194"/>
      <c r="J1035" s="195"/>
      <c r="K1035" s="192"/>
    </row>
    <row r="1036" spans="2:11">
      <c r="B1036" s="203"/>
      <c r="C1036" s="206"/>
      <c r="D1036" s="216"/>
      <c r="E1036" s="199"/>
      <c r="F1036" s="199"/>
      <c r="G1036" s="200"/>
      <c r="H1036" s="197"/>
      <c r="I1036" s="194"/>
      <c r="J1036" s="195"/>
      <c r="K1036" s="192"/>
    </row>
    <row r="1037" spans="2:11">
      <c r="B1037" s="203"/>
      <c r="C1037" s="206"/>
      <c r="D1037" s="216"/>
      <c r="E1037" s="199"/>
      <c r="F1037" s="199"/>
      <c r="G1037" s="200"/>
      <c r="H1037" s="197"/>
      <c r="I1037" s="194"/>
      <c r="J1037" s="195"/>
      <c r="K1037" s="192"/>
    </row>
    <row r="1038" spans="2:11">
      <c r="B1038" s="203"/>
      <c r="C1038" s="206"/>
      <c r="D1038" s="216"/>
      <c r="E1038" s="199"/>
      <c r="F1038" s="199"/>
      <c r="G1038" s="200"/>
      <c r="H1038" s="197"/>
      <c r="I1038" s="194"/>
      <c r="J1038" s="195"/>
      <c r="K1038" s="192"/>
    </row>
    <row r="1039" spans="2:11">
      <c r="B1039" s="203"/>
      <c r="C1039" s="206"/>
      <c r="D1039" s="216"/>
      <c r="E1039" s="199"/>
      <c r="F1039" s="199"/>
      <c r="G1039" s="200"/>
      <c r="H1039" s="197"/>
      <c r="I1039" s="194"/>
      <c r="J1039" s="195"/>
      <c r="K1039" s="192"/>
    </row>
    <row r="1040" spans="2:11">
      <c r="B1040" s="203"/>
      <c r="C1040" s="206"/>
      <c r="D1040" s="216"/>
      <c r="E1040" s="199"/>
      <c r="F1040" s="199"/>
      <c r="G1040" s="200"/>
      <c r="H1040" s="197"/>
      <c r="I1040" s="194"/>
      <c r="J1040" s="195"/>
      <c r="K1040" s="192"/>
    </row>
    <row r="1041" spans="2:11">
      <c r="B1041" s="203"/>
      <c r="C1041" s="206"/>
      <c r="D1041" s="216"/>
      <c r="E1041" s="199"/>
      <c r="F1041" s="199"/>
      <c r="G1041" s="200"/>
      <c r="H1041" s="197"/>
      <c r="I1041" s="194"/>
      <c r="J1041" s="195"/>
      <c r="K1041" s="192"/>
    </row>
    <row r="1042" spans="2:11">
      <c r="B1042" s="203"/>
      <c r="C1042" s="206"/>
      <c r="D1042" s="216"/>
      <c r="E1042" s="199"/>
      <c r="F1042" s="199"/>
      <c r="G1042" s="200"/>
      <c r="H1042" s="197"/>
      <c r="I1042" s="194"/>
      <c r="J1042" s="195"/>
      <c r="K1042" s="192"/>
    </row>
    <row r="1043" spans="2:11">
      <c r="B1043" s="203"/>
      <c r="C1043" s="206"/>
      <c r="D1043" s="216"/>
      <c r="E1043" s="199"/>
      <c r="F1043" s="199"/>
      <c r="G1043" s="200"/>
      <c r="H1043" s="197"/>
      <c r="I1043" s="194"/>
      <c r="J1043" s="195"/>
      <c r="K1043" s="192"/>
    </row>
    <row r="1044" spans="2:11">
      <c r="B1044" s="203"/>
      <c r="C1044" s="206"/>
      <c r="D1044" s="216"/>
      <c r="E1044" s="199"/>
      <c r="F1044" s="199"/>
      <c r="G1044" s="200"/>
      <c r="H1044" s="197"/>
      <c r="I1044" s="194"/>
      <c r="J1044" s="195"/>
      <c r="K1044" s="192"/>
    </row>
    <row r="1045" spans="2:11">
      <c r="B1045" s="203"/>
      <c r="C1045" s="206"/>
      <c r="D1045" s="216"/>
      <c r="E1045" s="199"/>
      <c r="F1045" s="199"/>
      <c r="G1045" s="200"/>
      <c r="H1045" s="197"/>
      <c r="I1045" s="194"/>
      <c r="J1045" s="195"/>
      <c r="K1045" s="192"/>
    </row>
    <row r="1046" spans="2:11">
      <c r="B1046" s="203"/>
      <c r="C1046" s="206"/>
      <c r="D1046" s="216"/>
      <c r="E1046" s="199"/>
      <c r="F1046" s="199"/>
      <c r="G1046" s="200"/>
      <c r="H1046" s="197"/>
      <c r="I1046" s="194"/>
      <c r="J1046" s="195"/>
      <c r="K1046" s="192"/>
    </row>
    <row r="1047" spans="2:11">
      <c r="B1047" s="203"/>
      <c r="C1047" s="206"/>
      <c r="D1047" s="216"/>
      <c r="E1047" s="199"/>
      <c r="F1047" s="199"/>
      <c r="G1047" s="200"/>
      <c r="H1047" s="197"/>
      <c r="I1047" s="194"/>
      <c r="J1047" s="195"/>
      <c r="K1047" s="192"/>
    </row>
    <row r="1048" spans="2:11">
      <c r="B1048" s="203"/>
      <c r="C1048" s="206"/>
      <c r="D1048" s="216"/>
      <c r="E1048" s="199"/>
      <c r="F1048" s="199"/>
      <c r="G1048" s="200"/>
      <c r="H1048" s="197"/>
      <c r="I1048" s="194"/>
      <c r="J1048" s="195"/>
      <c r="K1048" s="192"/>
    </row>
    <row r="1049" spans="2:11">
      <c r="B1049" s="203"/>
      <c r="C1049" s="206"/>
      <c r="D1049" s="216"/>
      <c r="E1049" s="199"/>
      <c r="F1049" s="199"/>
      <c r="G1049" s="200"/>
      <c r="H1049" s="197"/>
      <c r="I1049" s="194"/>
      <c r="J1049" s="195"/>
      <c r="K1049" s="192"/>
    </row>
    <row r="1050" spans="2:11">
      <c r="B1050" s="203"/>
      <c r="C1050" s="206"/>
      <c r="D1050" s="216"/>
      <c r="E1050" s="199"/>
      <c r="F1050" s="199"/>
      <c r="G1050" s="200"/>
      <c r="H1050" s="197"/>
      <c r="I1050" s="194"/>
      <c r="J1050" s="195"/>
      <c r="K1050" s="192"/>
    </row>
    <row r="1051" spans="2:11">
      <c r="B1051" s="203"/>
      <c r="C1051" s="206"/>
      <c r="D1051" s="216"/>
      <c r="E1051" s="199"/>
      <c r="F1051" s="199"/>
      <c r="G1051" s="200"/>
      <c r="H1051" s="197"/>
      <c r="I1051" s="194"/>
      <c r="J1051" s="195"/>
      <c r="K1051" s="192"/>
    </row>
    <row r="1052" spans="2:11">
      <c r="B1052" s="203"/>
      <c r="C1052" s="206"/>
      <c r="D1052" s="216"/>
      <c r="E1052" s="199"/>
      <c r="F1052" s="199"/>
      <c r="G1052" s="200"/>
      <c r="H1052" s="197"/>
      <c r="I1052" s="194"/>
      <c r="J1052" s="195"/>
      <c r="K1052" s="192"/>
    </row>
    <row r="1053" spans="2:11">
      <c r="B1053" s="203"/>
      <c r="C1053" s="206"/>
      <c r="D1053" s="216"/>
      <c r="E1053" s="199"/>
      <c r="F1053" s="199"/>
      <c r="G1053" s="200"/>
      <c r="H1053" s="197"/>
      <c r="I1053" s="194"/>
      <c r="J1053" s="195"/>
      <c r="K1053" s="192"/>
    </row>
    <row r="1054" spans="2:11">
      <c r="B1054" s="203"/>
      <c r="C1054" s="206"/>
      <c r="D1054" s="216"/>
      <c r="E1054" s="199"/>
      <c r="F1054" s="199"/>
      <c r="G1054" s="200"/>
      <c r="H1054" s="197"/>
      <c r="I1054" s="194"/>
      <c r="J1054" s="195"/>
      <c r="K1054" s="192"/>
    </row>
    <row r="1055" spans="2:11">
      <c r="B1055" s="203"/>
      <c r="C1055" s="206"/>
      <c r="D1055" s="216"/>
      <c r="E1055" s="199"/>
      <c r="F1055" s="199"/>
      <c r="G1055" s="200"/>
      <c r="H1055" s="197"/>
      <c r="I1055" s="194"/>
      <c r="J1055" s="195"/>
      <c r="K1055" s="192"/>
    </row>
    <row r="1056" spans="2:11">
      <c r="B1056" s="203"/>
      <c r="C1056" s="206"/>
      <c r="D1056" s="216"/>
      <c r="E1056" s="199"/>
      <c r="F1056" s="199"/>
      <c r="G1056" s="200"/>
      <c r="H1056" s="197"/>
      <c r="I1056" s="194"/>
      <c r="J1056" s="195"/>
      <c r="K1056" s="192"/>
    </row>
    <row r="1057" spans="2:11">
      <c r="B1057" s="203"/>
      <c r="C1057" s="206"/>
      <c r="D1057" s="216"/>
      <c r="E1057" s="199"/>
      <c r="F1057" s="199"/>
      <c r="G1057" s="200"/>
      <c r="H1057" s="197"/>
      <c r="I1057" s="194"/>
      <c r="J1057" s="195"/>
      <c r="K1057" s="192"/>
    </row>
    <row r="1058" spans="2:11">
      <c r="B1058" s="203"/>
      <c r="C1058" s="206"/>
      <c r="D1058" s="216"/>
      <c r="E1058" s="199"/>
      <c r="F1058" s="199"/>
      <c r="G1058" s="200"/>
      <c r="H1058" s="197"/>
      <c r="I1058" s="194"/>
      <c r="J1058" s="195"/>
      <c r="K1058" s="192"/>
    </row>
    <row r="1059" spans="2:11">
      <c r="B1059" s="203"/>
      <c r="C1059" s="206"/>
      <c r="D1059" s="216"/>
      <c r="E1059" s="199"/>
      <c r="F1059" s="199"/>
      <c r="G1059" s="200"/>
      <c r="H1059" s="197"/>
      <c r="I1059" s="194"/>
      <c r="J1059" s="195"/>
      <c r="K1059" s="192"/>
    </row>
    <row r="1060" spans="2:11">
      <c r="B1060" s="203"/>
      <c r="C1060" s="206"/>
      <c r="D1060" s="216"/>
      <c r="E1060" s="199"/>
      <c r="F1060" s="199"/>
      <c r="G1060" s="200"/>
      <c r="H1060" s="197"/>
      <c r="I1060" s="194"/>
      <c r="J1060" s="195"/>
      <c r="K1060" s="192"/>
    </row>
    <row r="1061" spans="2:11">
      <c r="B1061" s="203"/>
      <c r="C1061" s="206"/>
      <c r="D1061" s="216"/>
      <c r="E1061" s="199"/>
      <c r="F1061" s="199"/>
      <c r="G1061" s="200"/>
      <c r="H1061" s="197"/>
      <c r="I1061" s="194"/>
      <c r="J1061" s="195"/>
      <c r="K1061" s="192"/>
    </row>
    <row r="1062" spans="2:11">
      <c r="B1062" s="203"/>
      <c r="C1062" s="206"/>
      <c r="D1062" s="216"/>
      <c r="E1062" s="199"/>
      <c r="F1062" s="199"/>
      <c r="G1062" s="200"/>
      <c r="H1062" s="197"/>
      <c r="I1062" s="194"/>
      <c r="J1062" s="195"/>
      <c r="K1062" s="192"/>
    </row>
    <row r="1063" spans="2:11">
      <c r="B1063" s="203"/>
      <c r="C1063" s="206"/>
      <c r="D1063" s="216"/>
      <c r="E1063" s="199"/>
      <c r="F1063" s="199"/>
      <c r="G1063" s="200"/>
      <c r="H1063" s="197"/>
      <c r="I1063" s="194"/>
      <c r="J1063" s="195"/>
      <c r="K1063" s="192"/>
    </row>
    <row r="1064" spans="2:11">
      <c r="B1064" s="203"/>
      <c r="C1064" s="206"/>
      <c r="D1064" s="216"/>
      <c r="E1064" s="199"/>
      <c r="F1064" s="199"/>
      <c r="G1064" s="200"/>
      <c r="H1064" s="197"/>
      <c r="I1064" s="194"/>
      <c r="J1064" s="195"/>
      <c r="K1064" s="192"/>
    </row>
    <row r="1065" spans="2:11">
      <c r="B1065" s="203"/>
      <c r="C1065" s="206"/>
      <c r="D1065" s="216"/>
      <c r="E1065" s="199"/>
      <c r="F1065" s="199"/>
      <c r="G1065" s="200"/>
      <c r="H1065" s="197"/>
      <c r="I1065" s="194"/>
      <c r="J1065" s="195"/>
      <c r="K1065" s="192"/>
    </row>
    <row r="1066" spans="2:11">
      <c r="B1066" s="203"/>
      <c r="C1066" s="206"/>
      <c r="D1066" s="216"/>
      <c r="E1066" s="199"/>
      <c r="F1066" s="199"/>
      <c r="G1066" s="200"/>
      <c r="H1066" s="197"/>
      <c r="I1066" s="194"/>
      <c r="J1066" s="195"/>
      <c r="K1066" s="192"/>
    </row>
    <row r="1067" spans="2:11">
      <c r="B1067" s="203"/>
      <c r="C1067" s="206"/>
      <c r="D1067" s="216"/>
      <c r="E1067" s="199"/>
      <c r="F1067" s="199"/>
      <c r="G1067" s="200"/>
      <c r="H1067" s="197"/>
      <c r="I1067" s="194"/>
      <c r="J1067" s="195"/>
      <c r="K1067" s="192"/>
    </row>
    <row r="1068" spans="2:11">
      <c r="B1068" s="203"/>
      <c r="C1068" s="206"/>
      <c r="D1068" s="216"/>
      <c r="E1068" s="199"/>
      <c r="F1068" s="199"/>
      <c r="G1068" s="200"/>
      <c r="H1068" s="197"/>
      <c r="I1068" s="194"/>
      <c r="J1068" s="195"/>
      <c r="K1068" s="192"/>
    </row>
    <row r="1069" spans="2:11">
      <c r="B1069" s="203"/>
      <c r="C1069" s="206"/>
      <c r="D1069" s="216"/>
      <c r="E1069" s="199"/>
      <c r="F1069" s="199"/>
      <c r="G1069" s="200"/>
      <c r="H1069" s="197"/>
      <c r="I1069" s="194"/>
      <c r="J1069" s="195"/>
      <c r="K1069" s="192"/>
    </row>
    <row r="1070" spans="2:11">
      <c r="B1070" s="203"/>
      <c r="C1070" s="206"/>
      <c r="D1070" s="216"/>
      <c r="E1070" s="199"/>
      <c r="F1070" s="199"/>
      <c r="G1070" s="200"/>
      <c r="H1070" s="197"/>
      <c r="I1070" s="194"/>
      <c r="J1070" s="195"/>
      <c r="K1070" s="192"/>
    </row>
    <row r="1071" spans="2:11">
      <c r="B1071" s="203"/>
      <c r="C1071" s="206"/>
      <c r="D1071" s="216"/>
      <c r="E1071" s="199"/>
      <c r="F1071" s="199"/>
      <c r="G1071" s="200"/>
      <c r="H1071" s="197"/>
      <c r="I1071" s="194"/>
      <c r="J1071" s="195"/>
      <c r="K1071" s="192"/>
    </row>
    <row r="1072" spans="2:11">
      <c r="B1072" s="203"/>
      <c r="C1072" s="206"/>
      <c r="D1072" s="216"/>
      <c r="E1072" s="199"/>
      <c r="F1072" s="199"/>
      <c r="G1072" s="200"/>
      <c r="H1072" s="197"/>
      <c r="I1072" s="194"/>
      <c r="J1072" s="195"/>
      <c r="K1072" s="192"/>
    </row>
    <row r="1073" spans="2:11">
      <c r="B1073" s="203"/>
      <c r="C1073" s="206"/>
      <c r="D1073" s="216"/>
      <c r="E1073" s="199"/>
      <c r="F1073" s="199"/>
      <c r="G1073" s="200"/>
      <c r="H1073" s="197"/>
      <c r="I1073" s="194"/>
      <c r="J1073" s="195"/>
      <c r="K1073" s="192"/>
    </row>
    <row r="1074" spans="2:11">
      <c r="B1074" s="203"/>
      <c r="C1074" s="206"/>
      <c r="D1074" s="216"/>
      <c r="E1074" s="199"/>
      <c r="F1074" s="199"/>
      <c r="G1074" s="200"/>
      <c r="H1074" s="197"/>
      <c r="I1074" s="194"/>
      <c r="J1074" s="195"/>
      <c r="K1074" s="192"/>
    </row>
    <row r="1075" spans="2:11">
      <c r="B1075" s="203"/>
      <c r="C1075" s="206"/>
      <c r="D1075" s="216"/>
      <c r="E1075" s="199"/>
      <c r="F1075" s="199"/>
      <c r="G1075" s="200"/>
      <c r="H1075" s="197"/>
      <c r="I1075" s="194"/>
      <c r="J1075" s="195"/>
      <c r="K1075" s="192"/>
    </row>
    <row r="1076" spans="2:11">
      <c r="B1076" s="203"/>
      <c r="C1076" s="206"/>
      <c r="D1076" s="216"/>
      <c r="E1076" s="199"/>
      <c r="F1076" s="199"/>
      <c r="G1076" s="200"/>
      <c r="H1076" s="197"/>
      <c r="I1076" s="194"/>
      <c r="J1076" s="195"/>
      <c r="K1076" s="192"/>
    </row>
    <row r="1077" spans="2:11">
      <c r="B1077" s="203"/>
      <c r="C1077" s="206"/>
      <c r="D1077" s="216"/>
      <c r="E1077" s="199"/>
      <c r="F1077" s="199"/>
      <c r="G1077" s="200"/>
      <c r="H1077" s="197"/>
      <c r="I1077" s="194"/>
      <c r="J1077" s="195"/>
      <c r="K1077" s="192"/>
    </row>
    <row r="1078" spans="2:11">
      <c r="B1078" s="203"/>
      <c r="C1078" s="206"/>
      <c r="D1078" s="216"/>
      <c r="E1078" s="199"/>
      <c r="F1078" s="199"/>
      <c r="G1078" s="200"/>
      <c r="H1078" s="197"/>
      <c r="I1078" s="194"/>
      <c r="J1078" s="195"/>
      <c r="K1078" s="192"/>
    </row>
  </sheetData>
  <mergeCells count="33">
    <mergeCell ref="A1008:J1008"/>
    <mergeCell ref="A808:J808"/>
    <mergeCell ref="A874:J874"/>
    <mergeCell ref="A875:J875"/>
    <mergeCell ref="A941:J941"/>
    <mergeCell ref="A942:J942"/>
    <mergeCell ref="A673:J673"/>
    <mergeCell ref="A674:J674"/>
    <mergeCell ref="A740:J740"/>
    <mergeCell ref="A741:J741"/>
    <mergeCell ref="A807:J807"/>
    <mergeCell ref="A472:J472"/>
    <mergeCell ref="A539:J539"/>
    <mergeCell ref="A540:J540"/>
    <mergeCell ref="A606:J606"/>
    <mergeCell ref="A607:J607"/>
    <mergeCell ref="A337:J337"/>
    <mergeCell ref="A338:J338"/>
    <mergeCell ref="A404:J404"/>
    <mergeCell ref="A405:J405"/>
    <mergeCell ref="A471:J471"/>
    <mergeCell ref="A270:J270"/>
    <mergeCell ref="A271:J271"/>
    <mergeCell ref="A1:A2"/>
    <mergeCell ref="C1:G2"/>
    <mergeCell ref="B137:J137"/>
    <mergeCell ref="A203:J203"/>
    <mergeCell ref="A204:J204"/>
    <mergeCell ref="H1:H2"/>
    <mergeCell ref="I1:I2"/>
    <mergeCell ref="A69:J69"/>
    <mergeCell ref="B70:J70"/>
    <mergeCell ref="A136:J136"/>
  </mergeCells>
  <pageMargins left="0.7" right="0.7" top="0.75" bottom="0.75" header="0.3" footer="0.3"/>
  <pageSetup scale="88" orientation="portrait" r:id="rId1"/>
  <rowBreaks count="5" manualBreakCount="5">
    <brk id="102" max="6" man="1"/>
    <brk id="151" max="6" man="1"/>
    <brk id="235" max="6" man="1"/>
    <brk id="300" max="6" man="1"/>
    <brk id="357" max="6" man="1"/>
  </rowBreaks>
  <colBreaks count="1" manualBreakCount="1">
    <brk id="7"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92"/>
  <sheetViews>
    <sheetView view="pageLayout" topLeftCell="A43" zoomScaleNormal="100" zoomScaleSheetLayoutView="130" workbookViewId="0">
      <selection activeCell="F19" sqref="F19:F29"/>
    </sheetView>
  </sheetViews>
  <sheetFormatPr defaultRowHeight="12.5"/>
  <cols>
    <col min="1" max="1" width="6.26953125" customWidth="1"/>
    <col min="2" max="2" width="6.1796875" customWidth="1"/>
    <col min="3" max="3" width="48" customWidth="1"/>
    <col min="4" max="4" width="7.26953125" customWidth="1"/>
    <col min="5" max="5" width="11.26953125" style="3" bestFit="1" customWidth="1"/>
    <col min="6" max="6" width="12.26953125" customWidth="1"/>
    <col min="7" max="7" width="19.26953125" customWidth="1"/>
    <col min="9" max="9" width="13" bestFit="1" customWidth="1"/>
  </cols>
  <sheetData>
    <row r="1" spans="1:7">
      <c r="F1" s="65"/>
    </row>
    <row r="2" spans="1:7">
      <c r="A2" s="494" t="s">
        <v>2</v>
      </c>
      <c r="B2" s="494" t="s">
        <v>10</v>
      </c>
      <c r="C2" s="500" t="s">
        <v>3</v>
      </c>
      <c r="D2" s="494" t="s">
        <v>4</v>
      </c>
      <c r="E2" s="502" t="s">
        <v>15</v>
      </c>
      <c r="F2" s="494" t="s">
        <v>5</v>
      </c>
      <c r="G2" s="494" t="s">
        <v>6</v>
      </c>
    </row>
    <row r="3" spans="1:7">
      <c r="A3" s="495"/>
      <c r="B3" s="495"/>
      <c r="C3" s="501"/>
      <c r="D3" s="495"/>
      <c r="E3" s="503"/>
      <c r="F3" s="495"/>
      <c r="G3" s="495"/>
    </row>
    <row r="4" spans="1:7">
      <c r="A4" s="30"/>
      <c r="B4" s="1"/>
      <c r="C4" s="31"/>
      <c r="D4" s="2"/>
      <c r="E4" s="38"/>
      <c r="F4" s="45"/>
      <c r="G4" s="29"/>
    </row>
    <row r="5" spans="1:7" ht="13">
      <c r="A5" s="33"/>
      <c r="B5" s="33"/>
      <c r="C5" s="35" t="s">
        <v>245</v>
      </c>
      <c r="D5" s="2"/>
      <c r="E5" s="38"/>
      <c r="F5" s="45"/>
      <c r="G5" s="29"/>
    </row>
    <row r="6" spans="1:7" ht="13">
      <c r="A6" s="33"/>
      <c r="B6" s="33"/>
      <c r="C6" s="35"/>
      <c r="D6" s="2"/>
      <c r="E6" s="38"/>
      <c r="F6" s="45"/>
      <c r="G6" s="29"/>
    </row>
    <row r="7" spans="1:7" ht="13">
      <c r="A7" s="33"/>
      <c r="B7" s="33"/>
      <c r="C7" s="35"/>
      <c r="D7" s="2"/>
      <c r="E7" s="38"/>
      <c r="F7" s="145"/>
      <c r="G7" s="29"/>
    </row>
    <row r="8" spans="1:7" ht="13">
      <c r="A8" s="33" t="s">
        <v>122</v>
      </c>
      <c r="B8" s="33"/>
      <c r="C8" s="33" t="s">
        <v>215</v>
      </c>
      <c r="D8" s="3"/>
      <c r="E8" s="34"/>
      <c r="F8" s="67"/>
      <c r="G8" s="29"/>
    </row>
    <row r="9" spans="1:7">
      <c r="A9" s="25"/>
      <c r="B9" s="25"/>
      <c r="C9" s="25"/>
      <c r="D9" s="3"/>
      <c r="E9" s="25"/>
      <c r="F9" s="59"/>
      <c r="G9" s="52"/>
    </row>
    <row r="10" spans="1:7">
      <c r="A10" s="24" t="s">
        <v>123</v>
      </c>
      <c r="B10" s="41"/>
      <c r="C10" s="25" t="s">
        <v>216</v>
      </c>
      <c r="D10" s="27" t="s">
        <v>8</v>
      </c>
      <c r="E10" s="116">
        <v>500</v>
      </c>
      <c r="F10" s="59"/>
      <c r="G10" s="59">
        <f>F10*E10</f>
        <v>0</v>
      </c>
    </row>
    <row r="11" spans="1:7">
      <c r="A11" s="25"/>
      <c r="B11" s="41"/>
      <c r="C11" s="28"/>
      <c r="E11" s="25"/>
      <c r="F11" s="59"/>
      <c r="G11" s="1"/>
    </row>
    <row r="12" spans="1:7">
      <c r="A12" s="25"/>
      <c r="B12" s="41"/>
      <c r="C12" s="25" t="s">
        <v>217</v>
      </c>
      <c r="D12" s="20" t="s">
        <v>33</v>
      </c>
      <c r="E12" s="24">
        <v>1</v>
      </c>
      <c r="F12" s="59"/>
      <c r="G12" s="59">
        <f>E12*F12</f>
        <v>0</v>
      </c>
    </row>
    <row r="13" spans="1:7">
      <c r="A13" s="25"/>
      <c r="B13" s="41"/>
      <c r="C13" s="25"/>
      <c r="D13" s="27"/>
      <c r="E13" s="24"/>
      <c r="F13" s="59"/>
      <c r="G13" s="59"/>
    </row>
    <row r="14" spans="1:7">
      <c r="A14" s="25"/>
      <c r="B14" s="42"/>
      <c r="C14" s="25" t="s">
        <v>218</v>
      </c>
      <c r="D14" s="20" t="s">
        <v>33</v>
      </c>
      <c r="E14" s="24">
        <v>1</v>
      </c>
      <c r="F14" s="59"/>
      <c r="G14" s="59">
        <f>F14*E14</f>
        <v>0</v>
      </c>
    </row>
    <row r="15" spans="1:7">
      <c r="A15" s="25"/>
      <c r="B15" s="41"/>
      <c r="C15" s="25"/>
      <c r="D15" s="27"/>
      <c r="E15" s="24"/>
      <c r="F15" s="59"/>
      <c r="G15" s="59"/>
    </row>
    <row r="16" spans="1:7">
      <c r="A16" s="25"/>
      <c r="B16" s="42"/>
      <c r="C16" s="28"/>
      <c r="D16" s="27"/>
      <c r="E16" s="24"/>
      <c r="F16" s="59"/>
      <c r="G16" s="59"/>
    </row>
    <row r="17" spans="1:9">
      <c r="A17" s="25"/>
      <c r="B17" s="42"/>
      <c r="C17" s="159" t="s">
        <v>239</v>
      </c>
      <c r="D17" s="27"/>
      <c r="E17" s="24"/>
      <c r="F17" s="59"/>
      <c r="G17" s="59"/>
    </row>
    <row r="18" spans="1:9">
      <c r="A18" s="25"/>
      <c r="B18" s="42"/>
      <c r="C18" s="107"/>
      <c r="D18" s="27"/>
      <c r="E18" s="24"/>
      <c r="F18" s="59"/>
      <c r="G18" s="59"/>
    </row>
    <row r="19" spans="1:9" ht="23">
      <c r="A19" s="25"/>
      <c r="B19" s="42"/>
      <c r="C19" s="472" t="s">
        <v>240</v>
      </c>
      <c r="D19" s="24" t="s">
        <v>33</v>
      </c>
      <c r="E19" s="24">
        <v>2</v>
      </c>
      <c r="F19" s="59"/>
      <c r="G19" s="59">
        <f>F19*E19</f>
        <v>0</v>
      </c>
    </row>
    <row r="20" spans="1:9">
      <c r="A20" s="25"/>
      <c r="B20" s="41"/>
      <c r="C20" s="141"/>
      <c r="D20" s="140"/>
      <c r="E20" s="140"/>
      <c r="F20" s="139"/>
      <c r="G20" s="139"/>
    </row>
    <row r="21" spans="1:9">
      <c r="A21" s="25"/>
      <c r="B21" s="41"/>
      <c r="C21" s="162"/>
      <c r="D21" s="140"/>
      <c r="E21" s="140"/>
      <c r="F21" s="139"/>
      <c r="G21" s="139"/>
    </row>
    <row r="22" spans="1:9">
      <c r="A22" s="25"/>
      <c r="B22" s="42"/>
      <c r="C22" s="471"/>
      <c r="D22" s="140"/>
      <c r="E22" s="140"/>
      <c r="F22" s="139"/>
      <c r="G22" s="139"/>
    </row>
    <row r="23" spans="1:9">
      <c r="A23" s="163"/>
      <c r="B23" s="164"/>
      <c r="C23" s="473" t="s">
        <v>241</v>
      </c>
      <c r="D23" s="140"/>
      <c r="E23" s="140"/>
      <c r="F23" s="139"/>
      <c r="G23" s="139"/>
    </row>
    <row r="24" spans="1:9" ht="23">
      <c r="A24" s="163"/>
      <c r="B24" s="164"/>
      <c r="C24" s="161" t="s">
        <v>242</v>
      </c>
      <c r="D24" s="140" t="s">
        <v>243</v>
      </c>
      <c r="E24" s="140">
        <v>4</v>
      </c>
      <c r="F24" s="139"/>
      <c r="G24" s="139">
        <f>F24*E24</f>
        <v>0</v>
      </c>
    </row>
    <row r="25" spans="1:9" ht="13">
      <c r="A25" s="163"/>
      <c r="B25" s="165"/>
      <c r="C25" s="162"/>
      <c r="D25" s="136"/>
      <c r="E25" s="140"/>
      <c r="F25" s="139"/>
      <c r="G25" s="139"/>
      <c r="I25" s="143"/>
    </row>
    <row r="26" spans="1:9">
      <c r="A26" s="163"/>
      <c r="B26" s="164"/>
      <c r="C26" s="141"/>
      <c r="D26" s="136"/>
      <c r="E26" s="140"/>
      <c r="F26" s="139"/>
      <c r="G26" s="139"/>
    </row>
    <row r="27" spans="1:9">
      <c r="A27" s="25"/>
      <c r="B27" s="64"/>
      <c r="C27" s="474" t="s">
        <v>248</v>
      </c>
      <c r="D27" s="29"/>
      <c r="E27" s="24"/>
      <c r="F27" s="59"/>
      <c r="G27" s="59"/>
    </row>
    <row r="28" spans="1:9">
      <c r="A28" s="25"/>
      <c r="B28" s="41"/>
      <c r="C28" s="25"/>
      <c r="D28" s="29"/>
      <c r="E28" s="24"/>
      <c r="F28" s="59"/>
      <c r="G28" s="59"/>
    </row>
    <row r="29" spans="1:9" ht="23">
      <c r="A29" s="25"/>
      <c r="B29" s="1"/>
      <c r="C29" s="100" t="s">
        <v>249</v>
      </c>
      <c r="D29" s="29" t="s">
        <v>14</v>
      </c>
      <c r="E29" s="24">
        <v>1</v>
      </c>
      <c r="F29" s="59"/>
      <c r="G29" s="59">
        <f>F29*E29</f>
        <v>0</v>
      </c>
    </row>
    <row r="30" spans="1:9">
      <c r="A30" s="25"/>
      <c r="B30" s="42"/>
      <c r="C30" s="25"/>
      <c r="D30" s="29"/>
      <c r="E30" s="98"/>
      <c r="F30" s="59"/>
      <c r="G30" s="59"/>
    </row>
    <row r="31" spans="1:9">
      <c r="A31" s="25"/>
      <c r="B31" s="42"/>
      <c r="C31" s="25"/>
      <c r="D31" s="27"/>
      <c r="E31" s="28"/>
      <c r="F31" s="54"/>
      <c r="G31" s="52"/>
    </row>
    <row r="32" spans="1:9">
      <c r="A32" s="25"/>
      <c r="B32" s="41"/>
      <c r="C32" s="25"/>
      <c r="D32" s="27"/>
      <c r="E32" s="28"/>
      <c r="F32" s="54"/>
      <c r="G32" s="52"/>
    </row>
    <row r="33" spans="1:9">
      <c r="A33" s="25"/>
      <c r="B33" s="1"/>
      <c r="C33" s="25"/>
      <c r="D33" s="22"/>
      <c r="E33" s="28"/>
      <c r="F33" s="54"/>
      <c r="G33" s="52"/>
      <c r="I33" s="86"/>
    </row>
    <row r="34" spans="1:9">
      <c r="A34" s="1"/>
      <c r="B34" s="1"/>
      <c r="C34" s="25"/>
      <c r="D34" s="5"/>
      <c r="E34" s="28"/>
      <c r="F34" s="54"/>
      <c r="G34" s="52"/>
    </row>
    <row r="35" spans="1:9">
      <c r="A35" s="25"/>
      <c r="B35" s="1"/>
      <c r="C35" s="25"/>
      <c r="D35" s="27"/>
      <c r="E35" s="28"/>
      <c r="F35" s="54"/>
      <c r="G35" s="52"/>
    </row>
    <row r="36" spans="1:9">
      <c r="A36" s="1"/>
      <c r="B36" s="1"/>
      <c r="C36" s="25"/>
      <c r="D36" s="4"/>
      <c r="E36" s="28"/>
      <c r="F36" s="54"/>
      <c r="G36" s="52"/>
    </row>
    <row r="37" spans="1:9">
      <c r="A37" s="25"/>
      <c r="B37" s="25"/>
      <c r="C37" s="25"/>
      <c r="D37" s="27"/>
      <c r="E37" s="28"/>
      <c r="F37" s="54"/>
      <c r="G37" s="52"/>
    </row>
    <row r="38" spans="1:9">
      <c r="A38" s="1"/>
      <c r="B38" s="1"/>
      <c r="C38" s="28"/>
      <c r="D38" s="27"/>
      <c r="E38" s="28"/>
      <c r="F38" s="54"/>
      <c r="G38" s="52"/>
    </row>
    <row r="39" spans="1:9">
      <c r="A39" s="25"/>
      <c r="B39" s="1"/>
      <c r="C39" s="25"/>
      <c r="D39" s="27"/>
      <c r="E39" s="28"/>
      <c r="F39" s="54"/>
      <c r="G39" s="1"/>
    </row>
    <row r="40" spans="1:9">
      <c r="A40" s="25"/>
      <c r="B40" s="25"/>
      <c r="C40" s="1"/>
      <c r="D40" s="21"/>
      <c r="E40" s="28"/>
      <c r="F40" s="54"/>
      <c r="G40" s="52"/>
    </row>
    <row r="41" spans="1:9">
      <c r="A41" s="1"/>
      <c r="B41" s="1"/>
      <c r="C41" s="1"/>
      <c r="D41" s="21"/>
      <c r="E41" s="28"/>
      <c r="F41" s="54"/>
      <c r="G41" s="29"/>
    </row>
    <row r="42" spans="1:9">
      <c r="A42" s="1"/>
      <c r="B42" s="1"/>
      <c r="C42" s="25"/>
      <c r="D42" s="21"/>
      <c r="E42" s="28"/>
      <c r="F42" s="54"/>
      <c r="G42" s="29"/>
    </row>
    <row r="43" spans="1:9">
      <c r="A43" s="1"/>
      <c r="B43" s="1"/>
      <c r="C43" s="25"/>
      <c r="D43" s="21"/>
      <c r="E43" s="28"/>
      <c r="F43" s="54"/>
      <c r="G43" s="29"/>
    </row>
    <row r="44" spans="1:9">
      <c r="A44" s="1"/>
      <c r="B44" s="1"/>
      <c r="C44" s="25"/>
      <c r="D44" s="21"/>
      <c r="E44" s="28"/>
      <c r="F44" s="54"/>
      <c r="G44" s="52"/>
    </row>
    <row r="45" spans="1:9">
      <c r="A45" s="1"/>
      <c r="B45" s="1"/>
      <c r="C45" s="25"/>
      <c r="D45" s="21"/>
      <c r="E45" s="28"/>
      <c r="F45" s="54"/>
      <c r="G45" s="52"/>
    </row>
    <row r="46" spans="1:9">
      <c r="A46" s="1"/>
      <c r="B46" s="1"/>
      <c r="C46" s="25"/>
      <c r="D46" s="21"/>
      <c r="E46" s="28"/>
      <c r="F46" s="54"/>
      <c r="G46" s="52"/>
    </row>
    <row r="47" spans="1:9">
      <c r="A47" s="1"/>
      <c r="B47" s="1"/>
      <c r="C47" s="28"/>
      <c r="D47" s="21"/>
      <c r="E47" s="28"/>
      <c r="F47" s="54"/>
      <c r="G47" s="52"/>
    </row>
    <row r="48" spans="1:9">
      <c r="A48" s="1"/>
      <c r="B48" s="32"/>
      <c r="C48" s="1"/>
      <c r="D48" s="24"/>
      <c r="E48" s="39"/>
      <c r="F48" s="54"/>
      <c r="G48" s="52"/>
    </row>
    <row r="49" spans="1:7">
      <c r="A49" s="1"/>
      <c r="B49" s="32"/>
      <c r="C49" s="14"/>
      <c r="D49" s="15"/>
      <c r="E49" s="39"/>
      <c r="F49" s="54"/>
      <c r="G49" s="29"/>
    </row>
    <row r="50" spans="1:7">
      <c r="A50" s="1"/>
      <c r="B50" s="32"/>
      <c r="C50" s="14"/>
      <c r="D50" s="16"/>
      <c r="E50" s="39"/>
      <c r="F50" s="55"/>
      <c r="G50" s="57"/>
    </row>
    <row r="51" spans="1:7" ht="13">
      <c r="A51" s="498"/>
      <c r="B51" s="89"/>
      <c r="C51" s="510" t="s">
        <v>132</v>
      </c>
      <c r="D51" s="511"/>
      <c r="E51" s="511"/>
      <c r="F51" s="510"/>
      <c r="G51" s="113"/>
    </row>
    <row r="52" spans="1:7" ht="13">
      <c r="A52" s="499"/>
      <c r="B52" s="90"/>
      <c r="C52" s="520"/>
      <c r="D52" s="521"/>
      <c r="E52" s="521"/>
      <c r="F52" s="520"/>
      <c r="G52" s="96">
        <f>SUM(G10:G33)</f>
        <v>0</v>
      </c>
    </row>
    <row r="91" spans="1:5" ht="13">
      <c r="A91" s="17"/>
      <c r="B91" s="17"/>
      <c r="C91" s="18"/>
      <c r="D91" s="18"/>
      <c r="E91" s="40"/>
    </row>
    <row r="92" spans="1:5" ht="13">
      <c r="A92" s="17"/>
      <c r="B92" s="17"/>
      <c r="C92" s="18"/>
      <c r="D92" s="18"/>
      <c r="E92" s="40"/>
    </row>
  </sheetData>
  <mergeCells count="10">
    <mergeCell ref="G2:G3"/>
    <mergeCell ref="A51:A52"/>
    <mergeCell ref="C51:E52"/>
    <mergeCell ref="F51:F52"/>
    <mergeCell ref="A2:A3"/>
    <mergeCell ref="B2:B3"/>
    <mergeCell ref="C2:C3"/>
    <mergeCell ref="D2:D3"/>
    <mergeCell ref="E2:E3"/>
    <mergeCell ref="F2:F3"/>
  </mergeCells>
  <pageMargins left="0.47244094488188981" right="0.35433070866141736" top="0.78740157480314965" bottom="0.74803149606299213" header="0.51181102362204722" footer="0.51181102362204722"/>
  <pageSetup scale="90" firstPageNumber="8" orientation="portrait" useFirstPageNumber="1" r:id="rId1"/>
  <headerFooter alignWithMargins="0">
    <oddHeader>&amp;RBILL OF QUANTITIES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S476"/>
  <sheetViews>
    <sheetView tabSelected="1" view="pageLayout" topLeftCell="A4" zoomScale="90" zoomScaleNormal="100" zoomScaleSheetLayoutView="115" zoomScalePageLayoutView="90" workbookViewId="0">
      <selection activeCell="I29" sqref="I29:J29"/>
    </sheetView>
  </sheetViews>
  <sheetFormatPr defaultRowHeight="12.5"/>
  <cols>
    <col min="1" max="1" width="13.7265625" customWidth="1"/>
    <col min="7" max="7" width="4.453125" customWidth="1"/>
    <col min="8" max="8" width="7.81640625" customWidth="1"/>
    <col min="10" max="10" width="38.26953125" customWidth="1"/>
    <col min="14" max="14" width="21.1796875" bestFit="1" customWidth="1"/>
    <col min="17" max="17" width="22.7265625" customWidth="1"/>
    <col min="19" max="19" width="19.54296875" bestFit="1" customWidth="1"/>
  </cols>
  <sheetData>
    <row r="1" spans="1:12" s="70" customFormat="1" ht="18">
      <c r="A1" s="71"/>
      <c r="C1" s="71"/>
    </row>
    <row r="2" spans="1:12" s="70" customFormat="1" ht="17.5"/>
    <row r="3" spans="1:12" s="70" customFormat="1" ht="18">
      <c r="A3" s="71" t="s">
        <v>162</v>
      </c>
    </row>
    <row r="4" spans="1:12" s="71" customFormat="1" ht="24.75" customHeight="1" thickBot="1"/>
    <row r="5" spans="1:12" s="70" customFormat="1" ht="27.75" customHeight="1" thickBot="1">
      <c r="A5" s="72" t="s">
        <v>2</v>
      </c>
      <c r="B5" s="564" t="s">
        <v>3</v>
      </c>
      <c r="C5" s="565"/>
      <c r="D5" s="565"/>
      <c r="E5" s="565"/>
      <c r="F5" s="565"/>
      <c r="G5" s="565"/>
      <c r="H5" s="566"/>
      <c r="I5" s="558" t="s">
        <v>165</v>
      </c>
      <c r="J5" s="559"/>
      <c r="K5" s="571"/>
      <c r="L5" s="571"/>
    </row>
    <row r="6" spans="1:12" s="70" customFormat="1" ht="17.25" customHeight="1">
      <c r="A6" s="544" t="s">
        <v>11</v>
      </c>
      <c r="B6" s="549" t="s">
        <v>135</v>
      </c>
      <c r="C6" s="550"/>
      <c r="D6" s="550"/>
      <c r="E6" s="550"/>
      <c r="F6" s="550"/>
      <c r="G6" s="550"/>
      <c r="H6" s="551"/>
      <c r="I6" s="560">
        <f>'P&amp;Gs'!K107</f>
        <v>0</v>
      </c>
      <c r="J6" s="561"/>
      <c r="K6" s="570"/>
      <c r="L6" s="570"/>
    </row>
    <row r="7" spans="1:12" s="70" customFormat="1" ht="17.25" customHeight="1">
      <c r="A7" s="545"/>
      <c r="B7" s="546"/>
      <c r="C7" s="547"/>
      <c r="D7" s="547"/>
      <c r="E7" s="547"/>
      <c r="F7" s="547"/>
      <c r="G7" s="547"/>
      <c r="H7" s="548"/>
      <c r="I7" s="562"/>
      <c r="J7" s="563"/>
      <c r="K7" s="570"/>
      <c r="L7" s="570"/>
    </row>
    <row r="8" spans="1:12" s="70" customFormat="1" ht="17.25" customHeight="1">
      <c r="A8" s="544" t="s">
        <v>18</v>
      </c>
      <c r="B8" s="549" t="s">
        <v>1048</v>
      </c>
      <c r="C8" s="550"/>
      <c r="D8" s="550"/>
      <c r="E8" s="550"/>
      <c r="F8" s="550"/>
      <c r="G8" s="550"/>
      <c r="H8" s="551"/>
      <c r="I8" s="560">
        <f>'Dayworks '!K259</f>
        <v>209000</v>
      </c>
      <c r="J8" s="561"/>
      <c r="K8" s="570"/>
      <c r="L8" s="570"/>
    </row>
    <row r="9" spans="1:12" s="70" customFormat="1" ht="17.25" customHeight="1">
      <c r="A9" s="545"/>
      <c r="B9" s="546"/>
      <c r="C9" s="547"/>
      <c r="D9" s="547"/>
      <c r="E9" s="547"/>
      <c r="F9" s="547"/>
      <c r="G9" s="547"/>
      <c r="H9" s="548"/>
      <c r="I9" s="562"/>
      <c r="J9" s="563"/>
      <c r="K9" s="570"/>
      <c r="L9" s="570"/>
    </row>
    <row r="10" spans="1:12" s="70" customFormat="1" ht="17.25" customHeight="1">
      <c r="A10" s="545" t="s">
        <v>22</v>
      </c>
      <c r="B10" s="546" t="s">
        <v>136</v>
      </c>
      <c r="C10" s="547"/>
      <c r="D10" s="547"/>
      <c r="E10" s="547"/>
      <c r="F10" s="547"/>
      <c r="G10" s="547"/>
      <c r="H10" s="548"/>
      <c r="I10" s="562">
        <f>'Site Clearing'!G49</f>
        <v>0</v>
      </c>
      <c r="J10" s="563"/>
      <c r="K10" s="570"/>
      <c r="L10" s="570"/>
    </row>
    <row r="11" spans="1:12" s="70" customFormat="1" ht="17.25" customHeight="1">
      <c r="A11" s="545"/>
      <c r="B11" s="546"/>
      <c r="C11" s="547"/>
      <c r="D11" s="547"/>
      <c r="E11" s="547"/>
      <c r="F11" s="547"/>
      <c r="G11" s="547"/>
      <c r="H11" s="548"/>
      <c r="I11" s="562"/>
      <c r="J11" s="563"/>
      <c r="K11" s="570"/>
      <c r="L11" s="570"/>
    </row>
    <row r="12" spans="1:12" s="70" customFormat="1" ht="17.25" customHeight="1">
      <c r="A12" s="545" t="s">
        <v>180</v>
      </c>
      <c r="B12" s="546" t="s">
        <v>137</v>
      </c>
      <c r="C12" s="547"/>
      <c r="D12" s="547"/>
      <c r="E12" s="547"/>
      <c r="F12" s="547"/>
      <c r="G12" s="547"/>
      <c r="H12" s="548"/>
      <c r="I12" s="562">
        <f>'Bulk Earthworks'!G50</f>
        <v>0</v>
      </c>
      <c r="J12" s="563"/>
      <c r="K12" s="570"/>
      <c r="L12" s="570"/>
    </row>
    <row r="13" spans="1:12" s="70" customFormat="1" ht="17.25" customHeight="1">
      <c r="A13" s="545"/>
      <c r="B13" s="546"/>
      <c r="C13" s="547"/>
      <c r="D13" s="547"/>
      <c r="E13" s="547"/>
      <c r="F13" s="547"/>
      <c r="G13" s="547"/>
      <c r="H13" s="548"/>
      <c r="I13" s="562"/>
      <c r="J13" s="563"/>
      <c r="K13" s="570"/>
      <c r="L13" s="570"/>
    </row>
    <row r="14" spans="1:12" s="70" customFormat="1" ht="17.25" customHeight="1">
      <c r="A14" s="545" t="s">
        <v>138</v>
      </c>
      <c r="B14" s="546" t="s">
        <v>139</v>
      </c>
      <c r="C14" s="547"/>
      <c r="D14" s="547"/>
      <c r="E14" s="547"/>
      <c r="F14" s="547"/>
      <c r="G14" s="547"/>
      <c r="H14" s="548"/>
      <c r="I14" s="562">
        <f>'Earthworks (pipe trenches)'!G56</f>
        <v>0</v>
      </c>
      <c r="J14" s="563"/>
      <c r="K14" s="572"/>
      <c r="L14" s="572"/>
    </row>
    <row r="15" spans="1:12" s="70" customFormat="1" ht="17.25" customHeight="1">
      <c r="A15" s="545"/>
      <c r="B15" s="546"/>
      <c r="C15" s="547"/>
      <c r="D15" s="547"/>
      <c r="E15" s="547"/>
      <c r="F15" s="547"/>
      <c r="G15" s="547"/>
      <c r="H15" s="548"/>
      <c r="I15" s="562"/>
      <c r="J15" s="563"/>
      <c r="K15" s="572"/>
      <c r="L15" s="572"/>
    </row>
    <row r="16" spans="1:12" s="70" customFormat="1" ht="17.25" customHeight="1">
      <c r="A16" s="545" t="s">
        <v>140</v>
      </c>
      <c r="B16" s="546" t="s">
        <v>186</v>
      </c>
      <c r="C16" s="547"/>
      <c r="D16" s="547"/>
      <c r="E16" s="547"/>
      <c r="F16" s="547"/>
      <c r="G16" s="547"/>
      <c r="H16" s="548"/>
      <c r="I16" s="562">
        <f>'Medium pressure pipes'!G53</f>
        <v>0</v>
      </c>
      <c r="J16" s="563"/>
      <c r="K16" s="572"/>
      <c r="L16" s="572"/>
    </row>
    <row r="17" spans="1:19" s="70" customFormat="1" ht="17.25" customHeight="1">
      <c r="A17" s="545"/>
      <c r="B17" s="546"/>
      <c r="C17" s="547"/>
      <c r="D17" s="547"/>
      <c r="E17" s="547"/>
      <c r="F17" s="547"/>
      <c r="G17" s="547"/>
      <c r="H17" s="548"/>
      <c r="I17" s="562"/>
      <c r="J17" s="563"/>
      <c r="K17" s="572"/>
      <c r="L17" s="572"/>
    </row>
    <row r="18" spans="1:19" s="70" customFormat="1" ht="17.25" customHeight="1">
      <c r="A18" s="545" t="s">
        <v>141</v>
      </c>
      <c r="B18" s="546" t="s">
        <v>142</v>
      </c>
      <c r="C18" s="547"/>
      <c r="D18" s="547"/>
      <c r="E18" s="547"/>
      <c r="F18" s="547"/>
      <c r="G18" s="547"/>
      <c r="H18" s="548"/>
      <c r="I18" s="562">
        <f>'Bedding Pipes'!G51</f>
        <v>0</v>
      </c>
      <c r="J18" s="563"/>
      <c r="K18" s="572"/>
      <c r="L18" s="572"/>
    </row>
    <row r="19" spans="1:19" s="70" customFormat="1" ht="17.25" customHeight="1">
      <c r="A19" s="545"/>
      <c r="B19" s="546"/>
      <c r="C19" s="547"/>
      <c r="D19" s="547"/>
      <c r="E19" s="547"/>
      <c r="F19" s="547"/>
      <c r="G19" s="547"/>
      <c r="H19" s="548"/>
      <c r="I19" s="562"/>
      <c r="J19" s="563"/>
      <c r="K19" s="572"/>
      <c r="L19" s="572"/>
    </row>
    <row r="20" spans="1:19" s="70" customFormat="1" ht="17.25" customHeight="1">
      <c r="A20" s="536" t="s">
        <v>122</v>
      </c>
      <c r="B20" s="538" t="s">
        <v>238</v>
      </c>
      <c r="C20" s="539"/>
      <c r="D20" s="539"/>
      <c r="E20" s="539"/>
      <c r="F20" s="539"/>
      <c r="G20" s="539"/>
      <c r="H20" s="540"/>
      <c r="I20" s="567">
        <f>'Combi Court'!G49</f>
        <v>0</v>
      </c>
      <c r="J20" s="568"/>
      <c r="K20" s="142"/>
      <c r="L20" s="142"/>
    </row>
    <row r="21" spans="1:19" s="70" customFormat="1" ht="17.25" customHeight="1">
      <c r="A21" s="537"/>
      <c r="B21" s="541"/>
      <c r="C21" s="542"/>
      <c r="D21" s="542"/>
      <c r="E21" s="542"/>
      <c r="F21" s="542"/>
      <c r="G21" s="542"/>
      <c r="H21" s="543"/>
      <c r="I21" s="560"/>
      <c r="J21" s="561"/>
      <c r="K21" s="142"/>
      <c r="L21" s="142"/>
    </row>
    <row r="22" spans="1:19" s="70" customFormat="1" ht="17.25" customHeight="1">
      <c r="A22" s="545" t="s">
        <v>133</v>
      </c>
      <c r="B22" s="546" t="s">
        <v>163</v>
      </c>
      <c r="C22" s="547"/>
      <c r="D22" s="547"/>
      <c r="E22" s="547"/>
      <c r="F22" s="547"/>
      <c r="G22" s="547"/>
      <c r="H22" s="548"/>
      <c r="I22" s="562">
        <f>'SOCCER FIELD'!G54</f>
        <v>0</v>
      </c>
      <c r="J22" s="563"/>
      <c r="K22" s="572"/>
      <c r="L22" s="572"/>
      <c r="N22" s="104"/>
      <c r="Q22" s="104"/>
    </row>
    <row r="23" spans="1:19" s="70" customFormat="1" ht="17.25" customHeight="1">
      <c r="A23" s="545"/>
      <c r="B23" s="546"/>
      <c r="C23" s="547"/>
      <c r="D23" s="547"/>
      <c r="E23" s="547"/>
      <c r="F23" s="547"/>
      <c r="G23" s="547"/>
      <c r="H23" s="548"/>
      <c r="I23" s="562"/>
      <c r="J23" s="563"/>
      <c r="K23" s="572"/>
      <c r="L23" s="572"/>
      <c r="N23" s="104"/>
      <c r="Q23" s="104"/>
    </row>
    <row r="24" spans="1:19" s="70" customFormat="1" ht="32.25" customHeight="1">
      <c r="A24" s="144" t="s">
        <v>150</v>
      </c>
      <c r="B24" s="552" t="s">
        <v>250</v>
      </c>
      <c r="C24" s="553"/>
      <c r="D24" s="553"/>
      <c r="E24" s="553"/>
      <c r="F24" s="553"/>
      <c r="G24" s="553"/>
      <c r="H24" s="554"/>
      <c r="I24" s="562">
        <f>GAURDHOUSE!K743</f>
        <v>0</v>
      </c>
      <c r="J24" s="563"/>
      <c r="K24" s="142"/>
      <c r="L24" s="142"/>
      <c r="N24" s="106"/>
      <c r="Q24" s="104"/>
    </row>
    <row r="25" spans="1:19" s="70" customFormat="1" ht="17.25" customHeight="1">
      <c r="A25" s="545" t="s">
        <v>201</v>
      </c>
      <c r="B25" s="546" t="s">
        <v>143</v>
      </c>
      <c r="C25" s="547"/>
      <c r="D25" s="547"/>
      <c r="E25" s="547"/>
      <c r="F25" s="547"/>
      <c r="G25" s="547"/>
      <c r="H25" s="548"/>
      <c r="I25" s="562">
        <f>'Ablutions and Changerooms'!K1008</f>
        <v>0</v>
      </c>
      <c r="J25" s="563"/>
      <c r="K25" s="572"/>
      <c r="L25" s="572"/>
      <c r="N25" s="104"/>
    </row>
    <row r="26" spans="1:19" s="70" customFormat="1" ht="17.25" customHeight="1">
      <c r="A26" s="545"/>
      <c r="B26" s="546"/>
      <c r="C26" s="547"/>
      <c r="D26" s="547"/>
      <c r="E26" s="547"/>
      <c r="F26" s="547"/>
      <c r="G26" s="547"/>
      <c r="H26" s="548"/>
      <c r="I26" s="562"/>
      <c r="J26" s="563"/>
      <c r="K26" s="572"/>
      <c r="L26" s="572"/>
      <c r="N26" s="104"/>
      <c r="S26" s="105"/>
    </row>
    <row r="27" spans="1:19" s="70" customFormat="1" ht="33" customHeight="1" thickBot="1">
      <c r="A27" s="160" t="s">
        <v>134</v>
      </c>
      <c r="B27" s="555" t="s">
        <v>244</v>
      </c>
      <c r="C27" s="556"/>
      <c r="D27" s="556"/>
      <c r="E27" s="556"/>
      <c r="F27" s="556"/>
      <c r="G27" s="556"/>
      <c r="H27" s="557"/>
      <c r="I27" s="562">
        <f>'EXTERNAL WORKS'!G52</f>
        <v>0</v>
      </c>
      <c r="J27" s="569"/>
      <c r="K27" s="84"/>
      <c r="L27" s="84"/>
      <c r="N27" s="104"/>
      <c r="Q27" s="104"/>
      <c r="S27" s="105"/>
    </row>
    <row r="28" spans="1:19" s="70" customFormat="1" ht="36" customHeight="1">
      <c r="A28" s="75" t="s">
        <v>144</v>
      </c>
      <c r="B28" s="73"/>
      <c r="C28" s="73"/>
      <c r="D28" s="73"/>
      <c r="E28" s="73"/>
      <c r="F28" s="73"/>
      <c r="G28" s="73"/>
      <c r="H28" s="74"/>
      <c r="I28" s="575">
        <f>SUM(I6:J27)</f>
        <v>209000</v>
      </c>
      <c r="J28" s="576"/>
      <c r="K28" s="573"/>
      <c r="L28" s="574"/>
    </row>
    <row r="29" spans="1:19" s="70" customFormat="1" ht="36" customHeight="1">
      <c r="A29" s="75" t="s">
        <v>222</v>
      </c>
      <c r="B29" s="71"/>
      <c r="C29" s="71"/>
      <c r="D29" s="71"/>
      <c r="E29" s="71"/>
      <c r="F29" s="71"/>
      <c r="G29" s="71"/>
      <c r="H29" s="76"/>
      <c r="I29" s="579">
        <f>I28*0.05</f>
        <v>10450</v>
      </c>
      <c r="J29" s="580"/>
      <c r="K29" s="573"/>
      <c r="L29" s="574"/>
      <c r="N29" s="105"/>
    </row>
    <row r="30" spans="1:19" s="70" customFormat="1" ht="42" customHeight="1">
      <c r="A30" s="75" t="s">
        <v>177</v>
      </c>
      <c r="B30" s="71"/>
      <c r="C30" s="71"/>
      <c r="D30" s="71"/>
      <c r="E30" s="71"/>
      <c r="F30" s="71"/>
      <c r="G30" s="71"/>
      <c r="H30" s="76"/>
      <c r="I30" s="579">
        <f>I28+I29</f>
        <v>219450</v>
      </c>
      <c r="J30" s="580"/>
      <c r="K30" s="573"/>
      <c r="L30" s="574"/>
    </row>
    <row r="31" spans="1:19" s="70" customFormat="1" ht="40.5" customHeight="1">
      <c r="A31" s="75" t="s">
        <v>214</v>
      </c>
      <c r="B31" s="71"/>
      <c r="C31" s="71"/>
      <c r="D31" s="71"/>
      <c r="E31" s="71"/>
      <c r="F31" s="71"/>
      <c r="G31" s="71"/>
      <c r="H31" s="76"/>
      <c r="I31" s="579">
        <f>I30*0.15</f>
        <v>32917.5</v>
      </c>
      <c r="J31" s="580"/>
      <c r="K31" s="573"/>
      <c r="L31" s="574"/>
    </row>
    <row r="32" spans="1:19" s="70" customFormat="1" ht="43.5" customHeight="1" thickBot="1">
      <c r="A32" s="77" t="s">
        <v>178</v>
      </c>
      <c r="B32" s="78"/>
      <c r="C32" s="78"/>
      <c r="D32" s="78"/>
      <c r="E32" s="78"/>
      <c r="F32" s="78"/>
      <c r="G32" s="78"/>
      <c r="H32" s="79"/>
      <c r="I32" s="577">
        <f>I31+I30</f>
        <v>252367.5</v>
      </c>
      <c r="J32" s="578"/>
      <c r="K32" s="573"/>
      <c r="L32" s="574"/>
    </row>
    <row r="33" spans="1:10" s="70" customFormat="1" ht="17.5">
      <c r="A33" s="80"/>
      <c r="J33" s="146"/>
    </row>
    <row r="34" spans="1:10" s="70" customFormat="1" ht="17.5">
      <c r="A34" s="80"/>
    </row>
    <row r="35" spans="1:10" s="70" customFormat="1" ht="17.5">
      <c r="A35" s="80"/>
    </row>
    <row r="36" spans="1:10">
      <c r="A36" s="53"/>
      <c r="J36" s="147"/>
    </row>
    <row r="37" spans="1:10">
      <c r="A37" s="53"/>
    </row>
    <row r="38" spans="1:10" ht="13">
      <c r="A38" s="53"/>
      <c r="J38" s="148"/>
    </row>
    <row r="39" spans="1:10">
      <c r="A39" s="53"/>
    </row>
    <row r="40" spans="1:10">
      <c r="A40" s="53"/>
    </row>
    <row r="41" spans="1:10">
      <c r="A41" s="53"/>
    </row>
    <row r="42" spans="1:10">
      <c r="A42" s="53"/>
    </row>
    <row r="43" spans="1:10">
      <c r="A43" s="53"/>
    </row>
    <row r="44" spans="1:10">
      <c r="A44" s="53"/>
    </row>
    <row r="45" spans="1:10">
      <c r="A45" s="53"/>
    </row>
    <row r="46" spans="1:10">
      <c r="A46" s="53"/>
    </row>
    <row r="47" spans="1:10">
      <c r="A47" s="53"/>
    </row>
    <row r="48" spans="1:10">
      <c r="A48" s="53"/>
    </row>
    <row r="49" spans="1:1">
      <c r="A49" s="53"/>
    </row>
    <row r="50" spans="1:1">
      <c r="A50" s="53"/>
    </row>
    <row r="51" spans="1:1">
      <c r="A51" s="53"/>
    </row>
    <row r="52" spans="1:1">
      <c r="A52" s="53"/>
    </row>
    <row r="53" spans="1:1">
      <c r="A53" s="53"/>
    </row>
    <row r="54" spans="1:1">
      <c r="A54" s="53"/>
    </row>
    <row r="55" spans="1:1">
      <c r="A55" s="53"/>
    </row>
    <row r="56" spans="1:1">
      <c r="A56" s="53"/>
    </row>
    <row r="57" spans="1:1">
      <c r="A57" s="53"/>
    </row>
    <row r="58" spans="1:1">
      <c r="A58" s="53"/>
    </row>
    <row r="59" spans="1:1">
      <c r="A59" s="53"/>
    </row>
    <row r="60" spans="1:1">
      <c r="A60" s="53"/>
    </row>
    <row r="61" spans="1:1">
      <c r="A61" s="53"/>
    </row>
    <row r="62" spans="1:1">
      <c r="A62" s="53"/>
    </row>
    <row r="63" spans="1:1">
      <c r="A63" s="53"/>
    </row>
    <row r="64" spans="1:1">
      <c r="A64" s="53"/>
    </row>
    <row r="65" spans="1:1">
      <c r="A65" s="53"/>
    </row>
    <row r="66" spans="1:1">
      <c r="A66" s="53"/>
    </row>
    <row r="67" spans="1:1">
      <c r="A67" s="53"/>
    </row>
    <row r="68" spans="1:1">
      <c r="A68" s="53"/>
    </row>
    <row r="69" spans="1:1">
      <c r="A69" s="53"/>
    </row>
    <row r="70" spans="1:1">
      <c r="A70" s="53"/>
    </row>
    <row r="71" spans="1:1">
      <c r="A71" s="53"/>
    </row>
    <row r="72" spans="1:1">
      <c r="A72" s="53"/>
    </row>
    <row r="73" spans="1:1">
      <c r="A73" s="53"/>
    </row>
    <row r="74" spans="1:1">
      <c r="A74" s="53"/>
    </row>
    <row r="75" spans="1:1">
      <c r="A75" s="53"/>
    </row>
    <row r="76" spans="1:1">
      <c r="A76" s="53"/>
    </row>
    <row r="77" spans="1:1">
      <c r="A77" s="53"/>
    </row>
    <row r="78" spans="1:1">
      <c r="A78" s="53"/>
    </row>
    <row r="79" spans="1:1">
      <c r="A79" s="53"/>
    </row>
    <row r="80" spans="1:1">
      <c r="A80" s="53"/>
    </row>
    <row r="81" spans="1:1">
      <c r="A81" s="53"/>
    </row>
    <row r="82" spans="1:1">
      <c r="A82" s="53"/>
    </row>
    <row r="83" spans="1:1">
      <c r="A83" s="53"/>
    </row>
    <row r="84" spans="1:1">
      <c r="A84" s="53"/>
    </row>
    <row r="85" spans="1:1">
      <c r="A85" s="53"/>
    </row>
    <row r="86" spans="1:1">
      <c r="A86" s="53"/>
    </row>
    <row r="87" spans="1:1">
      <c r="A87" s="53"/>
    </row>
    <row r="88" spans="1:1">
      <c r="A88" s="53"/>
    </row>
    <row r="89" spans="1:1">
      <c r="A89" s="53"/>
    </row>
    <row r="90" spans="1:1">
      <c r="A90" s="53"/>
    </row>
    <row r="91" spans="1:1">
      <c r="A91" s="53"/>
    </row>
    <row r="92" spans="1:1">
      <c r="A92" s="53"/>
    </row>
    <row r="93" spans="1:1">
      <c r="A93" s="53"/>
    </row>
    <row r="94" spans="1:1">
      <c r="A94" s="53"/>
    </row>
    <row r="95" spans="1:1">
      <c r="A95" s="53"/>
    </row>
    <row r="96" spans="1:1">
      <c r="A96" s="53"/>
    </row>
    <row r="97" spans="1:1">
      <c r="A97" s="53"/>
    </row>
    <row r="98" spans="1:1">
      <c r="A98" s="53"/>
    </row>
    <row r="99" spans="1:1">
      <c r="A99" s="53"/>
    </row>
    <row r="100" spans="1:1">
      <c r="A100" s="53"/>
    </row>
    <row r="101" spans="1:1">
      <c r="A101" s="53"/>
    </row>
    <row r="102" spans="1:1">
      <c r="A102" s="53"/>
    </row>
    <row r="103" spans="1:1">
      <c r="A103" s="53"/>
    </row>
    <row r="104" spans="1:1">
      <c r="A104" s="53"/>
    </row>
    <row r="105" spans="1:1">
      <c r="A105" s="53"/>
    </row>
    <row r="106" spans="1:1">
      <c r="A106" s="53"/>
    </row>
    <row r="107" spans="1:1">
      <c r="A107" s="53"/>
    </row>
    <row r="108" spans="1:1">
      <c r="A108" s="53"/>
    </row>
    <row r="109" spans="1:1">
      <c r="A109" s="53"/>
    </row>
    <row r="110" spans="1:1">
      <c r="A110" s="53"/>
    </row>
    <row r="111" spans="1:1">
      <c r="A111" s="53"/>
    </row>
    <row r="112" spans="1:1">
      <c r="A112" s="53"/>
    </row>
    <row r="113" spans="1:1">
      <c r="A113" s="53"/>
    </row>
    <row r="114" spans="1:1">
      <c r="A114" s="53"/>
    </row>
    <row r="115" spans="1:1">
      <c r="A115" s="53"/>
    </row>
    <row r="116" spans="1:1">
      <c r="A116" s="53"/>
    </row>
    <row r="117" spans="1:1">
      <c r="A117" s="53"/>
    </row>
    <row r="118" spans="1:1">
      <c r="A118" s="53"/>
    </row>
    <row r="119" spans="1:1">
      <c r="A119" s="53"/>
    </row>
    <row r="120" spans="1:1">
      <c r="A120" s="53"/>
    </row>
    <row r="121" spans="1:1">
      <c r="A121" s="53"/>
    </row>
    <row r="122" spans="1:1">
      <c r="A122" s="53"/>
    </row>
    <row r="123" spans="1:1">
      <c r="A123" s="53"/>
    </row>
    <row r="124" spans="1:1">
      <c r="A124" s="53"/>
    </row>
    <row r="125" spans="1:1">
      <c r="A125" s="53"/>
    </row>
    <row r="126" spans="1:1">
      <c r="A126" s="53"/>
    </row>
    <row r="127" spans="1:1">
      <c r="A127" s="53"/>
    </row>
    <row r="128" spans="1:1">
      <c r="A128" s="53"/>
    </row>
    <row r="129" spans="1:1">
      <c r="A129" s="53"/>
    </row>
    <row r="130" spans="1:1">
      <c r="A130" s="53"/>
    </row>
    <row r="131" spans="1:1">
      <c r="A131" s="53"/>
    </row>
    <row r="132" spans="1:1">
      <c r="A132" s="53"/>
    </row>
    <row r="133" spans="1:1">
      <c r="A133" s="53"/>
    </row>
    <row r="134" spans="1:1">
      <c r="A134" s="53"/>
    </row>
    <row r="135" spans="1:1">
      <c r="A135" s="53"/>
    </row>
    <row r="136" spans="1:1">
      <c r="A136" s="53"/>
    </row>
    <row r="137" spans="1:1">
      <c r="A137" s="53"/>
    </row>
    <row r="138" spans="1:1">
      <c r="A138" s="53"/>
    </row>
    <row r="139" spans="1:1">
      <c r="A139" s="53"/>
    </row>
    <row r="140" spans="1:1">
      <c r="A140" s="53"/>
    </row>
    <row r="141" spans="1:1">
      <c r="A141" s="53"/>
    </row>
    <row r="142" spans="1:1">
      <c r="A142" s="53"/>
    </row>
    <row r="143" spans="1:1">
      <c r="A143" s="53"/>
    </row>
    <row r="144" spans="1:1">
      <c r="A144" s="53"/>
    </row>
    <row r="145" spans="1:1">
      <c r="A145" s="53"/>
    </row>
    <row r="146" spans="1:1">
      <c r="A146" s="53"/>
    </row>
    <row r="147" spans="1:1">
      <c r="A147" s="53"/>
    </row>
    <row r="148" spans="1:1">
      <c r="A148" s="53"/>
    </row>
    <row r="149" spans="1:1">
      <c r="A149" s="53"/>
    </row>
    <row r="150" spans="1:1">
      <c r="A150" s="53"/>
    </row>
    <row r="151" spans="1:1">
      <c r="A151" s="53"/>
    </row>
    <row r="152" spans="1:1">
      <c r="A152" s="53"/>
    </row>
    <row r="153" spans="1:1">
      <c r="A153" s="53"/>
    </row>
    <row r="154" spans="1:1">
      <c r="A154" s="53"/>
    </row>
    <row r="155" spans="1:1">
      <c r="A155" s="53"/>
    </row>
    <row r="156" spans="1:1">
      <c r="A156" s="53"/>
    </row>
    <row r="157" spans="1:1">
      <c r="A157" s="53"/>
    </row>
    <row r="158" spans="1:1">
      <c r="A158" s="53"/>
    </row>
    <row r="159" spans="1:1">
      <c r="A159" s="53"/>
    </row>
    <row r="160" spans="1:1">
      <c r="A160" s="53"/>
    </row>
    <row r="161" spans="1:1">
      <c r="A161" s="53"/>
    </row>
    <row r="162" spans="1:1">
      <c r="A162" s="53"/>
    </row>
    <row r="163" spans="1:1">
      <c r="A163" s="53"/>
    </row>
    <row r="164" spans="1:1">
      <c r="A164" s="53"/>
    </row>
    <row r="165" spans="1:1">
      <c r="A165" s="53"/>
    </row>
    <row r="166" spans="1:1">
      <c r="A166" s="53"/>
    </row>
    <row r="167" spans="1:1">
      <c r="A167" s="53"/>
    </row>
    <row r="168" spans="1:1">
      <c r="A168" s="53"/>
    </row>
    <row r="169" spans="1:1">
      <c r="A169" s="53"/>
    </row>
    <row r="170" spans="1:1">
      <c r="A170" s="53"/>
    </row>
    <row r="171" spans="1:1">
      <c r="A171" s="53"/>
    </row>
    <row r="172" spans="1:1">
      <c r="A172" s="53"/>
    </row>
    <row r="173" spans="1:1">
      <c r="A173" s="53"/>
    </row>
    <row r="174" spans="1:1">
      <c r="A174" s="53"/>
    </row>
    <row r="175" spans="1:1">
      <c r="A175" s="53"/>
    </row>
    <row r="176" spans="1:1">
      <c r="A176" s="53"/>
    </row>
    <row r="177" spans="1:1">
      <c r="A177" s="53"/>
    </row>
    <row r="178" spans="1:1">
      <c r="A178" s="53"/>
    </row>
    <row r="179" spans="1:1">
      <c r="A179" s="53"/>
    </row>
    <row r="180" spans="1:1">
      <c r="A180" s="53"/>
    </row>
    <row r="181" spans="1:1">
      <c r="A181" s="53"/>
    </row>
    <row r="182" spans="1:1">
      <c r="A182" s="53"/>
    </row>
    <row r="183" spans="1:1">
      <c r="A183" s="53"/>
    </row>
    <row r="184" spans="1:1">
      <c r="A184" s="53"/>
    </row>
    <row r="185" spans="1:1">
      <c r="A185" s="53"/>
    </row>
    <row r="186" spans="1:1">
      <c r="A186" s="53"/>
    </row>
    <row r="187" spans="1:1">
      <c r="A187" s="53"/>
    </row>
    <row r="188" spans="1:1">
      <c r="A188" s="53"/>
    </row>
    <row r="189" spans="1:1">
      <c r="A189" s="53"/>
    </row>
    <row r="190" spans="1:1">
      <c r="A190" s="53"/>
    </row>
    <row r="191" spans="1:1">
      <c r="A191" s="53"/>
    </row>
    <row r="192" spans="1:1">
      <c r="A192" s="53"/>
    </row>
    <row r="193" spans="1:1">
      <c r="A193" s="53"/>
    </row>
    <row r="194" spans="1:1">
      <c r="A194" s="53"/>
    </row>
    <row r="195" spans="1:1">
      <c r="A195" s="53"/>
    </row>
    <row r="196" spans="1:1">
      <c r="A196" s="53"/>
    </row>
    <row r="197" spans="1:1">
      <c r="A197" s="53"/>
    </row>
    <row r="198" spans="1:1">
      <c r="A198" s="53"/>
    </row>
    <row r="199" spans="1:1">
      <c r="A199" s="53"/>
    </row>
    <row r="200" spans="1:1">
      <c r="A200" s="53"/>
    </row>
    <row r="201" spans="1:1">
      <c r="A201" s="53"/>
    </row>
    <row r="202" spans="1:1">
      <c r="A202" s="53"/>
    </row>
    <row r="203" spans="1:1">
      <c r="A203" s="53"/>
    </row>
    <row r="204" spans="1:1">
      <c r="A204" s="53"/>
    </row>
    <row r="205" spans="1:1">
      <c r="A205" s="53"/>
    </row>
    <row r="206" spans="1:1">
      <c r="A206" s="53"/>
    </row>
    <row r="207" spans="1:1">
      <c r="A207" s="53"/>
    </row>
    <row r="208" spans="1:1">
      <c r="A208" s="53"/>
    </row>
    <row r="209" spans="1:1">
      <c r="A209" s="53"/>
    </row>
    <row r="210" spans="1:1">
      <c r="A210" s="53"/>
    </row>
    <row r="211" spans="1:1">
      <c r="A211" s="53"/>
    </row>
    <row r="212" spans="1:1">
      <c r="A212" s="53"/>
    </row>
    <row r="213" spans="1:1">
      <c r="A213" s="53"/>
    </row>
    <row r="214" spans="1:1">
      <c r="A214" s="53"/>
    </row>
    <row r="215" spans="1:1">
      <c r="A215" s="53"/>
    </row>
    <row r="216" spans="1:1">
      <c r="A216" s="53"/>
    </row>
    <row r="217" spans="1:1">
      <c r="A217" s="53"/>
    </row>
    <row r="218" spans="1:1">
      <c r="A218" s="53"/>
    </row>
    <row r="219" spans="1:1">
      <c r="A219" s="53"/>
    </row>
    <row r="220" spans="1:1">
      <c r="A220" s="53"/>
    </row>
    <row r="221" spans="1:1">
      <c r="A221" s="53"/>
    </row>
    <row r="222" spans="1:1">
      <c r="A222" s="53"/>
    </row>
    <row r="223" spans="1:1">
      <c r="A223" s="53"/>
    </row>
    <row r="224" spans="1:1">
      <c r="A224" s="53"/>
    </row>
    <row r="225" spans="1:1">
      <c r="A225" s="53"/>
    </row>
    <row r="226" spans="1:1">
      <c r="A226" s="53"/>
    </row>
    <row r="227" spans="1:1">
      <c r="A227" s="53"/>
    </row>
    <row r="228" spans="1:1">
      <c r="A228" s="53"/>
    </row>
    <row r="229" spans="1:1">
      <c r="A229" s="53"/>
    </row>
    <row r="230" spans="1:1">
      <c r="A230" s="53"/>
    </row>
    <row r="231" spans="1:1">
      <c r="A231" s="53"/>
    </row>
    <row r="232" spans="1:1">
      <c r="A232" s="53"/>
    </row>
    <row r="233" spans="1:1">
      <c r="A233" s="53"/>
    </row>
    <row r="234" spans="1:1">
      <c r="A234" s="53"/>
    </row>
    <row r="235" spans="1:1">
      <c r="A235" s="53"/>
    </row>
    <row r="236" spans="1:1">
      <c r="A236" s="53"/>
    </row>
    <row r="237" spans="1:1">
      <c r="A237" s="53"/>
    </row>
    <row r="238" spans="1:1">
      <c r="A238" s="53"/>
    </row>
    <row r="239" spans="1:1">
      <c r="A239" s="53"/>
    </row>
    <row r="240" spans="1:1">
      <c r="A240" s="53"/>
    </row>
    <row r="241" spans="1:1">
      <c r="A241" s="53"/>
    </row>
    <row r="242" spans="1:1">
      <c r="A242" s="53"/>
    </row>
    <row r="243" spans="1:1">
      <c r="A243" s="53"/>
    </row>
    <row r="244" spans="1:1">
      <c r="A244" s="53"/>
    </row>
    <row r="245" spans="1:1">
      <c r="A245" s="53"/>
    </row>
    <row r="246" spans="1:1">
      <c r="A246" s="53"/>
    </row>
    <row r="247" spans="1:1">
      <c r="A247" s="53"/>
    </row>
    <row r="248" spans="1:1">
      <c r="A248" s="53"/>
    </row>
    <row r="249" spans="1:1">
      <c r="A249" s="53"/>
    </row>
    <row r="250" spans="1:1">
      <c r="A250" s="53"/>
    </row>
    <row r="251" spans="1:1">
      <c r="A251" s="53"/>
    </row>
    <row r="252" spans="1:1">
      <c r="A252" s="53"/>
    </row>
    <row r="253" spans="1:1">
      <c r="A253" s="53"/>
    </row>
    <row r="254" spans="1:1">
      <c r="A254" s="53"/>
    </row>
    <row r="255" spans="1:1">
      <c r="A255" s="53"/>
    </row>
    <row r="256" spans="1:1">
      <c r="A256" s="53"/>
    </row>
    <row r="257" spans="1:1">
      <c r="A257" s="53"/>
    </row>
    <row r="258" spans="1:1">
      <c r="A258" s="53"/>
    </row>
    <row r="259" spans="1:1">
      <c r="A259" s="53"/>
    </row>
    <row r="260" spans="1:1">
      <c r="A260" s="53"/>
    </row>
    <row r="261" spans="1:1">
      <c r="A261" s="53"/>
    </row>
    <row r="262" spans="1:1">
      <c r="A262" s="53"/>
    </row>
    <row r="263" spans="1:1">
      <c r="A263" s="53"/>
    </row>
    <row r="264" spans="1:1">
      <c r="A264" s="53"/>
    </row>
    <row r="265" spans="1:1">
      <c r="A265" s="53"/>
    </row>
    <row r="266" spans="1:1">
      <c r="A266" s="53"/>
    </row>
    <row r="267" spans="1:1">
      <c r="A267" s="53"/>
    </row>
    <row r="268" spans="1:1">
      <c r="A268" s="53"/>
    </row>
    <row r="269" spans="1:1">
      <c r="A269" s="53"/>
    </row>
    <row r="270" spans="1:1">
      <c r="A270" s="53"/>
    </row>
    <row r="271" spans="1:1">
      <c r="A271" s="53"/>
    </row>
    <row r="272" spans="1:1">
      <c r="A272" s="53"/>
    </row>
    <row r="273" spans="1:1">
      <c r="A273" s="53"/>
    </row>
    <row r="274" spans="1:1">
      <c r="A274" s="53"/>
    </row>
    <row r="275" spans="1:1">
      <c r="A275" s="53"/>
    </row>
    <row r="276" spans="1:1">
      <c r="A276" s="53"/>
    </row>
    <row r="277" spans="1:1">
      <c r="A277" s="53"/>
    </row>
    <row r="278" spans="1:1">
      <c r="A278" s="53"/>
    </row>
    <row r="279" spans="1:1">
      <c r="A279" s="53"/>
    </row>
    <row r="280" spans="1:1">
      <c r="A280" s="53"/>
    </row>
    <row r="281" spans="1:1">
      <c r="A281" s="53"/>
    </row>
    <row r="282" spans="1:1">
      <c r="A282" s="53"/>
    </row>
    <row r="283" spans="1:1">
      <c r="A283" s="53"/>
    </row>
    <row r="284" spans="1:1">
      <c r="A284" s="53"/>
    </row>
    <row r="285" spans="1:1">
      <c r="A285" s="53"/>
    </row>
    <row r="286" spans="1:1">
      <c r="A286" s="53"/>
    </row>
    <row r="287" spans="1:1">
      <c r="A287" s="53"/>
    </row>
    <row r="288" spans="1:1">
      <c r="A288" s="53"/>
    </row>
    <row r="289" spans="1:1">
      <c r="A289" s="53"/>
    </row>
    <row r="290" spans="1:1">
      <c r="A290" s="53"/>
    </row>
    <row r="291" spans="1:1">
      <c r="A291" s="53"/>
    </row>
    <row r="292" spans="1:1">
      <c r="A292" s="53"/>
    </row>
    <row r="293" spans="1:1">
      <c r="A293" s="53"/>
    </row>
    <row r="294" spans="1:1">
      <c r="A294" s="53"/>
    </row>
    <row r="295" spans="1:1">
      <c r="A295" s="53"/>
    </row>
    <row r="296" spans="1:1">
      <c r="A296" s="53"/>
    </row>
    <row r="297" spans="1:1">
      <c r="A297" s="53"/>
    </row>
    <row r="298" spans="1:1">
      <c r="A298" s="53"/>
    </row>
    <row r="299" spans="1:1">
      <c r="A299" s="53"/>
    </row>
    <row r="300" spans="1:1">
      <c r="A300" s="53"/>
    </row>
    <row r="301" spans="1:1">
      <c r="A301" s="53"/>
    </row>
    <row r="302" spans="1:1">
      <c r="A302" s="53"/>
    </row>
    <row r="303" spans="1:1">
      <c r="A303" s="53"/>
    </row>
    <row r="304" spans="1:1">
      <c r="A304" s="53"/>
    </row>
    <row r="305" spans="1:1">
      <c r="A305" s="53"/>
    </row>
    <row r="306" spans="1:1">
      <c r="A306" s="53"/>
    </row>
    <row r="307" spans="1:1">
      <c r="A307" s="53"/>
    </row>
    <row r="308" spans="1:1">
      <c r="A308" s="53"/>
    </row>
    <row r="309" spans="1:1">
      <c r="A309" s="53"/>
    </row>
    <row r="310" spans="1:1">
      <c r="A310" s="53"/>
    </row>
    <row r="311" spans="1:1">
      <c r="A311" s="53"/>
    </row>
    <row r="312" spans="1:1">
      <c r="A312" s="53"/>
    </row>
    <row r="313" spans="1:1">
      <c r="A313" s="53"/>
    </row>
    <row r="314" spans="1:1">
      <c r="A314" s="53"/>
    </row>
    <row r="315" spans="1:1">
      <c r="A315" s="53"/>
    </row>
    <row r="316" spans="1:1">
      <c r="A316" s="53"/>
    </row>
    <row r="317" spans="1:1">
      <c r="A317" s="53"/>
    </row>
    <row r="318" spans="1:1">
      <c r="A318" s="53"/>
    </row>
    <row r="319" spans="1:1">
      <c r="A319" s="53"/>
    </row>
    <row r="320" spans="1:1">
      <c r="A320" s="53"/>
    </row>
    <row r="321" spans="1:1">
      <c r="A321" s="53"/>
    </row>
    <row r="322" spans="1:1">
      <c r="A322" s="53"/>
    </row>
    <row r="323" spans="1:1">
      <c r="A323" s="53"/>
    </row>
    <row r="324" spans="1:1">
      <c r="A324" s="53"/>
    </row>
    <row r="325" spans="1:1">
      <c r="A325" s="53"/>
    </row>
    <row r="326" spans="1:1">
      <c r="A326" s="53"/>
    </row>
    <row r="327" spans="1:1">
      <c r="A327" s="53"/>
    </row>
    <row r="328" spans="1:1">
      <c r="A328" s="53"/>
    </row>
    <row r="329" spans="1:1">
      <c r="A329" s="53"/>
    </row>
    <row r="330" spans="1:1">
      <c r="A330" s="53"/>
    </row>
    <row r="331" spans="1:1">
      <c r="A331" s="53"/>
    </row>
    <row r="332" spans="1:1">
      <c r="A332" s="53"/>
    </row>
    <row r="333" spans="1:1">
      <c r="A333" s="53"/>
    </row>
    <row r="334" spans="1:1">
      <c r="A334" s="53"/>
    </row>
    <row r="335" spans="1:1">
      <c r="A335" s="53"/>
    </row>
    <row r="336" spans="1:1">
      <c r="A336" s="53"/>
    </row>
    <row r="337" spans="1:1">
      <c r="A337" s="53"/>
    </row>
    <row r="338" spans="1:1">
      <c r="A338" s="53"/>
    </row>
    <row r="339" spans="1:1">
      <c r="A339" s="53"/>
    </row>
    <row r="340" spans="1:1">
      <c r="A340" s="53"/>
    </row>
    <row r="341" spans="1:1">
      <c r="A341" s="53"/>
    </row>
    <row r="342" spans="1:1">
      <c r="A342" s="53"/>
    </row>
    <row r="343" spans="1:1">
      <c r="A343" s="53"/>
    </row>
    <row r="344" spans="1:1">
      <c r="A344" s="53"/>
    </row>
    <row r="345" spans="1:1">
      <c r="A345" s="53"/>
    </row>
    <row r="346" spans="1:1">
      <c r="A346" s="53"/>
    </row>
    <row r="347" spans="1:1">
      <c r="A347" s="53"/>
    </row>
    <row r="348" spans="1:1">
      <c r="A348" s="53"/>
    </row>
    <row r="349" spans="1:1">
      <c r="A349" s="53"/>
    </row>
    <row r="350" spans="1:1">
      <c r="A350" s="53"/>
    </row>
    <row r="351" spans="1:1">
      <c r="A351" s="53"/>
    </row>
    <row r="352" spans="1:1">
      <c r="A352" s="53"/>
    </row>
    <row r="353" spans="1:1">
      <c r="A353" s="53"/>
    </row>
    <row r="354" spans="1:1">
      <c r="A354" s="53"/>
    </row>
    <row r="355" spans="1:1">
      <c r="A355" s="53"/>
    </row>
    <row r="356" spans="1:1">
      <c r="A356" s="53"/>
    </row>
    <row r="357" spans="1:1">
      <c r="A357" s="53"/>
    </row>
    <row r="358" spans="1:1">
      <c r="A358" s="53"/>
    </row>
    <row r="359" spans="1:1">
      <c r="A359" s="53"/>
    </row>
    <row r="360" spans="1:1">
      <c r="A360" s="53"/>
    </row>
    <row r="361" spans="1:1">
      <c r="A361" s="53"/>
    </row>
    <row r="362" spans="1:1">
      <c r="A362" s="53"/>
    </row>
    <row r="363" spans="1:1">
      <c r="A363" s="53"/>
    </row>
    <row r="364" spans="1:1">
      <c r="A364" s="53"/>
    </row>
    <row r="365" spans="1:1">
      <c r="A365" s="53"/>
    </row>
    <row r="366" spans="1:1">
      <c r="A366" s="53"/>
    </row>
    <row r="367" spans="1:1">
      <c r="A367" s="53"/>
    </row>
    <row r="368" spans="1:1">
      <c r="A368" s="53"/>
    </row>
    <row r="369" spans="1:1">
      <c r="A369" s="53"/>
    </row>
    <row r="370" spans="1:1">
      <c r="A370" s="53"/>
    </row>
    <row r="371" spans="1:1">
      <c r="A371" s="53"/>
    </row>
    <row r="372" spans="1:1">
      <c r="A372" s="53"/>
    </row>
    <row r="373" spans="1:1">
      <c r="A373" s="53"/>
    </row>
    <row r="374" spans="1:1">
      <c r="A374" s="53"/>
    </row>
    <row r="375" spans="1:1">
      <c r="A375" s="53"/>
    </row>
    <row r="376" spans="1:1">
      <c r="A376" s="53"/>
    </row>
    <row r="377" spans="1:1">
      <c r="A377" s="53"/>
    </row>
    <row r="378" spans="1:1">
      <c r="A378" s="53"/>
    </row>
    <row r="379" spans="1:1">
      <c r="A379" s="53"/>
    </row>
    <row r="380" spans="1:1">
      <c r="A380" s="53"/>
    </row>
    <row r="381" spans="1:1">
      <c r="A381" s="53"/>
    </row>
    <row r="382" spans="1:1">
      <c r="A382" s="53"/>
    </row>
    <row r="383" spans="1:1">
      <c r="A383" s="53"/>
    </row>
    <row r="384" spans="1:1">
      <c r="A384" s="53"/>
    </row>
    <row r="385" spans="1:1">
      <c r="A385" s="53"/>
    </row>
    <row r="386" spans="1:1">
      <c r="A386" s="53"/>
    </row>
    <row r="387" spans="1:1">
      <c r="A387" s="53"/>
    </row>
    <row r="388" spans="1:1">
      <c r="A388" s="53"/>
    </row>
    <row r="389" spans="1:1">
      <c r="A389" s="53"/>
    </row>
    <row r="390" spans="1:1">
      <c r="A390" s="53"/>
    </row>
    <row r="391" spans="1:1">
      <c r="A391" s="53"/>
    </row>
    <row r="392" spans="1:1">
      <c r="A392" s="53"/>
    </row>
    <row r="393" spans="1:1">
      <c r="A393" s="53"/>
    </row>
    <row r="394" spans="1:1">
      <c r="A394" s="53"/>
    </row>
    <row r="395" spans="1:1">
      <c r="A395" s="53"/>
    </row>
    <row r="396" spans="1:1">
      <c r="A396" s="53"/>
    </row>
    <row r="397" spans="1:1">
      <c r="A397" s="53"/>
    </row>
    <row r="398" spans="1:1">
      <c r="A398" s="53"/>
    </row>
    <row r="399" spans="1:1">
      <c r="A399" s="53"/>
    </row>
    <row r="400" spans="1:1">
      <c r="A400" s="53"/>
    </row>
    <row r="401" spans="1:1">
      <c r="A401" s="53"/>
    </row>
    <row r="402" spans="1:1">
      <c r="A402" s="53"/>
    </row>
    <row r="403" spans="1:1">
      <c r="A403" s="53"/>
    </row>
    <row r="404" spans="1:1">
      <c r="A404" s="53"/>
    </row>
    <row r="405" spans="1:1">
      <c r="A405" s="53"/>
    </row>
    <row r="406" spans="1:1">
      <c r="A406" s="53"/>
    </row>
    <row r="407" spans="1:1">
      <c r="A407" s="53"/>
    </row>
    <row r="408" spans="1:1">
      <c r="A408" s="53"/>
    </row>
    <row r="409" spans="1:1">
      <c r="A409" s="53"/>
    </row>
    <row r="410" spans="1:1">
      <c r="A410" s="53"/>
    </row>
    <row r="411" spans="1:1">
      <c r="A411" s="53"/>
    </row>
    <row r="412" spans="1:1">
      <c r="A412" s="53"/>
    </row>
    <row r="413" spans="1:1">
      <c r="A413" s="53"/>
    </row>
    <row r="414" spans="1:1">
      <c r="A414" s="53"/>
    </row>
    <row r="415" spans="1:1">
      <c r="A415" s="53"/>
    </row>
    <row r="416" spans="1:1">
      <c r="A416" s="53"/>
    </row>
    <row r="417" spans="1:1">
      <c r="A417" s="53"/>
    </row>
    <row r="418" spans="1:1">
      <c r="A418" s="53"/>
    </row>
    <row r="419" spans="1:1">
      <c r="A419" s="53"/>
    </row>
    <row r="420" spans="1:1">
      <c r="A420" s="53"/>
    </row>
    <row r="421" spans="1:1">
      <c r="A421" s="53"/>
    </row>
    <row r="422" spans="1:1">
      <c r="A422" s="53"/>
    </row>
    <row r="423" spans="1:1">
      <c r="A423" s="53"/>
    </row>
    <row r="424" spans="1:1">
      <c r="A424" s="53"/>
    </row>
    <row r="425" spans="1:1">
      <c r="A425" s="53"/>
    </row>
    <row r="426" spans="1:1">
      <c r="A426" s="53"/>
    </row>
    <row r="427" spans="1:1">
      <c r="A427" s="53"/>
    </row>
    <row r="428" spans="1:1">
      <c r="A428" s="53"/>
    </row>
    <row r="429" spans="1:1">
      <c r="A429" s="53"/>
    </row>
    <row r="430" spans="1:1">
      <c r="A430" s="53"/>
    </row>
    <row r="431" spans="1:1">
      <c r="A431" s="53"/>
    </row>
    <row r="432" spans="1:1">
      <c r="A432" s="53"/>
    </row>
    <row r="433" spans="1:1">
      <c r="A433" s="53"/>
    </row>
    <row r="434" spans="1:1">
      <c r="A434" s="53"/>
    </row>
    <row r="435" spans="1:1">
      <c r="A435" s="53"/>
    </row>
    <row r="436" spans="1:1">
      <c r="A436" s="53"/>
    </row>
    <row r="437" spans="1:1">
      <c r="A437" s="53"/>
    </row>
    <row r="438" spans="1:1">
      <c r="A438" s="53"/>
    </row>
    <row r="439" spans="1:1">
      <c r="A439" s="53"/>
    </row>
    <row r="440" spans="1:1">
      <c r="A440" s="53"/>
    </row>
    <row r="441" spans="1:1">
      <c r="A441" s="53"/>
    </row>
    <row r="442" spans="1:1">
      <c r="A442" s="53"/>
    </row>
    <row r="443" spans="1:1">
      <c r="A443" s="53"/>
    </row>
    <row r="444" spans="1:1">
      <c r="A444" s="53"/>
    </row>
    <row r="445" spans="1:1">
      <c r="A445" s="53"/>
    </row>
    <row r="446" spans="1:1">
      <c r="A446" s="53"/>
    </row>
    <row r="447" spans="1:1">
      <c r="A447" s="53"/>
    </row>
    <row r="448" spans="1:1">
      <c r="A448" s="53"/>
    </row>
    <row r="449" spans="1:1">
      <c r="A449" s="53"/>
    </row>
    <row r="450" spans="1:1">
      <c r="A450" s="53"/>
    </row>
    <row r="451" spans="1:1">
      <c r="A451" s="53"/>
    </row>
    <row r="452" spans="1:1">
      <c r="A452" s="53"/>
    </row>
    <row r="453" spans="1:1">
      <c r="A453" s="53"/>
    </row>
    <row r="454" spans="1:1">
      <c r="A454" s="53"/>
    </row>
    <row r="455" spans="1:1">
      <c r="A455" s="53"/>
    </row>
    <row r="456" spans="1:1">
      <c r="A456" s="53"/>
    </row>
    <row r="457" spans="1:1">
      <c r="A457" s="53"/>
    </row>
    <row r="458" spans="1:1">
      <c r="A458" s="53"/>
    </row>
    <row r="459" spans="1:1">
      <c r="A459" s="53"/>
    </row>
    <row r="460" spans="1:1">
      <c r="A460" s="53"/>
    </row>
    <row r="461" spans="1:1">
      <c r="A461" s="53"/>
    </row>
    <row r="462" spans="1:1">
      <c r="A462" s="53"/>
    </row>
    <row r="463" spans="1:1">
      <c r="A463" s="53"/>
    </row>
    <row r="464" spans="1:1">
      <c r="A464" s="53"/>
    </row>
    <row r="465" spans="1:1">
      <c r="A465" s="53"/>
    </row>
    <row r="466" spans="1:1">
      <c r="A466" s="53"/>
    </row>
    <row r="467" spans="1:1">
      <c r="A467" s="53"/>
    </row>
    <row r="468" spans="1:1">
      <c r="A468" s="53"/>
    </row>
    <row r="469" spans="1:1">
      <c r="A469" s="53"/>
    </row>
    <row r="470" spans="1:1">
      <c r="A470" s="53"/>
    </row>
    <row r="471" spans="1:1">
      <c r="A471" s="53"/>
    </row>
    <row r="472" spans="1:1">
      <c r="A472" s="53"/>
    </row>
    <row r="473" spans="1:1">
      <c r="A473" s="53"/>
    </row>
    <row r="474" spans="1:1">
      <c r="A474" s="53"/>
    </row>
    <row r="475" spans="1:1">
      <c r="A475" s="53"/>
    </row>
    <row r="476" spans="1:1">
      <c r="A476" s="53"/>
    </row>
  </sheetData>
  <mergeCells count="52">
    <mergeCell ref="I28:J28"/>
    <mergeCell ref="I32:J32"/>
    <mergeCell ref="I29:J29"/>
    <mergeCell ref="I30:J30"/>
    <mergeCell ref="I31:J31"/>
    <mergeCell ref="K16:L17"/>
    <mergeCell ref="K18:L19"/>
    <mergeCell ref="K25:L26"/>
    <mergeCell ref="K22:L23"/>
    <mergeCell ref="K28:L32"/>
    <mergeCell ref="K6:L7"/>
    <mergeCell ref="K10:L11"/>
    <mergeCell ref="K5:L5"/>
    <mergeCell ref="K14:L15"/>
    <mergeCell ref="K12:L13"/>
    <mergeCell ref="K8:L9"/>
    <mergeCell ref="B27:H27"/>
    <mergeCell ref="I5:J5"/>
    <mergeCell ref="I6:J7"/>
    <mergeCell ref="I10:J11"/>
    <mergeCell ref="I12:J13"/>
    <mergeCell ref="B5:H5"/>
    <mergeCell ref="I14:J15"/>
    <mergeCell ref="I16:J17"/>
    <mergeCell ref="I18:J19"/>
    <mergeCell ref="I20:J21"/>
    <mergeCell ref="I22:J23"/>
    <mergeCell ref="I25:J26"/>
    <mergeCell ref="I27:J27"/>
    <mergeCell ref="I24:J24"/>
    <mergeCell ref="B8:H9"/>
    <mergeCell ref="I8:J9"/>
    <mergeCell ref="A22:A23"/>
    <mergeCell ref="B22:H23"/>
    <mergeCell ref="A25:A26"/>
    <mergeCell ref="B25:H26"/>
    <mergeCell ref="B24:H24"/>
    <mergeCell ref="A20:A21"/>
    <mergeCell ref="B20:H21"/>
    <mergeCell ref="A6:A7"/>
    <mergeCell ref="A14:A15"/>
    <mergeCell ref="B14:H15"/>
    <mergeCell ref="B6:H7"/>
    <mergeCell ref="A18:A19"/>
    <mergeCell ref="A12:A13"/>
    <mergeCell ref="A10:A11"/>
    <mergeCell ref="A16:A17"/>
    <mergeCell ref="B16:H17"/>
    <mergeCell ref="B18:H19"/>
    <mergeCell ref="B10:H11"/>
    <mergeCell ref="B12:H13"/>
    <mergeCell ref="A8:A9"/>
  </mergeCells>
  <phoneticPr fontId="7" type="noConversion"/>
  <pageMargins left="0.82677165354330717" right="0.23622047244094491" top="0.7734375" bottom="0.62992125984251968" header="0.51181102362204722" footer="0.51181102362204722"/>
  <pageSetup scale="75" firstPageNumber="30" orientation="portrait" useFirstPageNumber="1" r:id="rId1"/>
  <headerFooter alignWithMargins="0">
    <oddHeader>&amp;RBILL OF QUANTITIES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P&amp;Gs</vt:lpstr>
      <vt:lpstr>Dayworks </vt:lpstr>
      <vt:lpstr>Site Clearing</vt:lpstr>
      <vt:lpstr>Bulk Earthworks</vt:lpstr>
      <vt:lpstr>Earthworks (pipe trenches)</vt:lpstr>
      <vt:lpstr>Medium pressure pipes</vt:lpstr>
      <vt:lpstr>Bedding Pipes</vt:lpstr>
      <vt:lpstr>Combi Court</vt:lpstr>
      <vt:lpstr>SOCCER FIELD</vt:lpstr>
      <vt:lpstr>GAURDHOUSE</vt:lpstr>
      <vt:lpstr>Ablutions and Changerooms</vt:lpstr>
      <vt:lpstr>EXTERNAL WORKS</vt:lpstr>
      <vt:lpstr>summary</vt:lpstr>
      <vt:lpstr>'Ablutions and Changerooms'!Print_Area</vt:lpstr>
      <vt:lpstr>'Bedding Pipes'!Print_Area</vt:lpstr>
      <vt:lpstr>'Bulk Earthworks'!Print_Area</vt:lpstr>
      <vt:lpstr>'Dayworks '!Print_Area</vt:lpstr>
      <vt:lpstr>'Earthworks (pipe trenches)'!Print_Area</vt:lpstr>
      <vt:lpstr>'EXTERNAL WORKS'!Print_Area</vt:lpstr>
      <vt:lpstr>GAURDHOUSE!Print_Area</vt:lpstr>
      <vt:lpstr>'Medium pressure pipes'!Print_Area</vt:lpstr>
      <vt:lpstr>'P&amp;Gs'!Print_Area</vt:lpstr>
      <vt:lpstr>'Site Clearing'!Print_Area</vt:lpstr>
      <vt:lpstr>'SOCCER FIELD'!Print_Area</vt:lpstr>
      <vt:lpstr>summary!Print_Area</vt:lpstr>
    </vt:vector>
  </TitlesOfParts>
  <Company>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R-Roo</dc:creator>
  <cp:lastModifiedBy>Amogelang  Ngapo</cp:lastModifiedBy>
  <cp:lastPrinted>2024-11-18T11:06:19Z</cp:lastPrinted>
  <dcterms:created xsi:type="dcterms:W3CDTF">2000-11-08T07:09:08Z</dcterms:created>
  <dcterms:modified xsi:type="dcterms:W3CDTF">2025-07-16T07:12:27Z</dcterms:modified>
</cp:coreProperties>
</file>