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F:\ZUTARI\ECDOH Health Facilities\Genset Boiler\"/>
    </mc:Choice>
  </mc:AlternateContent>
  <xr:revisionPtr revIDLastSave="0" documentId="13_ncr:1_{6631000A-8EF0-4930-8C47-E7B6640710F9}" xr6:coauthVersionLast="47" xr6:coauthVersionMax="47" xr10:uidLastSave="{00000000-0000-0000-0000-000000000000}"/>
  <bookViews>
    <workbookView xWindow="-120" yWindow="-120" windowWidth="29040" windowHeight="15720" firstSheet="5" activeTab="12" xr2:uid="{00000000-000D-0000-FFFF-FFFF00000000}"/>
  </bookViews>
  <sheets>
    <sheet name="COMBINED FINAL-SUMMARY" sheetId="8" r:id="rId1"/>
    <sheet name="SCHED 1B-1" sheetId="17" r:id="rId2"/>
    <sheet name="SCHED 1B-2" sheetId="155" r:id="rId3"/>
    <sheet name="SCHED 1B-3" sheetId="172" r:id="rId4"/>
    <sheet name="SCHED 1B-4" sheetId="157" r:id="rId5"/>
    <sheet name="SCHED 1B-5" sheetId="159" r:id="rId6"/>
    <sheet name="SCHED 1B-6" sheetId="161" r:id="rId7"/>
    <sheet name="SCHED 2B-1" sheetId="152" r:id="rId8"/>
    <sheet name="SCHED 2B-2" sheetId="163" r:id="rId9"/>
    <sheet name="SCHED 2B-3" sheetId="165" r:id="rId10"/>
    <sheet name="SCHED 2B-4" sheetId="167" r:id="rId11"/>
    <sheet name="SCHEDULE 3B" sheetId="153" r:id="rId12"/>
    <sheet name="SCHEDULE 4" sheetId="266" r:id="rId13"/>
    <sheet name="SCHEDULE 5" sheetId="168" r:id="rId14"/>
    <sheet name="WORK ORDERS  01 LAETITIA BAM CH" sheetId="27" state="hidden" r:id="rId15"/>
    <sheet name="JOSE PEARSON TB HOSPITAL (02)" sheetId="31" state="hidden" r:id="rId16"/>
    <sheet name="NEW BRIGHTON MORTUARY (03)" sheetId="32" state="hidden" r:id="rId17"/>
    <sheet name="DORA NGIZA HOSPITAL (04)" sheetId="33" state="hidden" r:id="rId18"/>
    <sheet name="LAETITIA BAM CHC (05)" sheetId="34" state="hidden" r:id="rId19"/>
    <sheet name="MOTHERWELL CHC (06)" sheetId="35" state="hidden" r:id="rId20"/>
    <sheet name="MOTHERWEL CHC (07)" sheetId="36" state="hidden" r:id="rId21"/>
    <sheet name="ORSMOND TB HOSPITAL (08)" sheetId="37" state="hidden" r:id="rId22"/>
    <sheet name="JOSE PEARSON TB HOSPITAL (09)" sheetId="38" state="hidden" r:id="rId23"/>
    <sheet name="LIVINGSTONE HOSPITAL (10)" sheetId="39" state="hidden" r:id="rId24"/>
    <sheet name="LAETITIA BAM CHC (11)" sheetId="49" state="hidden" r:id="rId25"/>
    <sheet name="WEST END (12)" sheetId="48" state="hidden" r:id="rId26"/>
    <sheet name="PORT ELIZABETH PRO.(13)" sheetId="47" state="hidden" r:id="rId27"/>
    <sheet name="DORA NGIZA HOSP (14)" sheetId="46" state="hidden" r:id="rId28"/>
    <sheet name="ORSMOND TB HOSP (15)" sheetId="45" state="hidden" r:id="rId29"/>
    <sheet name="MOUNT RD MORT. (16)" sheetId="44" state="hidden" r:id="rId30"/>
    <sheet name="PARMACEUTICA DEP (17)" sheetId="43" state="hidden" r:id="rId31"/>
    <sheet name="DORA NGIZA HOSP (18)" sheetId="52" state="hidden" r:id="rId32"/>
    <sheet name="DORA NGIZA (19)" sheetId="51" state="hidden" r:id="rId33"/>
    <sheet name="LIVINGSTONE HOSPITAL (20)" sheetId="50" state="hidden" r:id="rId34"/>
    <sheet name="PE PROV. HOSPITAL (21)" sheetId="59" state="hidden" r:id="rId35"/>
    <sheet name="GQEBERA CHC (22)" sheetId="58" state="hidden" r:id="rId36"/>
    <sheet name="PORT EZIABERTH MEDIC DEPOT(23)" sheetId="57" state="hidden" r:id="rId37"/>
    <sheet name="LIVINGSTONE HOSPITAL (24)" sheetId="56" state="hidden" r:id="rId38"/>
    <sheet name="MOTHERWELL CHC (25)" sheetId="55" state="hidden" r:id="rId39"/>
    <sheet name="LIVINGSTONE HOSPITAL (26)" sheetId="42" state="hidden" r:id="rId40"/>
    <sheet name="GQEBERA CHC (27)" sheetId="66" state="hidden" r:id="rId41"/>
    <sheet name="DORA NGINZA HOSPITAL (28)" sheetId="65" state="hidden" r:id="rId42"/>
    <sheet name="ELIZABETH DOKIN HOSP(29)" sheetId="64" state="hidden" r:id="rId43"/>
    <sheet name="PORT ELIZABETH PROV (30)" sheetId="63" state="hidden" r:id="rId44"/>
    <sheet name="MOUNTROAD MORTUARY (31)" sheetId="67" state="hidden" r:id="rId45"/>
    <sheet name="UITENHAGE PRO.HOSPITAL (32)" sheetId="62" state="hidden" r:id="rId46"/>
    <sheet name="JOSE PEARSON TB HSPITAL (33)" sheetId="68" state="hidden" r:id="rId47"/>
    <sheet name="LAETITA BAM CHC (34)" sheetId="61" state="hidden" r:id="rId48"/>
    <sheet name="MOTHEWELL CHC (35)" sheetId="73" state="hidden" r:id="rId49"/>
    <sheet name="LAETITA BAM CHC (36)" sheetId="72" state="hidden" r:id="rId50"/>
    <sheet name="PE PROV. (37)" sheetId="71" state="hidden" r:id="rId51"/>
    <sheet name="ORSMOND TB HOSP. (38)" sheetId="70" state="hidden" r:id="rId52"/>
    <sheet name="Gqebera CHC (39)" sheetId="69" state="hidden" r:id="rId53"/>
    <sheet name="Dora Ngiza (40)" sheetId="74" state="hidden" r:id="rId54"/>
    <sheet name="PE Pronvincial Hospital (41)" sheetId="75" state="hidden" r:id="rId55"/>
    <sheet name="Motherwell CHC (42)" sheetId="76" state="hidden" r:id="rId56"/>
    <sheet name="Westend Clinic (43)" sheetId="77" state="hidden" r:id="rId57"/>
    <sheet name="Dora Ngiza (44)" sheetId="78" state="hidden" r:id="rId58"/>
    <sheet name="Elizabeth Hospital (45)" sheetId="79" state="hidden" r:id="rId59"/>
    <sheet name="Jose Pearson (46)" sheetId="80" state="hidden" r:id="rId60"/>
    <sheet name="Livingstone Hospital (47)" sheetId="85" state="hidden" r:id="rId61"/>
    <sheet name="PE Pro. Hosp (48)" sheetId="81" state="hidden" r:id="rId62"/>
    <sheet name="Elizabeth Donken hosp.(49)" sheetId="89" state="hidden" r:id="rId63"/>
    <sheet name="Dora Ngiza (50)" sheetId="90" state="hidden" r:id="rId64"/>
    <sheet name="Dora Ngiza (51)" sheetId="82" state="hidden" r:id="rId65"/>
    <sheet name="West End (52)" sheetId="83" state="hidden" r:id="rId66"/>
    <sheet name="Elizabeth Hospital (53)" sheetId="84" state="hidden" r:id="rId67"/>
    <sheet name="Orsmond TB Hosp.(54)" sheetId="91" state="hidden" r:id="rId68"/>
    <sheet name="Port Elizabeth (55)" sheetId="92" state="hidden" r:id="rId69"/>
    <sheet name="Livingston Hosp (56)" sheetId="93" state="hidden" r:id="rId70"/>
    <sheet name="New Brighton M.(57)" sheetId="94" state="hidden" r:id="rId71"/>
    <sheet name="West End (58)" sheetId="95" state="hidden" r:id="rId72"/>
    <sheet name="Dora Ngiza chc (59)" sheetId="96" state="hidden" r:id="rId73"/>
    <sheet name="New Brighston (60)" sheetId="97" state="hidden" r:id="rId74"/>
    <sheet name="Jose Pearson TB Hosp (61)" sheetId="98" state="hidden" r:id="rId75"/>
    <sheet name="Jose Pearson TB Hosp (62)" sheetId="99" state="hidden" r:id="rId76"/>
    <sheet name="Livingstone Hosp (63)" sheetId="100" state="hidden" r:id="rId77"/>
    <sheet name="Jose Pearson TB Hosp (64)" sheetId="101" state="hidden" r:id="rId78"/>
    <sheet name="Motherwell chc (65)" sheetId="102" state="hidden" r:id="rId79"/>
    <sheet name="Dora Ngiza (66)" sheetId="103" state="hidden" r:id="rId80"/>
    <sheet name="Orsmond TB Hosp (66)" sheetId="104" state="hidden" r:id="rId81"/>
    <sheet name="Dora Ngiza Hosp (67)" sheetId="105" state="hidden" r:id="rId82"/>
    <sheet name="Uitenhage Forensic (68)" sheetId="106" state="hidden" r:id="rId83"/>
    <sheet name="Dora Ngiza Hospital (70)" sheetId="109" state="hidden" r:id="rId84"/>
    <sheet name="Jose Pearson Sant (71)" sheetId="110" state="hidden" r:id="rId85"/>
    <sheet name="Gqebera chc (72)" sheetId="111" state="hidden" r:id="rId86"/>
    <sheet name="Dora Ngiza Hospital (73)" sheetId="112" state="hidden" r:id="rId87"/>
    <sheet name="Jose Pearson Sant (74)" sheetId="113" state="hidden" r:id="rId88"/>
    <sheet name="Livingston Hospital (75)" sheetId="114" state="hidden" r:id="rId89"/>
    <sheet name="Leticia Bam Hospital (76)" sheetId="108" state="hidden" r:id="rId90"/>
    <sheet name="Unitenhage Pro (69)" sheetId="107" state="hidden" r:id="rId91"/>
    <sheet name="Gqebera chc (77)" sheetId="116" state="hidden" r:id="rId92"/>
    <sheet name="PE Prov (78)" sheetId="122" state="hidden" r:id="rId93"/>
    <sheet name="Linvingston (79)" sheetId="121" state="hidden" r:id="rId94"/>
    <sheet name="Dora Ngiza (80)" sheetId="120" state="hidden" r:id="rId95"/>
    <sheet name="Dora Ngiza (81)" sheetId="119" state="hidden" r:id="rId96"/>
    <sheet name="Galvendale Foresic (83)" sheetId="124" state="hidden" r:id="rId97"/>
    <sheet name="Struandale Depot (84)" sheetId="125" state="hidden" r:id="rId98"/>
    <sheet name="PE Prov (85)" sheetId="126" state="hidden" r:id="rId99"/>
    <sheet name="West End (86)" sheetId="128" state="hidden" r:id="rId100"/>
    <sheet name="Livingston Hospital (87)" sheetId="127" state="hidden" r:id="rId101"/>
    <sheet name="Dora Ngiza (88)" sheetId="123" state="hidden" r:id="rId102"/>
    <sheet name="Mt Road (82)" sheetId="118" state="hidden" r:id="rId103"/>
    <sheet name="West End (89)" sheetId="131" state="hidden" r:id="rId104"/>
    <sheet name="Walton Conyng (90)" sheetId="135" state="hidden" r:id="rId105"/>
    <sheet name="Uitenhage Hospital  (91)" sheetId="134" state="hidden" r:id="rId106"/>
    <sheet name="Jose Pearson Hospital (92)" sheetId="133" state="hidden" r:id="rId107"/>
    <sheet name="Motherwell Hospital (93)" sheetId="132" state="hidden" r:id="rId108"/>
    <sheet name="West End chc (94)" sheetId="136" state="hidden" r:id="rId109"/>
    <sheet name="Qoutation " sheetId="137" state="hidden" r:id="rId110"/>
    <sheet name="Jose Pearson Hospital (95)" sheetId="130" state="hidden" r:id="rId111"/>
    <sheet name="Qoutation Jose Pearson" sheetId="140" state="hidden" r:id="rId112"/>
    <sheet name="Jose Pearson" sheetId="141" state="hidden" r:id="rId113"/>
    <sheet name="Dora Ngiza (96)" sheetId="142" state="hidden" r:id="rId114"/>
    <sheet name="Uitenhage Pro (97)" sheetId="143" state="hidden" r:id="rId115"/>
    <sheet name="Jose Pearson (98)" sheetId="144" state="hidden" r:id="rId116"/>
    <sheet name="Dora Ngiza (99)" sheetId="145" state="hidden" r:id="rId117"/>
    <sheet name="Gqebera chc (100)" sheetId="146" state="hidden" r:id="rId118"/>
    <sheet name="Jose Pearson (101)" sheetId="147" state="hidden" r:id="rId119"/>
    <sheet name="Dora Ngiza (102)" sheetId="148" state="hidden" r:id="rId120"/>
    <sheet name="PE PRO. (103)" sheetId="149" state="hidden" r:id="rId121"/>
    <sheet name="West End (104)" sheetId="150" state="hidden" r:id="rId122"/>
  </sheets>
  <externalReferences>
    <externalReference r:id="rId123"/>
  </externalReferences>
  <definedNames>
    <definedName name="_Hlk143960454" localSheetId="1">'SCHED 1B-1'!#REF!</definedName>
    <definedName name="_Hlk143960454" localSheetId="2">'SCHED 1B-2'!#REF!</definedName>
    <definedName name="_Hlk143960454" localSheetId="3">'SCHED 1B-3'!#REF!</definedName>
    <definedName name="_Hlk143960454" localSheetId="4">'SCHED 1B-4'!#REF!</definedName>
    <definedName name="_Hlk143960454" localSheetId="5">'SCHED 1B-5'!#REF!</definedName>
    <definedName name="_Hlk143960454" localSheetId="6">'SCHED 1B-6'!#REF!</definedName>
    <definedName name="_xlnm.Print_Area" localSheetId="0">'COMBINED FINAL-SUMMARY'!$B$1:$F$40</definedName>
    <definedName name="_xlnm.Print_Area" localSheetId="101">'Dora Ngiza (88)'!$A$1:$I$63</definedName>
    <definedName name="_xlnm.Print_Area" localSheetId="72">'Dora Ngiza chc (59)'!$A$1:$I$64</definedName>
    <definedName name="_xlnm.Print_Area" localSheetId="17">'DORA NGIZA HOSPITAL (04)'!$A$1:$I$55</definedName>
    <definedName name="_xlnm.Print_Area" localSheetId="83">'Dora Ngiza Hospital (70)'!$A$1:$I$63</definedName>
    <definedName name="_xlnm.Print_Area" localSheetId="86">'Dora Ngiza Hospital (73)'!$A$1:$I$63</definedName>
    <definedName name="_xlnm.Print_Area" localSheetId="85">'Gqebera chc (72)'!$A$1:$I$63</definedName>
    <definedName name="_xlnm.Print_Area" localSheetId="91">'Gqebera chc (77)'!$A$1:$I$63</definedName>
    <definedName name="_xlnm.Print_Area" localSheetId="84">'Jose Pearson Sant (71)'!$A$1:$I$63</definedName>
    <definedName name="_xlnm.Print_Area" localSheetId="87">'Jose Pearson Sant (74)'!$A$1:$I$63</definedName>
    <definedName name="_xlnm.Print_Area" localSheetId="15">'JOSE PEARSON TB HOSPITAL (02)'!$A$1:$I$55</definedName>
    <definedName name="_xlnm.Print_Area" localSheetId="22">'JOSE PEARSON TB HOSPITAL (09)'!$A$1:$I$55</definedName>
    <definedName name="_xlnm.Print_Area" localSheetId="18">'LAETITIA BAM CHC (05)'!$A$1:$I$55</definedName>
    <definedName name="_xlnm.Print_Area" localSheetId="89">'Leticia Bam Hospital (76)'!$A$1:$I$63</definedName>
    <definedName name="_xlnm.Print_Area" localSheetId="88">'Livingston Hospital (75)'!$A$1:$I$63</definedName>
    <definedName name="_xlnm.Print_Area" localSheetId="23">'LIVINGSTONE HOSPITAL (10)'!$A$1:$I$55</definedName>
    <definedName name="_xlnm.Print_Area" localSheetId="20">'MOTHERWEL CHC (07)'!$A$1:$I$55</definedName>
    <definedName name="_xlnm.Print_Area" localSheetId="19">'MOTHERWELL CHC (06)'!$A$1:$I$55</definedName>
    <definedName name="_xlnm.Print_Area" localSheetId="70">'New Brighton M.(57)'!$A$1:$I$64</definedName>
    <definedName name="_xlnm.Print_Area" localSheetId="16">'NEW BRIGHTON MORTUARY (03)'!$A$1:$I$55</definedName>
    <definedName name="_xlnm.Print_Area" localSheetId="21">'ORSMOND TB HOSPITAL (08)'!$A$1:$I$55</definedName>
    <definedName name="_xlnm.Print_Area" localSheetId="1">'SCHED 1B-1'!$B$2:$H$166</definedName>
    <definedName name="_xlnm.Print_Area" localSheetId="2">'SCHED 1B-2'!$B$2:$H$165</definedName>
    <definedName name="_xlnm.Print_Area" localSheetId="3">'SCHED 1B-3'!$B$2:$H$168</definedName>
    <definedName name="_xlnm.Print_Area" localSheetId="4">'SCHED 1B-4'!$B$2:$H$168</definedName>
    <definedName name="_xlnm.Print_Area" localSheetId="5">'SCHED 1B-5'!$B$2:$H$164</definedName>
    <definedName name="_xlnm.Print_Area" localSheetId="6">'SCHED 1B-6'!$B$2:$H$163</definedName>
    <definedName name="_xlnm.Print_Area" localSheetId="7">'SCHED 2B-1'!$B$2:$H$166</definedName>
    <definedName name="_xlnm.Print_Area" localSheetId="8">'SCHED 2B-2'!$B$2:$H$167</definedName>
    <definedName name="_xlnm.Print_Area" localSheetId="9">'SCHED 2B-3'!$B$2:$H$167</definedName>
    <definedName name="_xlnm.Print_Area" localSheetId="10">'SCHED 2B-4'!$B$2:$H$163</definedName>
    <definedName name="_xlnm.Print_Area" localSheetId="11">'SCHEDULE 3B'!$B$2:$H$633</definedName>
    <definedName name="_xlnm.Print_Area" localSheetId="13">'SCHEDULE 5'!$B$2:$H$47</definedName>
    <definedName name="_xlnm.Print_Area" localSheetId="104">'Walton Conyng (90)'!$A$1:$I$146</definedName>
    <definedName name="_xlnm.Print_Area" localSheetId="71">'West End (58)'!$A$1:$I$64</definedName>
    <definedName name="_xlnm.Print_Area" localSheetId="14">'WORK ORDERS  01 LAETITIA BAM CH'!$A$1:$I$55</definedName>
    <definedName name="_xlnm.Print_Titles" localSheetId="11">'SCHEDULE 3B'!$2:$9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266" l="1"/>
  <c r="C32" i="8"/>
  <c r="H33" i="266" l="1"/>
  <c r="H21" i="266"/>
  <c r="F631" i="153" l="1"/>
  <c r="F630" i="153"/>
  <c r="F629" i="153"/>
  <c r="F627" i="153"/>
  <c r="F626" i="153"/>
  <c r="F625" i="153"/>
  <c r="F619" i="153"/>
  <c r="F618" i="153"/>
  <c r="F617" i="153"/>
  <c r="F615" i="153"/>
  <c r="F614" i="153"/>
  <c r="F613" i="153"/>
  <c r="F611" i="153"/>
  <c r="F610" i="153"/>
  <c r="F609" i="153"/>
  <c r="F607" i="153"/>
  <c r="F606" i="153"/>
  <c r="F603" i="153"/>
  <c r="F597" i="153"/>
  <c r="F596" i="153"/>
  <c r="F595" i="153"/>
  <c r="F593" i="153"/>
  <c r="F592" i="153"/>
  <c r="F591" i="153"/>
  <c r="F589" i="153"/>
  <c r="F588" i="153"/>
  <c r="F587" i="153"/>
  <c r="F581" i="153"/>
  <c r="F580" i="153"/>
  <c r="F579" i="153"/>
  <c r="F577" i="153"/>
  <c r="F576" i="153"/>
  <c r="F575" i="153"/>
  <c r="F571" i="153"/>
  <c r="F570" i="153"/>
  <c r="F569" i="153"/>
  <c r="F567" i="153"/>
  <c r="F566" i="153"/>
  <c r="F565" i="153"/>
  <c r="F563" i="153"/>
  <c r="F562" i="153"/>
  <c r="F561" i="153"/>
  <c r="F559" i="153"/>
  <c r="F558" i="153"/>
  <c r="F557" i="153"/>
  <c r="F555" i="153"/>
  <c r="F554" i="153"/>
  <c r="F553" i="153"/>
  <c r="F551" i="153"/>
  <c r="F550" i="153"/>
  <c r="F549" i="153"/>
  <c r="F547" i="153"/>
  <c r="F546" i="153"/>
  <c r="F545" i="153"/>
  <c r="F543" i="153"/>
  <c r="F542" i="153"/>
  <c r="F539" i="153"/>
  <c r="F537" i="153"/>
  <c r="F536" i="153"/>
  <c r="F535" i="153"/>
  <c r="F533" i="153"/>
  <c r="F532" i="153"/>
  <c r="F531" i="153"/>
  <c r="F525" i="153"/>
  <c r="F524" i="153"/>
  <c r="F523" i="153"/>
  <c r="F521" i="153"/>
  <c r="F520" i="153"/>
  <c r="F519" i="153"/>
  <c r="F517" i="153"/>
  <c r="F516" i="153"/>
  <c r="F515" i="153"/>
  <c r="F513" i="153"/>
  <c r="F512" i="153"/>
  <c r="F511" i="153"/>
  <c r="F507" i="153"/>
  <c r="F506" i="153"/>
  <c r="F505" i="153"/>
  <c r="F503" i="153"/>
  <c r="F502" i="153"/>
  <c r="F501" i="153"/>
  <c r="F499" i="153"/>
  <c r="F498" i="153"/>
  <c r="F497" i="153"/>
  <c r="F495" i="153"/>
  <c r="F494" i="153"/>
  <c r="F493" i="153"/>
  <c r="F489" i="153"/>
  <c r="F488" i="153"/>
  <c r="F487" i="153"/>
  <c r="F481" i="153"/>
  <c r="F480" i="153"/>
  <c r="F479" i="153"/>
  <c r="F477" i="153"/>
  <c r="F476" i="153"/>
  <c r="F473" i="153"/>
  <c r="F471" i="153"/>
  <c r="F470" i="153"/>
  <c r="F469" i="153"/>
  <c r="F467" i="153"/>
  <c r="F466" i="153"/>
  <c r="F465" i="153"/>
  <c r="F463" i="153"/>
  <c r="F462" i="153"/>
  <c r="F461" i="153"/>
  <c r="F459" i="153"/>
  <c r="F458" i="153"/>
  <c r="F457" i="153"/>
  <c r="F455" i="153"/>
  <c r="F454" i="153"/>
  <c r="F453" i="153"/>
  <c r="F451" i="153"/>
  <c r="F450" i="153"/>
  <c r="F449" i="153"/>
  <c r="F447" i="153"/>
  <c r="F446" i="153"/>
  <c r="F445" i="153"/>
  <c r="F443" i="153"/>
  <c r="F440" i="153"/>
  <c r="F439" i="153"/>
  <c r="F433" i="153"/>
  <c r="F432" i="153"/>
  <c r="F431" i="153"/>
  <c r="F429" i="153"/>
  <c r="F428" i="153"/>
  <c r="F427" i="153"/>
  <c r="F425" i="153"/>
  <c r="F424" i="153"/>
  <c r="F423" i="153"/>
  <c r="F421" i="153"/>
  <c r="F420" i="153"/>
  <c r="F419" i="153"/>
  <c r="F417" i="153"/>
  <c r="F416" i="153"/>
  <c r="F415" i="153"/>
  <c r="F413" i="153"/>
  <c r="F412" i="153"/>
  <c r="F411" i="153"/>
  <c r="F407" i="153"/>
  <c r="F406" i="153"/>
  <c r="F405" i="153"/>
  <c r="F403" i="153"/>
  <c r="F402" i="153"/>
  <c r="F401" i="153"/>
  <c r="F399" i="153"/>
  <c r="F398" i="153"/>
  <c r="F397" i="153"/>
  <c r="F391" i="153"/>
  <c r="F390" i="153"/>
  <c r="F389" i="153"/>
  <c r="F387" i="153"/>
  <c r="F386" i="153"/>
  <c r="F385" i="153"/>
  <c r="F383" i="153"/>
  <c r="F382" i="153"/>
  <c r="F381" i="153"/>
  <c r="F379" i="153"/>
  <c r="F378" i="153"/>
  <c r="F375" i="153"/>
  <c r="F373" i="153"/>
  <c r="F372" i="153"/>
  <c r="F371" i="153"/>
  <c r="F369" i="153"/>
  <c r="F368" i="153"/>
  <c r="F367" i="153"/>
  <c r="F365" i="153"/>
  <c r="F364" i="153"/>
  <c r="F363" i="153"/>
  <c r="F361" i="153"/>
  <c r="F360" i="153"/>
  <c r="F359" i="153"/>
  <c r="F357" i="153"/>
  <c r="F356" i="153"/>
  <c r="F355" i="153"/>
  <c r="F353" i="153"/>
  <c r="F352" i="153"/>
  <c r="F351" i="153"/>
  <c r="F349" i="153"/>
  <c r="F348" i="153"/>
  <c r="F347" i="153"/>
  <c r="F345" i="153"/>
  <c r="F342" i="153"/>
  <c r="F341" i="153"/>
  <c r="F335" i="153"/>
  <c r="F334" i="153"/>
  <c r="F333" i="153"/>
  <c r="F331" i="153"/>
  <c r="F330" i="153"/>
  <c r="F329" i="153"/>
  <c r="F327" i="153"/>
  <c r="F326" i="153"/>
  <c r="F325" i="153"/>
  <c r="F323" i="153"/>
  <c r="F322" i="153"/>
  <c r="F321" i="153"/>
  <c r="F319" i="153"/>
  <c r="F318" i="153"/>
  <c r="F317" i="153"/>
  <c r="F315" i="153"/>
  <c r="F314" i="153"/>
  <c r="F313" i="153"/>
  <c r="F309" i="153"/>
  <c r="F308" i="153"/>
  <c r="F307" i="153"/>
  <c r="F305" i="153"/>
  <c r="F304" i="153"/>
  <c r="F303" i="153"/>
  <c r="F301" i="153"/>
  <c r="F300" i="153"/>
  <c r="F299" i="153"/>
  <c r="F293" i="153"/>
  <c r="F292" i="153"/>
  <c r="F291" i="153"/>
  <c r="F289" i="153"/>
  <c r="F288" i="153"/>
  <c r="F287" i="153"/>
  <c r="F285" i="153"/>
  <c r="F284" i="153"/>
  <c r="F283" i="153"/>
  <c r="F281" i="153"/>
  <c r="F280" i="153"/>
  <c r="F279" i="153"/>
  <c r="F275" i="153"/>
  <c r="F274" i="153"/>
  <c r="F273" i="153"/>
  <c r="F271" i="153"/>
  <c r="F270" i="153"/>
  <c r="F269" i="153"/>
  <c r="F267" i="153"/>
  <c r="F266" i="153"/>
  <c r="F265" i="153"/>
  <c r="F263" i="153"/>
  <c r="F262" i="153"/>
  <c r="F261" i="153"/>
  <c r="F259" i="153"/>
  <c r="F258" i="153"/>
  <c r="F257" i="153"/>
  <c r="F255" i="153"/>
  <c r="F254" i="153"/>
  <c r="F253" i="153"/>
  <c r="F247" i="153"/>
  <c r="F246" i="153"/>
  <c r="F245" i="153"/>
  <c r="F240" i="153"/>
  <c r="F239" i="153"/>
  <c r="F238" i="153"/>
  <c r="F236" i="153"/>
  <c r="F235" i="153"/>
  <c r="F234" i="153"/>
  <c r="F232" i="153"/>
  <c r="F231" i="153"/>
  <c r="F230" i="153"/>
  <c r="F228" i="153"/>
  <c r="F227" i="153"/>
  <c r="F226" i="153"/>
  <c r="F224" i="153"/>
  <c r="F223" i="153"/>
  <c r="F222" i="153"/>
  <c r="F220" i="153"/>
  <c r="F219" i="153"/>
  <c r="F218" i="153"/>
  <c r="F216" i="153"/>
  <c r="F215" i="153"/>
  <c r="F214" i="153"/>
  <c r="F206" i="153"/>
  <c r="F205" i="153"/>
  <c r="F204" i="153"/>
  <c r="F202" i="153"/>
  <c r="F201" i="153"/>
  <c r="F200" i="153"/>
  <c r="B112" i="167"/>
  <c r="B113" i="167" s="1"/>
  <c r="B114" i="167" s="1"/>
  <c r="B115" i="167" s="1"/>
  <c r="B116" i="167" s="1"/>
  <c r="B117" i="167" s="1"/>
  <c r="B118" i="167" s="1"/>
  <c r="B119" i="167" s="1"/>
  <c r="B120" i="167" s="1"/>
  <c r="B121" i="167" s="1"/>
  <c r="B122" i="167" s="1"/>
  <c r="B123" i="167" s="1"/>
  <c r="B124" i="167" s="1"/>
  <c r="B125" i="167" s="1"/>
  <c r="B126" i="167" s="1"/>
  <c r="B127" i="167" s="1"/>
  <c r="B128" i="167" s="1"/>
  <c r="B129" i="167" s="1"/>
  <c r="B130" i="167" s="1"/>
  <c r="B131" i="167" s="1"/>
  <c r="B132" i="167" s="1"/>
  <c r="B133" i="167" s="1"/>
  <c r="B134" i="167" s="1"/>
  <c r="B135" i="167" s="1"/>
  <c r="B136" i="167" s="1"/>
  <c r="B137" i="167" s="1"/>
  <c r="B138" i="167" s="1"/>
  <c r="B139" i="167" s="1"/>
  <c r="B140" i="167" s="1"/>
  <c r="B141" i="167" s="1"/>
  <c r="B142" i="167" s="1"/>
  <c r="B143" i="167" s="1"/>
  <c r="B144" i="167" s="1"/>
  <c r="B145" i="167" s="1"/>
  <c r="B146" i="167" s="1"/>
  <c r="B147" i="167" s="1"/>
  <c r="B148" i="167" s="1"/>
  <c r="B149" i="167" s="1"/>
  <c r="B150" i="167" s="1"/>
  <c r="B151" i="167" s="1"/>
  <c r="B152" i="167" s="1"/>
  <c r="B153" i="167" s="1"/>
  <c r="B154" i="167" s="1"/>
  <c r="B155" i="167" s="1"/>
  <c r="B156" i="167" s="1"/>
  <c r="B157" i="167" s="1"/>
  <c r="B158" i="167" s="1"/>
  <c r="B159" i="167" s="1"/>
  <c r="B54" i="167"/>
  <c r="B55" i="167" s="1"/>
  <c r="B56" i="167" s="1"/>
  <c r="B57" i="167" s="1"/>
  <c r="B58" i="167" s="1"/>
  <c r="B59" i="167" s="1"/>
  <c r="B60" i="167" s="1"/>
  <c r="B61" i="167" s="1"/>
  <c r="B62" i="167" s="1"/>
  <c r="B63" i="167" s="1"/>
  <c r="B64" i="167" s="1"/>
  <c r="B65" i="167" s="1"/>
  <c r="B66" i="167" s="1"/>
  <c r="B67" i="167" s="1"/>
  <c r="B68" i="167" s="1"/>
  <c r="B69" i="167" s="1"/>
  <c r="B72" i="167" s="1"/>
  <c r="B73" i="167" s="1"/>
  <c r="B74" i="167" s="1"/>
  <c r="B75" i="167" s="1"/>
  <c r="B76" i="167" s="1"/>
  <c r="B77" i="167" s="1"/>
  <c r="B78" i="167" s="1"/>
  <c r="B79" i="167" s="1"/>
  <c r="B80" i="167" s="1"/>
  <c r="B81" i="167" s="1"/>
  <c r="B82" i="167" s="1"/>
  <c r="B83" i="167" s="1"/>
  <c r="B84" i="167" s="1"/>
  <c r="B85" i="167" s="1"/>
  <c r="B86" i="167" s="1"/>
  <c r="B87" i="167" s="1"/>
  <c r="B88" i="167" s="1"/>
  <c r="B89" i="167" s="1"/>
  <c r="B90" i="167" s="1"/>
  <c r="B91" i="167" s="1"/>
  <c r="B92" i="167" s="1"/>
  <c r="B93" i="167" s="1"/>
  <c r="B94" i="167" s="1"/>
  <c r="B95" i="167" s="1"/>
  <c r="B96" i="167" s="1"/>
  <c r="B97" i="167" s="1"/>
  <c r="B98" i="167" s="1"/>
  <c r="B99" i="167" s="1"/>
  <c r="B100" i="167" s="1"/>
  <c r="B101" i="167" s="1"/>
  <c r="B102" i="167" s="1"/>
  <c r="B103" i="167" s="1"/>
  <c r="B104" i="167" s="1"/>
  <c r="B105" i="167" s="1"/>
  <c r="B106" i="167" s="1"/>
  <c r="B107" i="167" s="1"/>
  <c r="B108" i="167" s="1"/>
  <c r="B109" i="167" s="1"/>
  <c r="B110" i="167" s="1"/>
  <c r="B112" i="165"/>
  <c r="B113" i="165" s="1"/>
  <c r="B114" i="165" s="1"/>
  <c r="B115" i="165" s="1"/>
  <c r="B116" i="165" s="1"/>
  <c r="B117" i="165" s="1"/>
  <c r="B118" i="165" s="1"/>
  <c r="B119" i="165" s="1"/>
  <c r="B120" i="165" s="1"/>
  <c r="B121" i="165" s="1"/>
  <c r="B122" i="165" s="1"/>
  <c r="B123" i="165" s="1"/>
  <c r="B124" i="165" s="1"/>
  <c r="B125" i="165" s="1"/>
  <c r="B126" i="165" s="1"/>
  <c r="B127" i="165" s="1"/>
  <c r="B128" i="165" s="1"/>
  <c r="B129" i="165" s="1"/>
  <c r="B130" i="165" s="1"/>
  <c r="B131" i="165" s="1"/>
  <c r="B132" i="165" s="1"/>
  <c r="B133" i="165" s="1"/>
  <c r="B134" i="165" s="1"/>
  <c r="B135" i="165" s="1"/>
  <c r="B136" i="165" s="1"/>
  <c r="B137" i="165" s="1"/>
  <c r="B138" i="165" s="1"/>
  <c r="B139" i="165" s="1"/>
  <c r="B140" i="165" s="1"/>
  <c r="B143" i="165" s="1"/>
  <c r="B144" i="165" s="1"/>
  <c r="B145" i="165" s="1"/>
  <c r="B146" i="165" s="1"/>
  <c r="B147" i="165" s="1"/>
  <c r="B148" i="165" s="1"/>
  <c r="B149" i="165" s="1"/>
  <c r="B150" i="165" s="1"/>
  <c r="B151" i="165" s="1"/>
  <c r="B152" i="165" s="1"/>
  <c r="B153" i="165" s="1"/>
  <c r="B154" i="165" s="1"/>
  <c r="B155" i="165" s="1"/>
  <c r="B156" i="165" s="1"/>
  <c r="B157" i="165" s="1"/>
  <c r="B158" i="165" s="1"/>
  <c r="B159" i="165" s="1"/>
  <c r="B160" i="165" s="1"/>
  <c r="B161" i="165" s="1"/>
  <c r="B54" i="165"/>
  <c r="B55" i="165" s="1"/>
  <c r="B56" i="165" s="1"/>
  <c r="B57" i="165" s="1"/>
  <c r="B58" i="165" s="1"/>
  <c r="B61" i="165" s="1"/>
  <c r="B62" i="165" s="1"/>
  <c r="B63" i="165" s="1"/>
  <c r="B64" i="165" s="1"/>
  <c r="B65" i="165" s="1"/>
  <c r="B66" i="165" s="1"/>
  <c r="B67" i="165" s="1"/>
  <c r="B68" i="165" s="1"/>
  <c r="B69" i="165" s="1"/>
  <c r="B70" i="165" s="1"/>
  <c r="B71" i="165" s="1"/>
  <c r="B72" i="165" s="1"/>
  <c r="B73" i="165" s="1"/>
  <c r="B74" i="165" s="1"/>
  <c r="B75" i="165" s="1"/>
  <c r="B76" i="165" s="1"/>
  <c r="B77" i="165" s="1"/>
  <c r="B78" i="165" s="1"/>
  <c r="B79" i="165" s="1"/>
  <c r="B80" i="165" s="1"/>
  <c r="B81" i="165" s="1"/>
  <c r="B82" i="165" s="1"/>
  <c r="B83" i="165" s="1"/>
  <c r="B84" i="165" s="1"/>
  <c r="B85" i="165" s="1"/>
  <c r="B86" i="165" s="1"/>
  <c r="B87" i="165" s="1"/>
  <c r="B88" i="165" s="1"/>
  <c r="B89" i="165" s="1"/>
  <c r="B90" i="165" s="1"/>
  <c r="B91" i="165" s="1"/>
  <c r="B92" i="165" s="1"/>
  <c r="B93" i="165" s="1"/>
  <c r="B94" i="165" s="1"/>
  <c r="B95" i="165" s="1"/>
  <c r="B96" i="165" s="1"/>
  <c r="B97" i="165" s="1"/>
  <c r="B98" i="165" s="1"/>
  <c r="B99" i="165" s="1"/>
  <c r="B100" i="165" s="1"/>
  <c r="B101" i="165" s="1"/>
  <c r="B102" i="165" s="1"/>
  <c r="B103" i="165" s="1"/>
  <c r="B104" i="165" s="1"/>
  <c r="B105" i="165" s="1"/>
  <c r="B106" i="165" s="1"/>
  <c r="B107" i="165" s="1"/>
  <c r="B108" i="165" s="1"/>
  <c r="B109" i="165" s="1"/>
  <c r="B110" i="165" s="1"/>
  <c r="B112" i="163"/>
  <c r="B113" i="163" s="1"/>
  <c r="B114" i="163" s="1"/>
  <c r="B115" i="163" s="1"/>
  <c r="B116" i="163" s="1"/>
  <c r="B117" i="163" s="1"/>
  <c r="B118" i="163" s="1"/>
  <c r="B119" i="163" s="1"/>
  <c r="B120" i="163" s="1"/>
  <c r="B121" i="163" s="1"/>
  <c r="B122" i="163" s="1"/>
  <c r="B123" i="163" s="1"/>
  <c r="B124" i="163" s="1"/>
  <c r="B125" i="163" s="1"/>
  <c r="B126" i="163" s="1"/>
  <c r="B127" i="163" s="1"/>
  <c r="B128" i="163" s="1"/>
  <c r="B129" i="163" s="1"/>
  <c r="B130" i="163" s="1"/>
  <c r="B131" i="163" s="1"/>
  <c r="B132" i="163" s="1"/>
  <c r="B133" i="163" s="1"/>
  <c r="B134" i="163" s="1"/>
  <c r="B135" i="163" s="1"/>
  <c r="B136" i="163" s="1"/>
  <c r="B137" i="163" s="1"/>
  <c r="B138" i="163" s="1"/>
  <c r="B141" i="163" s="1"/>
  <c r="B142" i="163" s="1"/>
  <c r="B143" i="163" s="1"/>
  <c r="B144" i="163" s="1"/>
  <c r="B145" i="163" s="1"/>
  <c r="B146" i="163" s="1"/>
  <c r="B147" i="163" s="1"/>
  <c r="B148" i="163" s="1"/>
  <c r="B149" i="163" s="1"/>
  <c r="B150" i="163" s="1"/>
  <c r="B151" i="163" s="1"/>
  <c r="B152" i="163" s="1"/>
  <c r="B153" i="163" s="1"/>
  <c r="B154" i="163" s="1"/>
  <c r="B155" i="163" s="1"/>
  <c r="B156" i="163" s="1"/>
  <c r="B157" i="163" s="1"/>
  <c r="B158" i="163" s="1"/>
  <c r="B159" i="163" s="1"/>
  <c r="B160" i="163" s="1"/>
  <c r="B161" i="163" s="1"/>
  <c r="B54" i="163"/>
  <c r="B55" i="163" s="1"/>
  <c r="B56" i="163" s="1"/>
  <c r="B57" i="163" s="1"/>
  <c r="B60" i="163" s="1"/>
  <c r="B61" i="163" s="1"/>
  <c r="B62" i="163" s="1"/>
  <c r="B63" i="163" s="1"/>
  <c r="B64" i="163" s="1"/>
  <c r="B65" i="163" s="1"/>
  <c r="B66" i="163" s="1"/>
  <c r="B67" i="163" s="1"/>
  <c r="B68" i="163" s="1"/>
  <c r="B69" i="163" s="1"/>
  <c r="B70" i="163" s="1"/>
  <c r="B71" i="163" s="1"/>
  <c r="B72" i="163" s="1"/>
  <c r="B73" i="163" s="1"/>
  <c r="B74" i="163" s="1"/>
  <c r="B75" i="163" s="1"/>
  <c r="B76" i="163" s="1"/>
  <c r="B77" i="163" s="1"/>
  <c r="B78" i="163" s="1"/>
  <c r="B79" i="163" s="1"/>
  <c r="B80" i="163" s="1"/>
  <c r="B81" i="163" s="1"/>
  <c r="B82" i="163" s="1"/>
  <c r="B83" i="163" s="1"/>
  <c r="B84" i="163" s="1"/>
  <c r="B85" i="163" s="1"/>
  <c r="B86" i="163" s="1"/>
  <c r="B87" i="163" s="1"/>
  <c r="B88" i="163" s="1"/>
  <c r="B89" i="163" s="1"/>
  <c r="B90" i="163" s="1"/>
  <c r="B91" i="163" s="1"/>
  <c r="B92" i="163" s="1"/>
  <c r="B93" i="163" s="1"/>
  <c r="B94" i="163" s="1"/>
  <c r="B95" i="163" s="1"/>
  <c r="B96" i="163" s="1"/>
  <c r="B97" i="163" s="1"/>
  <c r="B98" i="163" s="1"/>
  <c r="B99" i="163" s="1"/>
  <c r="B100" i="163" s="1"/>
  <c r="B101" i="163" s="1"/>
  <c r="B102" i="163" s="1"/>
  <c r="B103" i="163" s="1"/>
  <c r="B104" i="163" s="1"/>
  <c r="B105" i="163" s="1"/>
  <c r="B106" i="163" s="1"/>
  <c r="B107" i="163" s="1"/>
  <c r="B108" i="163" s="1"/>
  <c r="B109" i="163" s="1"/>
  <c r="B110" i="163" s="1"/>
  <c r="B112" i="152"/>
  <c r="B113" i="152" s="1"/>
  <c r="B114" i="152" s="1"/>
  <c r="B115" i="152" s="1"/>
  <c r="B116" i="152" s="1"/>
  <c r="B117" i="152" s="1"/>
  <c r="B118" i="152" s="1"/>
  <c r="B119" i="152" s="1"/>
  <c r="B120" i="152" s="1"/>
  <c r="B121" i="152" s="1"/>
  <c r="B122" i="152" s="1"/>
  <c r="B123" i="152" s="1"/>
  <c r="B124" i="152" s="1"/>
  <c r="B125" i="152" s="1"/>
  <c r="B126" i="152" s="1"/>
  <c r="B127" i="152" s="1"/>
  <c r="B128" i="152" s="1"/>
  <c r="B129" i="152" s="1"/>
  <c r="B130" i="152" s="1"/>
  <c r="B131" i="152" s="1"/>
  <c r="B132" i="152" s="1"/>
  <c r="B133" i="152" s="1"/>
  <c r="B134" i="152" s="1"/>
  <c r="B135" i="152" s="1"/>
  <c r="B138" i="152" s="1"/>
  <c r="B139" i="152" s="1"/>
  <c r="B140" i="152" s="1"/>
  <c r="B141" i="152" s="1"/>
  <c r="B142" i="152" s="1"/>
  <c r="B143" i="152" s="1"/>
  <c r="B144" i="152" s="1"/>
  <c r="B145" i="152" s="1"/>
  <c r="B146" i="152" s="1"/>
  <c r="B147" i="152" s="1"/>
  <c r="B148" i="152" s="1"/>
  <c r="B149" i="152" s="1"/>
  <c r="B150" i="152" s="1"/>
  <c r="B151" i="152" s="1"/>
  <c r="B152" i="152" s="1"/>
  <c r="B153" i="152" s="1"/>
  <c r="B154" i="152" s="1"/>
  <c r="B155" i="152" s="1"/>
  <c r="B156" i="152" s="1"/>
  <c r="B157" i="152" s="1"/>
  <c r="B158" i="152" s="1"/>
  <c r="B159" i="152" s="1"/>
  <c r="B160" i="152" s="1"/>
  <c r="B161" i="152" s="1"/>
  <c r="B54" i="152"/>
  <c r="B55" i="152" s="1"/>
  <c r="B56" i="152" s="1"/>
  <c r="B59" i="152" s="1"/>
  <c r="B60" i="152" s="1"/>
  <c r="B61" i="152" s="1"/>
  <c r="B62" i="152" s="1"/>
  <c r="B63" i="152" s="1"/>
  <c r="B64" i="152" s="1"/>
  <c r="B65" i="152" s="1"/>
  <c r="B66" i="152" s="1"/>
  <c r="B67" i="152" s="1"/>
  <c r="B68" i="152" s="1"/>
  <c r="B69" i="152" s="1"/>
  <c r="B70" i="152" s="1"/>
  <c r="B71" i="152" s="1"/>
  <c r="B72" i="152" s="1"/>
  <c r="B73" i="152" s="1"/>
  <c r="B74" i="152" s="1"/>
  <c r="B75" i="152" s="1"/>
  <c r="B76" i="152" s="1"/>
  <c r="B77" i="152" s="1"/>
  <c r="B78" i="152" s="1"/>
  <c r="B79" i="152" s="1"/>
  <c r="B80" i="152" s="1"/>
  <c r="B81" i="152" s="1"/>
  <c r="B82" i="152" s="1"/>
  <c r="B83" i="152" s="1"/>
  <c r="B84" i="152" s="1"/>
  <c r="B85" i="152" s="1"/>
  <c r="B86" i="152" s="1"/>
  <c r="B87" i="152" s="1"/>
  <c r="B88" i="152" s="1"/>
  <c r="B89" i="152" s="1"/>
  <c r="B90" i="152" s="1"/>
  <c r="B91" i="152" s="1"/>
  <c r="B92" i="152" s="1"/>
  <c r="B93" i="152" s="1"/>
  <c r="B94" i="152" s="1"/>
  <c r="B95" i="152" s="1"/>
  <c r="B96" i="152" s="1"/>
  <c r="B97" i="152" s="1"/>
  <c r="B98" i="152" s="1"/>
  <c r="B99" i="152" s="1"/>
  <c r="B100" i="152" s="1"/>
  <c r="B101" i="152" s="1"/>
  <c r="B102" i="152" s="1"/>
  <c r="B103" i="152" s="1"/>
  <c r="B104" i="152" s="1"/>
  <c r="B105" i="152" s="1"/>
  <c r="B106" i="152" s="1"/>
  <c r="B107" i="152" s="1"/>
  <c r="B108" i="152" s="1"/>
  <c r="B109" i="152" s="1"/>
  <c r="B110" i="152" s="1"/>
  <c r="B112" i="161"/>
  <c r="B113" i="161" s="1"/>
  <c r="B114" i="161" s="1"/>
  <c r="B115" i="161" s="1"/>
  <c r="B116" i="161" s="1"/>
  <c r="B117" i="161" s="1"/>
  <c r="B118" i="161" s="1"/>
  <c r="B119" i="161" s="1"/>
  <c r="B120" i="161" s="1"/>
  <c r="B121" i="161" s="1"/>
  <c r="B122" i="161" s="1"/>
  <c r="B123" i="161" s="1"/>
  <c r="B124" i="161" s="1"/>
  <c r="B125" i="161" s="1"/>
  <c r="B126" i="161" s="1"/>
  <c r="B127" i="161" s="1"/>
  <c r="B128" i="161" s="1"/>
  <c r="B129" i="161" s="1"/>
  <c r="B130" i="161" s="1"/>
  <c r="B131" i="161" s="1"/>
  <c r="B132" i="161" s="1"/>
  <c r="B133" i="161" s="1"/>
  <c r="B134" i="161" s="1"/>
  <c r="B135" i="161" s="1"/>
  <c r="B136" i="161" s="1"/>
  <c r="B137" i="161" s="1"/>
  <c r="B138" i="161" s="1"/>
  <c r="B139" i="161" s="1"/>
  <c r="B140" i="161" s="1"/>
  <c r="B141" i="161" s="1"/>
  <c r="B142" i="161" s="1"/>
  <c r="B143" i="161" s="1"/>
  <c r="B144" i="161" s="1"/>
  <c r="B145" i="161" s="1"/>
  <c r="B146" i="161" s="1"/>
  <c r="B147" i="161" s="1"/>
  <c r="B148" i="161" s="1"/>
  <c r="B149" i="161" s="1"/>
  <c r="B150" i="161" s="1"/>
  <c r="B151" i="161" s="1"/>
  <c r="B152" i="161" s="1"/>
  <c r="B153" i="161" s="1"/>
  <c r="B154" i="161" s="1"/>
  <c r="B155" i="161" s="1"/>
  <c r="B156" i="161" s="1"/>
  <c r="B157" i="161" s="1"/>
  <c r="B158" i="161" s="1"/>
  <c r="B159" i="161" s="1"/>
  <c r="B54" i="161"/>
  <c r="B55" i="161" s="1"/>
  <c r="B56" i="161" s="1"/>
  <c r="B57" i="161" s="1"/>
  <c r="B58" i="161" s="1"/>
  <c r="B59" i="161" s="1"/>
  <c r="B60" i="161" s="1"/>
  <c r="B61" i="161" s="1"/>
  <c r="B62" i="161" s="1"/>
  <c r="B63" i="161" s="1"/>
  <c r="B64" i="161" s="1"/>
  <c r="B65" i="161" s="1"/>
  <c r="B66" i="161" s="1"/>
  <c r="B67" i="161" s="1"/>
  <c r="B68" i="161" s="1"/>
  <c r="B69" i="161" s="1"/>
  <c r="B72" i="161" s="1"/>
  <c r="B73" i="161" s="1"/>
  <c r="B74" i="161" s="1"/>
  <c r="B75" i="161" s="1"/>
  <c r="B76" i="161" s="1"/>
  <c r="B77" i="161" s="1"/>
  <c r="B78" i="161" s="1"/>
  <c r="B79" i="161" s="1"/>
  <c r="B80" i="161" s="1"/>
  <c r="B81" i="161" s="1"/>
  <c r="B82" i="161" s="1"/>
  <c r="B83" i="161" s="1"/>
  <c r="B84" i="161" s="1"/>
  <c r="B85" i="161" s="1"/>
  <c r="B86" i="161" s="1"/>
  <c r="B87" i="161" s="1"/>
  <c r="B88" i="161" s="1"/>
  <c r="B89" i="161" s="1"/>
  <c r="B90" i="161" s="1"/>
  <c r="B91" i="161" s="1"/>
  <c r="B92" i="161" s="1"/>
  <c r="B93" i="161" s="1"/>
  <c r="B94" i="161" s="1"/>
  <c r="B95" i="161" s="1"/>
  <c r="B96" i="161" s="1"/>
  <c r="B97" i="161" s="1"/>
  <c r="B98" i="161" s="1"/>
  <c r="B99" i="161" s="1"/>
  <c r="B100" i="161" s="1"/>
  <c r="B101" i="161" s="1"/>
  <c r="B102" i="161" s="1"/>
  <c r="B103" i="161" s="1"/>
  <c r="B104" i="161" s="1"/>
  <c r="B105" i="161" s="1"/>
  <c r="B106" i="161" s="1"/>
  <c r="B107" i="161" s="1"/>
  <c r="B108" i="161" s="1"/>
  <c r="B109" i="161" s="1"/>
  <c r="B110" i="161" s="1"/>
  <c r="B112" i="159"/>
  <c r="B113" i="159" s="1"/>
  <c r="B114" i="159" s="1"/>
  <c r="B115" i="159" s="1"/>
  <c r="B116" i="159" s="1"/>
  <c r="B117" i="159" s="1"/>
  <c r="B118" i="159" s="1"/>
  <c r="B119" i="159" s="1"/>
  <c r="B120" i="159" s="1"/>
  <c r="B121" i="159" s="1"/>
  <c r="B122" i="159" s="1"/>
  <c r="B123" i="159" s="1"/>
  <c r="B124" i="159" s="1"/>
  <c r="B125" i="159" s="1"/>
  <c r="B126" i="159" s="1"/>
  <c r="B127" i="159" s="1"/>
  <c r="B128" i="159" s="1"/>
  <c r="B129" i="159" s="1"/>
  <c r="B130" i="159" s="1"/>
  <c r="B131" i="159" s="1"/>
  <c r="B132" i="159" s="1"/>
  <c r="B133" i="159" s="1"/>
  <c r="B134" i="159" s="1"/>
  <c r="B135" i="159" s="1"/>
  <c r="B136" i="159" s="1"/>
  <c r="B137" i="159" s="1"/>
  <c r="B138" i="159" s="1"/>
  <c r="B139" i="159" s="1"/>
  <c r="B140" i="159" s="1"/>
  <c r="B141" i="159" s="1"/>
  <c r="B142" i="159" s="1"/>
  <c r="B143" i="159" s="1"/>
  <c r="B144" i="159" s="1"/>
  <c r="B145" i="159" s="1"/>
  <c r="B146" i="159" s="1"/>
  <c r="B147" i="159" s="1"/>
  <c r="B148" i="159" s="1"/>
  <c r="B149" i="159" s="1"/>
  <c r="B150" i="159" s="1"/>
  <c r="B151" i="159" s="1"/>
  <c r="B152" i="159" s="1"/>
  <c r="B153" i="159" s="1"/>
  <c r="B154" i="159" s="1"/>
  <c r="B155" i="159" s="1"/>
  <c r="B156" i="159" s="1"/>
  <c r="B157" i="159" s="1"/>
  <c r="B158" i="159" s="1"/>
  <c r="B159" i="159" s="1"/>
  <c r="B54" i="159"/>
  <c r="B55" i="159" s="1"/>
  <c r="B56" i="159" s="1"/>
  <c r="B57" i="159" s="1"/>
  <c r="B58" i="159" s="1"/>
  <c r="B59" i="159" s="1"/>
  <c r="B60" i="159" s="1"/>
  <c r="B61" i="159" s="1"/>
  <c r="B62" i="159" s="1"/>
  <c r="B63" i="159" s="1"/>
  <c r="B64" i="159" s="1"/>
  <c r="B65" i="159" s="1"/>
  <c r="B66" i="159" s="1"/>
  <c r="B67" i="159" s="1"/>
  <c r="B68" i="159" s="1"/>
  <c r="B69" i="159" s="1"/>
  <c r="B70" i="159" s="1"/>
  <c r="B71" i="159" s="1"/>
  <c r="B72" i="159" s="1"/>
  <c r="B73" i="159" s="1"/>
  <c r="B74" i="159" s="1"/>
  <c r="B75" i="159" s="1"/>
  <c r="B76" i="159" s="1"/>
  <c r="B77" i="159" s="1"/>
  <c r="B78" i="159" s="1"/>
  <c r="B79" i="159" s="1"/>
  <c r="B80" i="159" s="1"/>
  <c r="B81" i="159" s="1"/>
  <c r="B84" i="159" s="1"/>
  <c r="B85" i="159" s="1"/>
  <c r="B86" i="159" s="1"/>
  <c r="B87" i="159" s="1"/>
  <c r="B88" i="159" s="1"/>
  <c r="B89" i="159" s="1"/>
  <c r="B90" i="159" s="1"/>
  <c r="B91" i="159" s="1"/>
  <c r="B92" i="159" s="1"/>
  <c r="B93" i="159" s="1"/>
  <c r="B94" i="159" s="1"/>
  <c r="B95" i="159" s="1"/>
  <c r="B96" i="159" s="1"/>
  <c r="B97" i="159" s="1"/>
  <c r="B98" i="159" s="1"/>
  <c r="B99" i="159" s="1"/>
  <c r="B100" i="159" s="1"/>
  <c r="B101" i="159" s="1"/>
  <c r="B102" i="159" s="1"/>
  <c r="B103" i="159" s="1"/>
  <c r="B104" i="159" s="1"/>
  <c r="B105" i="159" s="1"/>
  <c r="B106" i="159" s="1"/>
  <c r="B107" i="159" s="1"/>
  <c r="B108" i="159" s="1"/>
  <c r="B109" i="159" s="1"/>
  <c r="B110" i="159" s="1"/>
  <c r="B113" i="157"/>
  <c r="B114" i="157" s="1"/>
  <c r="B115" i="157" s="1"/>
  <c r="B116" i="157" s="1"/>
  <c r="B117" i="157" s="1"/>
  <c r="B118" i="157" s="1"/>
  <c r="B119" i="157" s="1"/>
  <c r="B120" i="157" s="1"/>
  <c r="B121" i="157" s="1"/>
  <c r="B122" i="157" s="1"/>
  <c r="B123" i="157" s="1"/>
  <c r="B124" i="157" s="1"/>
  <c r="B125" i="157" s="1"/>
  <c r="B126" i="157" s="1"/>
  <c r="B127" i="157" s="1"/>
  <c r="B128" i="157" s="1"/>
  <c r="B129" i="157" s="1"/>
  <c r="B130" i="157" s="1"/>
  <c r="B131" i="157" s="1"/>
  <c r="B132" i="157" s="1"/>
  <c r="B133" i="157" s="1"/>
  <c r="B134" i="157" s="1"/>
  <c r="B135" i="157" s="1"/>
  <c r="B136" i="157" s="1"/>
  <c r="B137" i="157" s="1"/>
  <c r="B138" i="157" s="1"/>
  <c r="B139" i="157" s="1"/>
  <c r="B140" i="157" s="1"/>
  <c r="B141" i="157" s="1"/>
  <c r="B144" i="157" s="1"/>
  <c r="B145" i="157" s="1"/>
  <c r="B146" i="157" s="1"/>
  <c r="B147" i="157" s="1"/>
  <c r="B148" i="157" s="1"/>
  <c r="B149" i="157" s="1"/>
  <c r="B150" i="157" s="1"/>
  <c r="B151" i="157" s="1"/>
  <c r="B152" i="157" s="1"/>
  <c r="B153" i="157" s="1"/>
  <c r="B154" i="157" s="1"/>
  <c r="B155" i="157" s="1"/>
  <c r="B156" i="157" s="1"/>
  <c r="B157" i="157" s="1"/>
  <c r="B158" i="157" s="1"/>
  <c r="B159" i="157" s="1"/>
  <c r="B160" i="157" s="1"/>
  <c r="B161" i="157" s="1"/>
  <c r="B112" i="157"/>
  <c r="B55" i="157"/>
  <c r="B56" i="157" s="1"/>
  <c r="B57" i="157" s="1"/>
  <c r="B58" i="157" s="1"/>
  <c r="B59" i="157" s="1"/>
  <c r="B62" i="157" s="1"/>
  <c r="B63" i="157" s="1"/>
  <c r="B64" i="157" s="1"/>
  <c r="B65" i="157" s="1"/>
  <c r="B66" i="157" s="1"/>
  <c r="B67" i="157" s="1"/>
  <c r="B68" i="157" s="1"/>
  <c r="B69" i="157" s="1"/>
  <c r="B70" i="157" s="1"/>
  <c r="B71" i="157" s="1"/>
  <c r="B72" i="157" s="1"/>
  <c r="B73" i="157" s="1"/>
  <c r="B74" i="157" s="1"/>
  <c r="B75" i="157" s="1"/>
  <c r="B76" i="157" s="1"/>
  <c r="B77" i="157" s="1"/>
  <c r="B78" i="157" s="1"/>
  <c r="B79" i="157" s="1"/>
  <c r="B80" i="157" s="1"/>
  <c r="B81" i="157" s="1"/>
  <c r="B82" i="157" s="1"/>
  <c r="B83" i="157" s="1"/>
  <c r="B84" i="157" s="1"/>
  <c r="B85" i="157" s="1"/>
  <c r="B86" i="157" s="1"/>
  <c r="B87" i="157" s="1"/>
  <c r="B88" i="157" s="1"/>
  <c r="B89" i="157" s="1"/>
  <c r="B90" i="157" s="1"/>
  <c r="B91" i="157" s="1"/>
  <c r="B92" i="157" s="1"/>
  <c r="B93" i="157" s="1"/>
  <c r="B94" i="157" s="1"/>
  <c r="B95" i="157" s="1"/>
  <c r="B96" i="157" s="1"/>
  <c r="B97" i="157" s="1"/>
  <c r="B98" i="157" s="1"/>
  <c r="B99" i="157" s="1"/>
  <c r="B100" i="157" s="1"/>
  <c r="B101" i="157" s="1"/>
  <c r="B102" i="157" s="1"/>
  <c r="B103" i="157" s="1"/>
  <c r="B104" i="157" s="1"/>
  <c r="B105" i="157" s="1"/>
  <c r="B106" i="157" s="1"/>
  <c r="B107" i="157" s="1"/>
  <c r="B108" i="157" s="1"/>
  <c r="B109" i="157" s="1"/>
  <c r="B110" i="157" s="1"/>
  <c r="B112" i="172"/>
  <c r="B113" i="172" s="1"/>
  <c r="B114" i="172" s="1"/>
  <c r="B115" i="172" s="1"/>
  <c r="B116" i="172" s="1"/>
  <c r="B117" i="172" s="1"/>
  <c r="B118" i="172" s="1"/>
  <c r="B119" i="172" s="1"/>
  <c r="B120" i="172" s="1"/>
  <c r="B121" i="172" s="1"/>
  <c r="B122" i="172" s="1"/>
  <c r="B123" i="172" s="1"/>
  <c r="B124" i="172" s="1"/>
  <c r="B125" i="172" s="1"/>
  <c r="B126" i="172" s="1"/>
  <c r="B127" i="172" s="1"/>
  <c r="B128" i="172" s="1"/>
  <c r="B129" i="172" s="1"/>
  <c r="B130" i="172" s="1"/>
  <c r="B131" i="172" s="1"/>
  <c r="B132" i="172" s="1"/>
  <c r="B133" i="172" s="1"/>
  <c r="B134" i="172" s="1"/>
  <c r="B135" i="172" s="1"/>
  <c r="B136" i="172" s="1"/>
  <c r="B137" i="172" s="1"/>
  <c r="B138" i="172" s="1"/>
  <c r="B139" i="172" s="1"/>
  <c r="B140" i="172" s="1"/>
  <c r="B141" i="172" s="1"/>
  <c r="B142" i="172" s="1"/>
  <c r="B143" i="172" s="1"/>
  <c r="B144" i="172" s="1"/>
  <c r="B147" i="172" s="1"/>
  <c r="B148" i="172" s="1"/>
  <c r="B149" i="172" s="1"/>
  <c r="B150" i="172" s="1"/>
  <c r="B151" i="172" s="1"/>
  <c r="B152" i="172" s="1"/>
  <c r="B153" i="172" s="1"/>
  <c r="B154" i="172" s="1"/>
  <c r="B155" i="172" s="1"/>
  <c r="B156" i="172" s="1"/>
  <c r="B157" i="172" s="1"/>
  <c r="B158" i="172" s="1"/>
  <c r="B159" i="172" s="1"/>
  <c r="B160" i="172" s="1"/>
  <c r="B161" i="172" s="1"/>
  <c r="B54" i="172"/>
  <c r="B55" i="172" s="1"/>
  <c r="B56" i="172" s="1"/>
  <c r="B57" i="172" s="1"/>
  <c r="B58" i="172" s="1"/>
  <c r="B59" i="172" s="1"/>
  <c r="B60" i="172" s="1"/>
  <c r="B63" i="172" s="1"/>
  <c r="B64" i="172" s="1"/>
  <c r="B65" i="172" s="1"/>
  <c r="B66" i="172" s="1"/>
  <c r="B67" i="172" s="1"/>
  <c r="B68" i="172" s="1"/>
  <c r="B69" i="172" s="1"/>
  <c r="B70" i="172" s="1"/>
  <c r="B71" i="172" s="1"/>
  <c r="B72" i="172" s="1"/>
  <c r="B73" i="172" s="1"/>
  <c r="B74" i="172" s="1"/>
  <c r="B75" i="172" s="1"/>
  <c r="B76" i="172" s="1"/>
  <c r="B77" i="172" s="1"/>
  <c r="B78" i="172" s="1"/>
  <c r="B79" i="172" s="1"/>
  <c r="B80" i="172" s="1"/>
  <c r="B81" i="172" s="1"/>
  <c r="B82" i="172" s="1"/>
  <c r="B83" i="172" s="1"/>
  <c r="B84" i="172" s="1"/>
  <c r="B85" i="172" s="1"/>
  <c r="B86" i="172" s="1"/>
  <c r="B87" i="172" s="1"/>
  <c r="B88" i="172" s="1"/>
  <c r="B89" i="172" s="1"/>
  <c r="B90" i="172" s="1"/>
  <c r="B91" i="172" s="1"/>
  <c r="B92" i="172" s="1"/>
  <c r="B93" i="172" s="1"/>
  <c r="B94" i="172" s="1"/>
  <c r="B95" i="172" s="1"/>
  <c r="B96" i="172" s="1"/>
  <c r="B97" i="172" s="1"/>
  <c r="B98" i="172" s="1"/>
  <c r="B99" i="172" s="1"/>
  <c r="B100" i="172" s="1"/>
  <c r="B101" i="172" s="1"/>
  <c r="B102" i="172" s="1"/>
  <c r="B103" i="172" s="1"/>
  <c r="B104" i="172" s="1"/>
  <c r="B105" i="172" s="1"/>
  <c r="B106" i="172" s="1"/>
  <c r="B107" i="172" s="1"/>
  <c r="B108" i="172" s="1"/>
  <c r="B109" i="172" s="1"/>
  <c r="B110" i="172" s="1"/>
  <c r="B112" i="155"/>
  <c r="B113" i="155" s="1"/>
  <c r="B114" i="155" s="1"/>
  <c r="B115" i="155" s="1"/>
  <c r="B116" i="155" s="1"/>
  <c r="B117" i="155" s="1"/>
  <c r="B118" i="155" s="1"/>
  <c r="B119" i="155" s="1"/>
  <c r="B120" i="155" s="1"/>
  <c r="B121" i="155" s="1"/>
  <c r="B122" i="155" s="1"/>
  <c r="B123" i="155" s="1"/>
  <c r="B124" i="155" s="1"/>
  <c r="B125" i="155" s="1"/>
  <c r="B126" i="155" s="1"/>
  <c r="B127" i="155" s="1"/>
  <c r="B128" i="155" s="1"/>
  <c r="B129" i="155" s="1"/>
  <c r="B130" i="155" s="1"/>
  <c r="B131" i="155" s="1"/>
  <c r="B132" i="155" s="1"/>
  <c r="B133" i="155" s="1"/>
  <c r="B134" i="155" s="1"/>
  <c r="B135" i="155" s="1"/>
  <c r="B136" i="155" s="1"/>
  <c r="B137" i="155" s="1"/>
  <c r="B138" i="155" s="1"/>
  <c r="B139" i="155" s="1"/>
  <c r="B140" i="155" s="1"/>
  <c r="B141" i="155" s="1"/>
  <c r="B142" i="155" s="1"/>
  <c r="B143" i="155" s="1"/>
  <c r="B144" i="155" s="1"/>
  <c r="B145" i="155" s="1"/>
  <c r="B146" i="155" s="1"/>
  <c r="B147" i="155" s="1"/>
  <c r="B148" i="155" s="1"/>
  <c r="B149" i="155" s="1"/>
  <c r="B150" i="155" s="1"/>
  <c r="B151" i="155" s="1"/>
  <c r="B152" i="155" s="1"/>
  <c r="B153" i="155" s="1"/>
  <c r="B154" i="155" s="1"/>
  <c r="B155" i="155" s="1"/>
  <c r="B156" i="155" s="1"/>
  <c r="B157" i="155" s="1"/>
  <c r="B158" i="155" s="1"/>
  <c r="B159" i="155" s="1"/>
  <c r="B54" i="155"/>
  <c r="B55" i="155" s="1"/>
  <c r="B56" i="155" s="1"/>
  <c r="B57" i="155" s="1"/>
  <c r="B60" i="155" s="1"/>
  <c r="B61" i="155" s="1"/>
  <c r="B62" i="155" s="1"/>
  <c r="B63" i="155" s="1"/>
  <c r="B64" i="155" s="1"/>
  <c r="B65" i="155" s="1"/>
  <c r="B66" i="155" s="1"/>
  <c r="B67" i="155" s="1"/>
  <c r="B68" i="155" s="1"/>
  <c r="B69" i="155" s="1"/>
  <c r="B70" i="155" s="1"/>
  <c r="B71" i="155" s="1"/>
  <c r="B72" i="155" s="1"/>
  <c r="B73" i="155" s="1"/>
  <c r="B74" i="155" s="1"/>
  <c r="B75" i="155" s="1"/>
  <c r="B76" i="155" s="1"/>
  <c r="B77" i="155" s="1"/>
  <c r="B78" i="155" s="1"/>
  <c r="B79" i="155" s="1"/>
  <c r="B80" i="155" s="1"/>
  <c r="B81" i="155" s="1"/>
  <c r="B82" i="155" s="1"/>
  <c r="B83" i="155" s="1"/>
  <c r="B84" i="155" s="1"/>
  <c r="B85" i="155" s="1"/>
  <c r="B86" i="155" s="1"/>
  <c r="B87" i="155" s="1"/>
  <c r="B88" i="155" s="1"/>
  <c r="B89" i="155" s="1"/>
  <c r="B90" i="155" s="1"/>
  <c r="B91" i="155" s="1"/>
  <c r="B92" i="155" s="1"/>
  <c r="B93" i="155" s="1"/>
  <c r="B94" i="155" s="1"/>
  <c r="B95" i="155" s="1"/>
  <c r="B96" i="155" s="1"/>
  <c r="B97" i="155" s="1"/>
  <c r="B98" i="155" s="1"/>
  <c r="B99" i="155" s="1"/>
  <c r="B100" i="155" s="1"/>
  <c r="B101" i="155" s="1"/>
  <c r="B102" i="155" s="1"/>
  <c r="B103" i="155" s="1"/>
  <c r="B104" i="155" s="1"/>
  <c r="B105" i="155" s="1"/>
  <c r="B106" i="155" s="1"/>
  <c r="B107" i="155" s="1"/>
  <c r="B108" i="155" s="1"/>
  <c r="B109" i="155" s="1"/>
  <c r="B110" i="155" s="1"/>
  <c r="B112" i="17"/>
  <c r="B113" i="17" s="1"/>
  <c r="B114" i="17" s="1"/>
  <c r="B115" i="17" s="1"/>
  <c r="B116" i="17" s="1"/>
  <c r="B117" i="17" s="1"/>
  <c r="B118" i="17" s="1"/>
  <c r="B119" i="17" s="1"/>
  <c r="B120" i="17" s="1"/>
  <c r="B121" i="17" s="1"/>
  <c r="B122" i="17" s="1"/>
  <c r="B123" i="17" s="1"/>
  <c r="B124" i="17" s="1"/>
  <c r="B125" i="17" s="1"/>
  <c r="B126" i="17" s="1"/>
  <c r="B127" i="17" s="1"/>
  <c r="B128" i="17" s="1"/>
  <c r="B129" i="17" s="1"/>
  <c r="B130" i="17" s="1"/>
  <c r="B131" i="17" s="1"/>
  <c r="B132" i="17" s="1"/>
  <c r="B133" i="17" s="1"/>
  <c r="B136" i="17" s="1"/>
  <c r="B137" i="17" s="1"/>
  <c r="B138" i="17" s="1"/>
  <c r="B139" i="17" s="1"/>
  <c r="B140" i="17" s="1"/>
  <c r="B141" i="17" s="1"/>
  <c r="B142" i="17" s="1"/>
  <c r="B143" i="17" s="1"/>
  <c r="B144" i="17" s="1"/>
  <c r="B145" i="17" s="1"/>
  <c r="B146" i="17" s="1"/>
  <c r="B147" i="17" s="1"/>
  <c r="B148" i="17" s="1"/>
  <c r="B149" i="17" s="1"/>
  <c r="B150" i="17" s="1"/>
  <c r="B151" i="17" s="1"/>
  <c r="B152" i="17" s="1"/>
  <c r="B153" i="17" s="1"/>
  <c r="B154" i="17" s="1"/>
  <c r="B155" i="17" s="1"/>
  <c r="B156" i="17" s="1"/>
  <c r="B157" i="17" s="1"/>
  <c r="B158" i="17" s="1"/>
  <c r="B159" i="17" s="1"/>
  <c r="B160" i="17" s="1"/>
  <c r="B161" i="17" s="1"/>
  <c r="B54" i="17"/>
  <c r="B55" i="17" s="1"/>
  <c r="B58" i="17" s="1"/>
  <c r="B59" i="17" s="1"/>
  <c r="B60" i="17" s="1"/>
  <c r="B61" i="17" s="1"/>
  <c r="B62" i="17" s="1"/>
  <c r="B63" i="17" s="1"/>
  <c r="B64" i="17" s="1"/>
  <c r="B65" i="17" s="1"/>
  <c r="B66" i="17" s="1"/>
  <c r="B67" i="17" s="1"/>
  <c r="B68" i="17" s="1"/>
  <c r="B69" i="17" s="1"/>
  <c r="B70" i="17" s="1"/>
  <c r="B71" i="17" l="1"/>
  <c r="B72" i="17" s="1"/>
  <c r="B73" i="17" s="1"/>
  <c r="B74" i="17" s="1"/>
  <c r="B75" i="17" s="1"/>
  <c r="B76" i="17" s="1"/>
  <c r="B77" i="17" s="1"/>
  <c r="B78" i="17" s="1"/>
  <c r="B79" i="17" s="1"/>
  <c r="B80" i="17" s="1"/>
  <c r="B81" i="17" s="1"/>
  <c r="B82" i="17" s="1"/>
  <c r="B83" i="17" s="1"/>
  <c r="B84" i="17" s="1"/>
  <c r="B85" i="17" s="1"/>
  <c r="B86" i="17" s="1"/>
  <c r="B87" i="17" s="1"/>
  <c r="B88" i="17" s="1"/>
  <c r="B89" i="17" s="1"/>
  <c r="B90" i="17" s="1"/>
  <c r="B91" i="17" s="1"/>
  <c r="B92" i="17" s="1"/>
  <c r="B93" i="17" s="1"/>
  <c r="B94" i="17" s="1"/>
  <c r="B95" i="17" s="1"/>
  <c r="B96" i="17" s="1"/>
  <c r="B97" i="17" s="1"/>
  <c r="B98" i="17" s="1"/>
  <c r="B99" i="17" s="1"/>
  <c r="B100" i="17" s="1"/>
  <c r="B101" i="17" s="1"/>
  <c r="B102" i="17" s="1"/>
  <c r="B103" i="17" s="1"/>
  <c r="B104" i="17" s="1"/>
  <c r="B105" i="17" s="1"/>
  <c r="B106" i="17" s="1"/>
  <c r="B107" i="17" s="1"/>
  <c r="B108" i="17" s="1"/>
  <c r="B109" i="17" s="1"/>
  <c r="B110" i="17" s="1"/>
  <c r="D3" i="17" l="1"/>
  <c r="D3" i="168" l="1"/>
  <c r="F180" i="153"/>
  <c r="F181" i="153"/>
  <c r="F182" i="153"/>
  <c r="F184" i="153"/>
  <c r="F185" i="153"/>
  <c r="F186" i="153"/>
  <c r="F188" i="153"/>
  <c r="F189" i="153"/>
  <c r="F190" i="153"/>
  <c r="F192" i="153"/>
  <c r="F193" i="153"/>
  <c r="F194" i="153"/>
  <c r="F196" i="153"/>
  <c r="F197" i="153"/>
  <c r="F198" i="153"/>
  <c r="F153" i="153"/>
  <c r="F154" i="153"/>
  <c r="F155" i="153"/>
  <c r="F157" i="153"/>
  <c r="F158" i="153"/>
  <c r="F159" i="153"/>
  <c r="F161" i="153"/>
  <c r="F162" i="153"/>
  <c r="F163" i="153"/>
  <c r="F165" i="153"/>
  <c r="F166" i="153"/>
  <c r="F167" i="153"/>
  <c r="F169" i="153"/>
  <c r="F170" i="153"/>
  <c r="F171" i="153"/>
  <c r="F173" i="153"/>
  <c r="F174" i="153"/>
  <c r="F175" i="153"/>
  <c r="F126" i="153"/>
  <c r="F127" i="153"/>
  <c r="F128" i="153"/>
  <c r="F130" i="153"/>
  <c r="F131" i="153"/>
  <c r="F132" i="153"/>
  <c r="F134" i="153"/>
  <c r="F135" i="153"/>
  <c r="F136" i="153"/>
  <c r="F138" i="153"/>
  <c r="F139" i="153"/>
  <c r="F140" i="153"/>
  <c r="F142" i="153"/>
  <c r="F143" i="153"/>
  <c r="F144" i="153"/>
  <c r="F146" i="153"/>
  <c r="F147" i="153"/>
  <c r="F148" i="153"/>
  <c r="F121" i="153"/>
  <c r="F120" i="153"/>
  <c r="F119" i="153"/>
  <c r="F117" i="153"/>
  <c r="F116" i="153"/>
  <c r="F115" i="153"/>
  <c r="F113" i="153"/>
  <c r="F112" i="153"/>
  <c r="F111" i="153"/>
  <c r="F109" i="153"/>
  <c r="F108" i="153"/>
  <c r="F107" i="153"/>
  <c r="D10" i="8"/>
  <c r="D12" i="8"/>
  <c r="C34" i="8"/>
  <c r="D4" i="168"/>
  <c r="D28" i="8"/>
  <c r="D26" i="8"/>
  <c r="D24" i="8"/>
  <c r="D18" i="8"/>
  <c r="D16" i="8"/>
  <c r="D14" i="8"/>
  <c r="G3" i="167"/>
  <c r="G3" i="165"/>
  <c r="G3" i="163"/>
  <c r="F104" i="153"/>
  <c r="F103" i="153"/>
  <c r="F100" i="153"/>
  <c r="F99" i="153"/>
  <c r="F97" i="153"/>
  <c r="F94" i="153"/>
  <c r="F93" i="153"/>
  <c r="F90" i="153"/>
  <c r="F89" i="153"/>
  <c r="F86" i="153"/>
  <c r="F85" i="153"/>
  <c r="F82" i="153"/>
  <c r="F81" i="153"/>
  <c r="F78" i="153"/>
  <c r="F77" i="153"/>
  <c r="F72" i="153"/>
  <c r="F71" i="153"/>
  <c r="F64" i="153"/>
  <c r="F63" i="153"/>
  <c r="F60" i="153"/>
  <c r="F59" i="153"/>
  <c r="F56" i="153"/>
  <c r="F55" i="153"/>
  <c r="F50" i="153"/>
  <c r="F49" i="153"/>
  <c r="F46" i="153"/>
  <c r="F45" i="153"/>
  <c r="F38" i="153"/>
  <c r="F37" i="153"/>
  <c r="F34" i="153"/>
  <c r="F33" i="153"/>
  <c r="F28" i="153"/>
  <c r="F27" i="153"/>
  <c r="F20" i="153"/>
  <c r="F19" i="153"/>
  <c r="F16" i="153"/>
  <c r="F15" i="153"/>
  <c r="F12" i="153"/>
  <c r="F11" i="153"/>
  <c r="D30" i="8"/>
  <c r="D22" i="8"/>
  <c r="G3" i="153"/>
  <c r="F105" i="153"/>
  <c r="F101" i="153"/>
  <c r="F91" i="153"/>
  <c r="F21" i="153"/>
  <c r="F17" i="153"/>
  <c r="F13" i="153"/>
  <c r="F87" i="153"/>
  <c r="F83" i="153"/>
  <c r="F79" i="153"/>
  <c r="F73" i="153"/>
  <c r="F65" i="153"/>
  <c r="F61" i="153"/>
  <c r="F57" i="153"/>
  <c r="F51" i="153"/>
  <c r="F47" i="153"/>
  <c r="F39" i="153"/>
  <c r="F35" i="153"/>
  <c r="F29" i="153"/>
  <c r="G3" i="152"/>
  <c r="H12" i="146"/>
  <c r="H11" i="146"/>
  <c r="H10" i="146"/>
  <c r="H12" i="150"/>
  <c r="H11" i="150"/>
  <c r="H10" i="150"/>
  <c r="H9" i="150"/>
  <c r="I59" i="150"/>
  <c r="I61" i="150"/>
  <c r="I54" i="150"/>
  <c r="I55" i="150" s="1"/>
  <c r="I53" i="150"/>
  <c r="I52" i="150"/>
  <c r="I51" i="150"/>
  <c r="I50" i="150"/>
  <c r="I49" i="150"/>
  <c r="I47" i="150"/>
  <c r="I46" i="150"/>
  <c r="I45" i="150"/>
  <c r="I48" i="150" s="1"/>
  <c r="I44" i="150"/>
  <c r="I43" i="150"/>
  <c r="I42" i="150"/>
  <c r="I40" i="150"/>
  <c r="I39" i="150"/>
  <c r="I38" i="150"/>
  <c r="I37" i="150"/>
  <c r="I36" i="150"/>
  <c r="I41" i="150" s="1"/>
  <c r="I35" i="150"/>
  <c r="I30" i="150"/>
  <c r="H12" i="149"/>
  <c r="H11" i="149"/>
  <c r="H10" i="149"/>
  <c r="H9" i="149"/>
  <c r="I59" i="149"/>
  <c r="I61" i="149"/>
  <c r="I54" i="149"/>
  <c r="I53" i="149"/>
  <c r="I52" i="149"/>
  <c r="I51" i="149"/>
  <c r="I50" i="149"/>
  <c r="I49" i="149"/>
  <c r="I47" i="149"/>
  <c r="I46" i="149"/>
  <c r="I48" i="149" s="1"/>
  <c r="I45" i="149"/>
  <c r="I44" i="149"/>
  <c r="I43" i="149"/>
  <c r="I42" i="149"/>
  <c r="I40" i="149"/>
  <c r="I39" i="149"/>
  <c r="I38" i="149"/>
  <c r="I37" i="149"/>
  <c r="I41" i="149" s="1"/>
  <c r="I36" i="149"/>
  <c r="I35" i="149"/>
  <c r="I30" i="149"/>
  <c r="H12" i="148"/>
  <c r="H11" i="148"/>
  <c r="H10" i="148"/>
  <c r="H9" i="148"/>
  <c r="I59" i="148"/>
  <c r="I61" i="148" s="1"/>
  <c r="I63" i="148" s="1"/>
  <c r="I65" i="148" s="1"/>
  <c r="I54" i="148"/>
  <c r="I53" i="148"/>
  <c r="I52" i="148"/>
  <c r="I51" i="148"/>
  <c r="I50" i="148"/>
  <c r="I49" i="148"/>
  <c r="I47" i="148"/>
  <c r="I48" i="148" s="1"/>
  <c r="I46" i="148"/>
  <c r="I45" i="148"/>
  <c r="I44" i="148"/>
  <c r="I43" i="148"/>
  <c r="I42" i="148"/>
  <c r="I40" i="148"/>
  <c r="I39" i="148"/>
  <c r="I38" i="148"/>
  <c r="I41" i="148" s="1"/>
  <c r="I37" i="148"/>
  <c r="I36" i="148"/>
  <c r="I35" i="148"/>
  <c r="I30" i="148"/>
  <c r="I24" i="147"/>
  <c r="I26" i="147"/>
  <c r="I25" i="147"/>
  <c r="H12" i="147"/>
  <c r="H11" i="147"/>
  <c r="H10" i="147"/>
  <c r="H9" i="147"/>
  <c r="I59" i="147"/>
  <c r="I61" i="147"/>
  <c r="I54" i="147"/>
  <c r="I53" i="147"/>
  <c r="I52" i="147"/>
  <c r="I55" i="147" s="1"/>
  <c r="I51" i="147"/>
  <c r="I50" i="147"/>
  <c r="I49" i="147"/>
  <c r="I47" i="147"/>
  <c r="I46" i="147"/>
  <c r="I45" i="147"/>
  <c r="I44" i="147"/>
  <c r="I43" i="147"/>
  <c r="I42" i="147"/>
  <c r="I40" i="147"/>
  <c r="I39" i="147"/>
  <c r="I38" i="147"/>
  <c r="I37" i="147"/>
  <c r="I36" i="147"/>
  <c r="I35" i="147"/>
  <c r="I24" i="146"/>
  <c r="I30" i="146" s="1"/>
  <c r="H9" i="146"/>
  <c r="I59" i="146"/>
  <c r="I61" i="146" s="1"/>
  <c r="I54" i="146"/>
  <c r="I53" i="146"/>
  <c r="I52" i="146"/>
  <c r="I51" i="146"/>
  <c r="I50" i="146"/>
  <c r="I55" i="146" s="1"/>
  <c r="I49" i="146"/>
  <c r="I47" i="146"/>
  <c r="I46" i="146"/>
  <c r="I45" i="146"/>
  <c r="I44" i="146"/>
  <c r="I43" i="146"/>
  <c r="I42" i="146"/>
  <c r="I40" i="146"/>
  <c r="I41" i="146" s="1"/>
  <c r="I39" i="146"/>
  <c r="I38" i="146"/>
  <c r="I37" i="146"/>
  <c r="I36" i="146"/>
  <c r="I35" i="146"/>
  <c r="H12" i="145"/>
  <c r="H11" i="145"/>
  <c r="H10" i="145"/>
  <c r="H9" i="145"/>
  <c r="I59" i="145"/>
  <c r="I61" i="145"/>
  <c r="I54" i="145"/>
  <c r="I53" i="145"/>
  <c r="I52" i="145"/>
  <c r="I51" i="145"/>
  <c r="I50" i="145"/>
  <c r="I55" i="145" s="1"/>
  <c r="I63" i="145" s="1"/>
  <c r="I65" i="145" s="1"/>
  <c r="I49" i="145"/>
  <c r="I47" i="145"/>
  <c r="I46" i="145"/>
  <c r="I45" i="145"/>
  <c r="I44" i="145"/>
  <c r="I43" i="145"/>
  <c r="I42" i="145"/>
  <c r="I48" i="145" s="1"/>
  <c r="I40" i="145"/>
  <c r="I39" i="145"/>
  <c r="I38" i="145"/>
  <c r="I37" i="145"/>
  <c r="I36" i="145"/>
  <c r="I35" i="145"/>
  <c r="I30" i="145"/>
  <c r="H12" i="144"/>
  <c r="H11" i="144"/>
  <c r="H10" i="144"/>
  <c r="H9" i="144"/>
  <c r="I59" i="144"/>
  <c r="I61" i="144" s="1"/>
  <c r="I63" i="144" s="1"/>
  <c r="I65" i="144" s="1"/>
  <c r="I54" i="144"/>
  <c r="I53" i="144"/>
  <c r="I52" i="144"/>
  <c r="I51" i="144"/>
  <c r="I50" i="144"/>
  <c r="I49" i="144"/>
  <c r="I47" i="144"/>
  <c r="I46" i="144"/>
  <c r="I45" i="144"/>
  <c r="I44" i="144"/>
  <c r="I43" i="144"/>
  <c r="I48" i="144" s="1"/>
  <c r="I42" i="144"/>
  <c r="I40" i="144"/>
  <c r="I39" i="144"/>
  <c r="I38" i="144"/>
  <c r="I37" i="144"/>
  <c r="I36" i="144"/>
  <c r="I35" i="144"/>
  <c r="I25" i="144"/>
  <c r="I30" i="144" s="1"/>
  <c r="I31" i="144" s="1"/>
  <c r="I24" i="144"/>
  <c r="H11" i="143"/>
  <c r="H10" i="143"/>
  <c r="H9" i="143"/>
  <c r="H11" i="142"/>
  <c r="H10" i="142"/>
  <c r="H9" i="142"/>
  <c r="I48" i="146"/>
  <c r="I55" i="144"/>
  <c r="I55" i="148"/>
  <c r="I55" i="149"/>
  <c r="I31" i="150"/>
  <c r="I32" i="150" s="1"/>
  <c r="I31" i="149"/>
  <c r="I32" i="149"/>
  <c r="I31" i="148"/>
  <c r="I32" i="148" s="1"/>
  <c r="I48" i="147"/>
  <c r="I41" i="147"/>
  <c r="I30" i="147"/>
  <c r="I31" i="147"/>
  <c r="I32" i="147"/>
  <c r="I41" i="145"/>
  <c r="I31" i="145"/>
  <c r="I32" i="145"/>
  <c r="I41" i="144"/>
  <c r="I32" i="144"/>
  <c r="I59" i="143"/>
  <c r="I61" i="143" s="1"/>
  <c r="I54" i="143"/>
  <c r="I53" i="143"/>
  <c r="I52" i="143"/>
  <c r="I51" i="143"/>
  <c r="I50" i="143"/>
  <c r="I49" i="143"/>
  <c r="I55" i="143" s="1"/>
  <c r="I47" i="143"/>
  <c r="I46" i="143"/>
  <c r="I45" i="143"/>
  <c r="I44" i="143"/>
  <c r="I43" i="143"/>
  <c r="I42" i="143"/>
  <c r="I40" i="143"/>
  <c r="I39" i="143"/>
  <c r="I38" i="143"/>
  <c r="I37" i="143"/>
  <c r="I36" i="143"/>
  <c r="I35" i="143"/>
  <c r="I26" i="143"/>
  <c r="I25" i="143"/>
  <c r="I24" i="143"/>
  <c r="I30" i="143" s="1"/>
  <c r="I63" i="147"/>
  <c r="I65" i="147" s="1"/>
  <c r="I48" i="143"/>
  <c r="I64" i="142"/>
  <c r="I66" i="142"/>
  <c r="I59" i="142"/>
  <c r="I58" i="142"/>
  <c r="I57" i="142"/>
  <c r="I56" i="142"/>
  <c r="I55" i="142"/>
  <c r="I60" i="142" s="1"/>
  <c r="I54" i="142"/>
  <c r="I52" i="142"/>
  <c r="I51" i="142"/>
  <c r="I50" i="142"/>
  <c r="I49" i="142"/>
  <c r="I48" i="142"/>
  <c r="I47" i="142"/>
  <c r="I45" i="142"/>
  <c r="I44" i="142"/>
  <c r="I43" i="142"/>
  <c r="I42" i="142"/>
  <c r="I41" i="142"/>
  <c r="I40" i="142"/>
  <c r="I25" i="142"/>
  <c r="I35" i="142" s="1"/>
  <c r="I53" i="142"/>
  <c r="I64" i="141"/>
  <c r="I66" i="141" s="1"/>
  <c r="I59" i="141"/>
  <c r="I58" i="141"/>
  <c r="I57" i="141"/>
  <c r="I56" i="141"/>
  <c r="I55" i="141"/>
  <c r="I54" i="141"/>
  <c r="I52" i="141"/>
  <c r="I51" i="141"/>
  <c r="I50" i="141"/>
  <c r="I49" i="141"/>
  <c r="I48" i="141"/>
  <c r="I53" i="141" s="1"/>
  <c r="I47" i="141"/>
  <c r="I45" i="141"/>
  <c r="I44" i="141"/>
  <c r="I43" i="141"/>
  <c r="I42" i="141"/>
  <c r="I41" i="141"/>
  <c r="I40" i="141"/>
  <c r="I46" i="141" s="1"/>
  <c r="I25" i="141"/>
  <c r="I35" i="141" s="1"/>
  <c r="H11" i="141"/>
  <c r="H9" i="141"/>
  <c r="I60" i="141"/>
  <c r="I75" i="140"/>
  <c r="I77" i="140" s="1"/>
  <c r="I70" i="140"/>
  <c r="I69" i="140"/>
  <c r="I68" i="140"/>
  <c r="I67" i="140"/>
  <c r="I71" i="140" s="1"/>
  <c r="I66" i="140"/>
  <c r="I65" i="140"/>
  <c r="I63" i="140"/>
  <c r="I62" i="140"/>
  <c r="I61" i="140"/>
  <c r="I60" i="140"/>
  <c r="I59" i="140"/>
  <c r="I58" i="140"/>
  <c r="I64" i="140" s="1"/>
  <c r="I56" i="140"/>
  <c r="I55" i="140"/>
  <c r="I54" i="140"/>
  <c r="I53" i="140"/>
  <c r="I52" i="140"/>
  <c r="I51" i="140"/>
  <c r="I57" i="140"/>
  <c r="I26" i="140"/>
  <c r="I25" i="140"/>
  <c r="H11" i="140"/>
  <c r="H9" i="140"/>
  <c r="I46" i="140"/>
  <c r="I64" i="137"/>
  <c r="I63" i="137"/>
  <c r="I62" i="137"/>
  <c r="I61" i="137"/>
  <c r="I60" i="137"/>
  <c r="I59" i="137"/>
  <c r="I65" i="137" s="1"/>
  <c r="I57" i="137"/>
  <c r="I56" i="137"/>
  <c r="I55" i="137"/>
  <c r="I54" i="137"/>
  <c r="I53" i="137"/>
  <c r="I52" i="137"/>
  <c r="I58" i="137" s="1"/>
  <c r="I38" i="137"/>
  <c r="I37" i="137"/>
  <c r="I36" i="137"/>
  <c r="I35" i="137"/>
  <c r="I34" i="137"/>
  <c r="I33" i="137"/>
  <c r="I32" i="137"/>
  <c r="I31" i="137"/>
  <c r="I30" i="137"/>
  <c r="I29" i="137"/>
  <c r="I28" i="137"/>
  <c r="I27" i="137"/>
  <c r="I26" i="137"/>
  <c r="I25" i="137"/>
  <c r="I40" i="137" s="1"/>
  <c r="I24" i="137"/>
  <c r="I69" i="137"/>
  <c r="I71" i="137"/>
  <c r="I50" i="137"/>
  <c r="I49" i="137"/>
  <c r="I48" i="137"/>
  <c r="I47" i="137"/>
  <c r="I46" i="137"/>
  <c r="I51" i="137" s="1"/>
  <c r="I45" i="137"/>
  <c r="H11" i="137"/>
  <c r="H12" i="130"/>
  <c r="H11" i="130"/>
  <c r="H10" i="130"/>
  <c r="H9" i="130"/>
  <c r="I63" i="130"/>
  <c r="I65" i="130" s="1"/>
  <c r="I67" i="130" s="1"/>
  <c r="I69" i="130" s="1"/>
  <c r="I56" i="130"/>
  <c r="I60" i="130" s="1"/>
  <c r="I55" i="130"/>
  <c r="I54" i="130"/>
  <c r="I53" i="130"/>
  <c r="I52" i="130"/>
  <c r="I51" i="130"/>
  <c r="I46" i="130"/>
  <c r="I26" i="136"/>
  <c r="H12" i="136"/>
  <c r="H11" i="136"/>
  <c r="H10" i="136"/>
  <c r="H9" i="136"/>
  <c r="I63" i="136"/>
  <c r="I65" i="136" s="1"/>
  <c r="I56" i="136"/>
  <c r="I55" i="136"/>
  <c r="I54" i="136"/>
  <c r="I60" i="136" s="1"/>
  <c r="I53" i="136"/>
  <c r="I52" i="136"/>
  <c r="I51" i="136"/>
  <c r="I25" i="136"/>
  <c r="I46" i="136" s="1"/>
  <c r="H12" i="132"/>
  <c r="H11" i="132"/>
  <c r="H10" i="132"/>
  <c r="H9" i="132"/>
  <c r="I63" i="132"/>
  <c r="I65" i="132"/>
  <c r="I56" i="132"/>
  <c r="I55" i="132"/>
  <c r="I54" i="132"/>
  <c r="I53" i="132"/>
  <c r="I52" i="132"/>
  <c r="I60" i="132" s="1"/>
  <c r="I51" i="132"/>
  <c r="I25" i="132"/>
  <c r="I46" i="132"/>
  <c r="I26" i="133"/>
  <c r="I25" i="133"/>
  <c r="H12" i="133"/>
  <c r="H11" i="133"/>
  <c r="H10" i="133"/>
  <c r="H9" i="133"/>
  <c r="I63" i="133"/>
  <c r="I65" i="133"/>
  <c r="I56" i="133"/>
  <c r="I55" i="133"/>
  <c r="I54" i="133"/>
  <c r="I53" i="133"/>
  <c r="I52" i="133"/>
  <c r="I51" i="133"/>
  <c r="I60" i="133" s="1"/>
  <c r="H12" i="134"/>
  <c r="H11" i="134"/>
  <c r="H10" i="134"/>
  <c r="H9" i="134"/>
  <c r="I63" i="134"/>
  <c r="I65" i="134" s="1"/>
  <c r="I56" i="134"/>
  <c r="I55" i="134"/>
  <c r="I54" i="134"/>
  <c r="I53" i="134"/>
  <c r="I52" i="134"/>
  <c r="I51" i="134"/>
  <c r="I46" i="134"/>
  <c r="I60" i="134"/>
  <c r="I47" i="130"/>
  <c r="I48" i="130"/>
  <c r="I47" i="132"/>
  <c r="I48" i="132" s="1"/>
  <c r="I46" i="133"/>
  <c r="I47" i="133" s="1"/>
  <c r="I47" i="134"/>
  <c r="I48" i="134"/>
  <c r="I27" i="135"/>
  <c r="I119" i="135"/>
  <c r="I118" i="135"/>
  <c r="I117" i="135"/>
  <c r="I116" i="135"/>
  <c r="I114" i="135"/>
  <c r="I113" i="135"/>
  <c r="I112" i="135"/>
  <c r="I111" i="135"/>
  <c r="I110" i="135"/>
  <c r="I109" i="135"/>
  <c r="I108" i="135"/>
  <c r="I107" i="135"/>
  <c r="I106" i="135"/>
  <c r="I105" i="135"/>
  <c r="I104" i="135"/>
  <c r="I103" i="135"/>
  <c r="I28" i="135"/>
  <c r="I102" i="135"/>
  <c r="I101" i="135"/>
  <c r="I100" i="135"/>
  <c r="I99" i="135"/>
  <c r="I98" i="135"/>
  <c r="I97" i="135"/>
  <c r="I96" i="135"/>
  <c r="I95" i="135"/>
  <c r="I94" i="135"/>
  <c r="I93" i="135"/>
  <c r="I92" i="135"/>
  <c r="I91" i="135"/>
  <c r="I90" i="135"/>
  <c r="I89" i="135"/>
  <c r="I88" i="135"/>
  <c r="I87" i="135"/>
  <c r="I86" i="135"/>
  <c r="I85" i="135"/>
  <c r="I84" i="135"/>
  <c r="I83" i="135"/>
  <c r="I82" i="135"/>
  <c r="I81" i="135"/>
  <c r="I80" i="135"/>
  <c r="I79" i="135"/>
  <c r="I78" i="135"/>
  <c r="I77" i="135"/>
  <c r="I76" i="135"/>
  <c r="I75" i="135"/>
  <c r="I73" i="135"/>
  <c r="I72" i="135"/>
  <c r="I71" i="135"/>
  <c r="I70" i="135"/>
  <c r="I69" i="135"/>
  <c r="I68" i="135"/>
  <c r="I67" i="135"/>
  <c r="I66" i="135"/>
  <c r="I65" i="135"/>
  <c r="I64" i="135"/>
  <c r="I63" i="135"/>
  <c r="I62" i="135"/>
  <c r="I61" i="135"/>
  <c r="I60" i="135"/>
  <c r="I59" i="135"/>
  <c r="I58" i="135"/>
  <c r="I57" i="135"/>
  <c r="I56" i="135"/>
  <c r="I55" i="135"/>
  <c r="I54" i="135"/>
  <c r="I53" i="135"/>
  <c r="I52" i="135"/>
  <c r="I51" i="135"/>
  <c r="I50" i="135"/>
  <c r="I49" i="135"/>
  <c r="I48" i="135"/>
  <c r="I47" i="135"/>
  <c r="I46" i="135"/>
  <c r="I45" i="135"/>
  <c r="I44" i="135"/>
  <c r="I43" i="135"/>
  <c r="I42" i="135"/>
  <c r="I120" i="135"/>
  <c r="I115" i="135"/>
  <c r="I74" i="135"/>
  <c r="I25" i="135"/>
  <c r="I26" i="135"/>
  <c r="I29" i="135"/>
  <c r="I30" i="135"/>
  <c r="I31" i="135"/>
  <c r="I32" i="135"/>
  <c r="I33" i="135"/>
  <c r="H12" i="135"/>
  <c r="H11" i="135"/>
  <c r="H10" i="135"/>
  <c r="H9" i="135"/>
  <c r="I139" i="135"/>
  <c r="I141" i="135"/>
  <c r="I132" i="135"/>
  <c r="I131" i="135"/>
  <c r="I130" i="135"/>
  <c r="I129" i="135"/>
  <c r="I128" i="135"/>
  <c r="I127" i="135"/>
  <c r="I41" i="135"/>
  <c r="I40" i="135"/>
  <c r="I39" i="135"/>
  <c r="I38" i="135"/>
  <c r="I37" i="135"/>
  <c r="I36" i="135"/>
  <c r="I35" i="135"/>
  <c r="I34" i="135"/>
  <c r="I31" i="131"/>
  <c r="I41" i="131"/>
  <c r="I40" i="131"/>
  <c r="I39" i="131"/>
  <c r="I38" i="131"/>
  <c r="I37" i="131"/>
  <c r="I36" i="131"/>
  <c r="I35" i="131"/>
  <c r="I34" i="131"/>
  <c r="I33" i="131"/>
  <c r="I46" i="131" s="1"/>
  <c r="I32" i="131"/>
  <c r="I30" i="131"/>
  <c r="I29" i="131"/>
  <c r="I28" i="131"/>
  <c r="I27" i="131"/>
  <c r="H12" i="131"/>
  <c r="H11" i="131"/>
  <c r="H10" i="131"/>
  <c r="H9" i="131"/>
  <c r="I63" i="131"/>
  <c r="I65" i="131" s="1"/>
  <c r="I56" i="131"/>
  <c r="I55" i="131"/>
  <c r="I54" i="131"/>
  <c r="I53" i="131"/>
  <c r="I52" i="131"/>
  <c r="I60" i="131" s="1"/>
  <c r="I51" i="131"/>
  <c r="I26" i="131"/>
  <c r="I25" i="131"/>
  <c r="I136" i="135"/>
  <c r="H12" i="123"/>
  <c r="H11" i="123"/>
  <c r="H10" i="123"/>
  <c r="H9" i="123"/>
  <c r="I56" i="123"/>
  <c r="I58" i="123"/>
  <c r="I49" i="123"/>
  <c r="I48" i="123"/>
  <c r="I47" i="123"/>
  <c r="I46" i="123"/>
  <c r="I45" i="123"/>
  <c r="I53" i="123" s="1"/>
  <c r="I44" i="123"/>
  <c r="I25" i="123"/>
  <c r="I39" i="123"/>
  <c r="I40" i="123"/>
  <c r="I41" i="123" s="1"/>
  <c r="I25" i="127"/>
  <c r="I39" i="127" s="1"/>
  <c r="I40" i="127"/>
  <c r="H12" i="127"/>
  <c r="H11" i="127"/>
  <c r="H10" i="127"/>
  <c r="H9" i="127"/>
  <c r="I56" i="127"/>
  <c r="I58" i="127" s="1"/>
  <c r="I49" i="127"/>
  <c r="I48" i="127"/>
  <c r="I47" i="127"/>
  <c r="I46" i="127"/>
  <c r="I45" i="127"/>
  <c r="I53" i="127" s="1"/>
  <c r="I44" i="127"/>
  <c r="H12" i="128"/>
  <c r="H11" i="128"/>
  <c r="H10" i="128"/>
  <c r="H9" i="128"/>
  <c r="I56" i="128"/>
  <c r="I58" i="128"/>
  <c r="I49" i="128"/>
  <c r="I48" i="128"/>
  <c r="I47" i="128"/>
  <c r="I46" i="128"/>
  <c r="I45" i="128"/>
  <c r="I53" i="128" s="1"/>
  <c r="I44" i="128"/>
  <c r="I39" i="128"/>
  <c r="I37" i="126"/>
  <c r="I36" i="126"/>
  <c r="I35" i="126"/>
  <c r="I34" i="126"/>
  <c r="I33" i="126"/>
  <c r="I32" i="126"/>
  <c r="I31" i="126"/>
  <c r="I30" i="126"/>
  <c r="I29" i="126"/>
  <c r="I28" i="126"/>
  <c r="I39" i="126" s="1"/>
  <c r="I27" i="126"/>
  <c r="I26" i="126"/>
  <c r="H12" i="126"/>
  <c r="H11" i="126"/>
  <c r="H10" i="126"/>
  <c r="H9" i="126"/>
  <c r="I56" i="126"/>
  <c r="I58" i="126"/>
  <c r="I49" i="126"/>
  <c r="I48" i="126"/>
  <c r="I47" i="126"/>
  <c r="I46" i="126"/>
  <c r="I45" i="126"/>
  <c r="I44" i="126"/>
  <c r="I25" i="126"/>
  <c r="H12" i="125"/>
  <c r="H11" i="125"/>
  <c r="H10" i="125"/>
  <c r="H9" i="125"/>
  <c r="I56" i="125"/>
  <c r="I58" i="125" s="1"/>
  <c r="I49" i="125"/>
  <c r="I48" i="125"/>
  <c r="I47" i="125"/>
  <c r="I46" i="125"/>
  <c r="I45" i="125"/>
  <c r="I44" i="125"/>
  <c r="I39" i="125"/>
  <c r="H12" i="124"/>
  <c r="H11" i="124"/>
  <c r="H10" i="124"/>
  <c r="H9" i="124"/>
  <c r="I56" i="124"/>
  <c r="I58" i="124" s="1"/>
  <c r="I49" i="124"/>
  <c r="I48" i="124"/>
  <c r="I47" i="124"/>
  <c r="I46" i="124"/>
  <c r="I45" i="124"/>
  <c r="I44" i="124"/>
  <c r="I25" i="124"/>
  <c r="I39" i="124" s="1"/>
  <c r="I40" i="124" s="1"/>
  <c r="I60" i="123"/>
  <c r="I62" i="123" s="1"/>
  <c r="I40" i="128"/>
  <c r="I41" i="128" s="1"/>
  <c r="I53" i="126"/>
  <c r="I53" i="125"/>
  <c r="I26" i="118"/>
  <c r="H12" i="118"/>
  <c r="H11" i="118"/>
  <c r="H10" i="118"/>
  <c r="H9" i="118"/>
  <c r="I56" i="118"/>
  <c r="I58" i="118"/>
  <c r="I49" i="118"/>
  <c r="I48" i="118"/>
  <c r="I47" i="118"/>
  <c r="I46" i="118"/>
  <c r="I53" i="118" s="1"/>
  <c r="I45" i="118"/>
  <c r="I44" i="118"/>
  <c r="I25" i="118"/>
  <c r="H12" i="119"/>
  <c r="H10" i="119"/>
  <c r="H9" i="119"/>
  <c r="I56" i="119"/>
  <c r="I58" i="119"/>
  <c r="I49" i="119"/>
  <c r="I48" i="119"/>
  <c r="I47" i="119"/>
  <c r="I46" i="119"/>
  <c r="I45" i="119"/>
  <c r="I44" i="119"/>
  <c r="I25" i="119"/>
  <c r="I39" i="119"/>
  <c r="I41" i="119" s="1"/>
  <c r="H11" i="119"/>
  <c r="I25" i="120"/>
  <c r="I39" i="120" s="1"/>
  <c r="H11" i="120"/>
  <c r="H10" i="120"/>
  <c r="H9" i="120"/>
  <c r="I56" i="120"/>
  <c r="I58" i="120"/>
  <c r="I49" i="120"/>
  <c r="I48" i="120"/>
  <c r="I47" i="120"/>
  <c r="I46" i="120"/>
  <c r="I45" i="120"/>
  <c r="I44" i="120"/>
  <c r="H12" i="120"/>
  <c r="H12" i="121"/>
  <c r="H11" i="121"/>
  <c r="H10" i="121"/>
  <c r="I56" i="121"/>
  <c r="I58" i="121" s="1"/>
  <c r="I60" i="121" s="1"/>
  <c r="I62" i="121" s="1"/>
  <c r="I49" i="121"/>
  <c r="I48" i="121"/>
  <c r="I47" i="121"/>
  <c r="I46" i="121"/>
  <c r="I45" i="121"/>
  <c r="I44" i="121"/>
  <c r="I53" i="121" s="1"/>
  <c r="I39" i="121"/>
  <c r="I41" i="121" s="1"/>
  <c r="I25" i="122"/>
  <c r="I39" i="122"/>
  <c r="I40" i="122"/>
  <c r="H12" i="122"/>
  <c r="H11" i="122"/>
  <c r="H10" i="122"/>
  <c r="I56" i="122"/>
  <c r="I58" i="122" s="1"/>
  <c r="I60" i="122" s="1"/>
  <c r="I62" i="122" s="1"/>
  <c r="I49" i="122"/>
  <c r="I48" i="122"/>
  <c r="I47" i="122"/>
  <c r="I53" i="122" s="1"/>
  <c r="I46" i="122"/>
  <c r="I45" i="122"/>
  <c r="I44" i="122"/>
  <c r="I41" i="122"/>
  <c r="I39" i="118"/>
  <c r="I40" i="118"/>
  <c r="I41" i="118"/>
  <c r="I40" i="119"/>
  <c r="I53" i="120"/>
  <c r="I40" i="121"/>
  <c r="I26" i="108"/>
  <c r="I26" i="114"/>
  <c r="I39" i="114" s="1"/>
  <c r="I29" i="109"/>
  <c r="H12" i="108"/>
  <c r="H11" i="108"/>
  <c r="H10" i="108"/>
  <c r="H10" i="116"/>
  <c r="I56" i="116"/>
  <c r="I58" i="116" s="1"/>
  <c r="I49" i="116"/>
  <c r="I48" i="116"/>
  <c r="I47" i="116"/>
  <c r="I46" i="116"/>
  <c r="I45" i="116"/>
  <c r="I53" i="116" s="1"/>
  <c r="I44" i="116"/>
  <c r="I39" i="116"/>
  <c r="I40" i="116" s="1"/>
  <c r="I41" i="116"/>
  <c r="H12" i="116"/>
  <c r="H11" i="116"/>
  <c r="I56" i="108"/>
  <c r="I58" i="108"/>
  <c r="I49" i="108"/>
  <c r="I48" i="108"/>
  <c r="I47" i="108"/>
  <c r="I46" i="108"/>
  <c r="I53" i="108" s="1"/>
  <c r="I45" i="108"/>
  <c r="I44" i="108"/>
  <c r="I25" i="108"/>
  <c r="I39" i="108"/>
  <c r="I40" i="108" s="1"/>
  <c r="I25" i="114"/>
  <c r="H12" i="114"/>
  <c r="H11" i="114"/>
  <c r="H10" i="114"/>
  <c r="I56" i="114"/>
  <c r="I58" i="114"/>
  <c r="I49" i="114"/>
  <c r="I48" i="114"/>
  <c r="I47" i="114"/>
  <c r="I46" i="114"/>
  <c r="I53" i="114" s="1"/>
  <c r="I45" i="114"/>
  <c r="I44" i="114"/>
  <c r="H12" i="113"/>
  <c r="H11" i="113"/>
  <c r="H10" i="113"/>
  <c r="I56" i="113"/>
  <c r="I58" i="113" s="1"/>
  <c r="I49" i="113"/>
  <c r="I48" i="113"/>
  <c r="I47" i="113"/>
  <c r="I46" i="113"/>
  <c r="I45" i="113"/>
  <c r="I44" i="113"/>
  <c r="I39" i="113"/>
  <c r="I21" i="113"/>
  <c r="I20" i="113"/>
  <c r="I22" i="113" s="1"/>
  <c r="I19" i="113"/>
  <c r="H12" i="112"/>
  <c r="H11" i="112"/>
  <c r="H10" i="112"/>
  <c r="I56" i="112"/>
  <c r="I58" i="112"/>
  <c r="I49" i="112"/>
  <c r="I48" i="112"/>
  <c r="I47" i="112"/>
  <c r="I46" i="112"/>
  <c r="I45" i="112"/>
  <c r="I44" i="112"/>
  <c r="I39" i="112"/>
  <c r="I40" i="112"/>
  <c r="I41" i="112" s="1"/>
  <c r="I21" i="112"/>
  <c r="I22" i="112" s="1"/>
  <c r="I20" i="112"/>
  <c r="I19" i="112"/>
  <c r="H12" i="111"/>
  <c r="H11" i="111"/>
  <c r="H10" i="111"/>
  <c r="I56" i="111"/>
  <c r="I58" i="111" s="1"/>
  <c r="I60" i="111" s="1"/>
  <c r="I62" i="111" s="1"/>
  <c r="I49" i="111"/>
  <c r="I53" i="111" s="1"/>
  <c r="I48" i="111"/>
  <c r="I47" i="111"/>
  <c r="I46" i="111"/>
  <c r="I45" i="111"/>
  <c r="I44" i="111"/>
  <c r="I39" i="111"/>
  <c r="I40" i="111" s="1"/>
  <c r="I41" i="111" s="1"/>
  <c r="I21" i="111"/>
  <c r="I20" i="111"/>
  <c r="I22" i="111" s="1"/>
  <c r="I19" i="111"/>
  <c r="H12" i="110"/>
  <c r="H11" i="110"/>
  <c r="H10" i="110"/>
  <c r="I56" i="110"/>
  <c r="I58" i="110"/>
  <c r="I49" i="110"/>
  <c r="I48" i="110"/>
  <c r="I47" i="110"/>
  <c r="I46" i="110"/>
  <c r="I45" i="110"/>
  <c r="I44" i="110"/>
  <c r="I27" i="110"/>
  <c r="I26" i="110"/>
  <c r="I39" i="110" s="1"/>
  <c r="I25" i="110"/>
  <c r="I21" i="110"/>
  <c r="I20" i="110"/>
  <c r="I22" i="110" s="1"/>
  <c r="I19" i="110"/>
  <c r="I28" i="109"/>
  <c r="I27" i="109"/>
  <c r="I39" i="109" s="1"/>
  <c r="I26" i="109"/>
  <c r="H12" i="109"/>
  <c r="H11" i="109"/>
  <c r="H10" i="109"/>
  <c r="H9" i="109"/>
  <c r="I56" i="109"/>
  <c r="I58" i="109" s="1"/>
  <c r="I49" i="109"/>
  <c r="I48" i="109"/>
  <c r="I47" i="109"/>
  <c r="I46" i="109"/>
  <c r="I45" i="109"/>
  <c r="I44" i="109"/>
  <c r="I25" i="109"/>
  <c r="I21" i="109"/>
  <c r="I20" i="109"/>
  <c r="I22" i="109" s="1"/>
  <c r="I19" i="109"/>
  <c r="I53" i="110"/>
  <c r="I60" i="116"/>
  <c r="I62" i="116" s="1"/>
  <c r="I40" i="113"/>
  <c r="I41" i="113"/>
  <c r="I40" i="110"/>
  <c r="H12" i="107"/>
  <c r="H11" i="107"/>
  <c r="H10" i="107"/>
  <c r="H9" i="107"/>
  <c r="I56" i="107"/>
  <c r="I58" i="107" s="1"/>
  <c r="I49" i="107"/>
  <c r="I48" i="107"/>
  <c r="I47" i="107"/>
  <c r="I53" i="107" s="1"/>
  <c r="I46" i="107"/>
  <c r="I45" i="107"/>
  <c r="I44" i="107"/>
  <c r="I25" i="107"/>
  <c r="I39" i="107" s="1"/>
  <c r="I21" i="107"/>
  <c r="I20" i="107"/>
  <c r="I22" i="107" s="1"/>
  <c r="I19" i="107"/>
  <c r="I25" i="106"/>
  <c r="H12" i="106"/>
  <c r="H11" i="106"/>
  <c r="H10" i="106"/>
  <c r="H9" i="106"/>
  <c r="I56" i="106"/>
  <c r="I58" i="106"/>
  <c r="I49" i="106"/>
  <c r="I48" i="106"/>
  <c r="I47" i="106"/>
  <c r="I46" i="106"/>
  <c r="I53" i="106" s="1"/>
  <c r="I45" i="106"/>
  <c r="I44" i="106"/>
  <c r="I39" i="106"/>
  <c r="I40" i="106"/>
  <c r="I41" i="106" s="1"/>
  <c r="I21" i="106"/>
  <c r="I20" i="106"/>
  <c r="I19" i="106"/>
  <c r="I22" i="106" s="1"/>
  <c r="H12" i="105"/>
  <c r="H11" i="105"/>
  <c r="H10" i="105"/>
  <c r="H9" i="105"/>
  <c r="I56" i="105"/>
  <c r="I58" i="105" s="1"/>
  <c r="I49" i="105"/>
  <c r="I48" i="105"/>
  <c r="I47" i="105"/>
  <c r="I46" i="105"/>
  <c r="I45" i="105"/>
  <c r="I53" i="105" s="1"/>
  <c r="I44" i="105"/>
  <c r="I39" i="105"/>
  <c r="I40" i="105" s="1"/>
  <c r="I41" i="105" s="1"/>
  <c r="I21" i="105"/>
  <c r="I20" i="105"/>
  <c r="I19" i="105"/>
  <c r="H12" i="104"/>
  <c r="H11" i="104"/>
  <c r="H10" i="104"/>
  <c r="I56" i="104"/>
  <c r="I58" i="104"/>
  <c r="I60" i="104" s="1"/>
  <c r="I62" i="104" s="1"/>
  <c r="I49" i="104"/>
  <c r="I48" i="104"/>
  <c r="I47" i="104"/>
  <c r="I46" i="104"/>
  <c r="I53" i="104" s="1"/>
  <c r="I45" i="104"/>
  <c r="I44" i="104"/>
  <c r="I39" i="104"/>
  <c r="I21" i="104"/>
  <c r="I20" i="104"/>
  <c r="I19" i="104"/>
  <c r="I22" i="104" s="1"/>
  <c r="I22" i="105"/>
  <c r="I40" i="104"/>
  <c r="I41" i="104"/>
  <c r="I28" i="103"/>
  <c r="I56" i="103"/>
  <c r="I58" i="103" s="1"/>
  <c r="I49" i="103"/>
  <c r="I48" i="103"/>
  <c r="I47" i="103"/>
  <c r="I46" i="103"/>
  <c r="I45" i="103"/>
  <c r="I53" i="103" s="1"/>
  <c r="I44" i="103"/>
  <c r="I27" i="103"/>
  <c r="I26" i="103"/>
  <c r="I39" i="103" s="1"/>
  <c r="I25" i="103"/>
  <c r="I21" i="103"/>
  <c r="I20" i="103"/>
  <c r="I22" i="103" s="1"/>
  <c r="I19" i="103"/>
  <c r="H12" i="102"/>
  <c r="H11" i="102"/>
  <c r="H10" i="102"/>
  <c r="H9" i="102"/>
  <c r="I56" i="102"/>
  <c r="I58" i="102" s="1"/>
  <c r="I60" i="102" s="1"/>
  <c r="I62" i="102" s="1"/>
  <c r="I49" i="102"/>
  <c r="I48" i="102"/>
  <c r="I47" i="102"/>
  <c r="I46" i="102"/>
  <c r="I45" i="102"/>
  <c r="I44" i="102"/>
  <c r="I53" i="102" s="1"/>
  <c r="I27" i="102"/>
  <c r="I26" i="102"/>
  <c r="I25" i="102"/>
  <c r="I21" i="102"/>
  <c r="I20" i="102"/>
  <c r="I19" i="102"/>
  <c r="I27" i="101"/>
  <c r="H11" i="101"/>
  <c r="H10" i="101"/>
  <c r="H9" i="101"/>
  <c r="I56" i="101"/>
  <c r="I58" i="101"/>
  <c r="I49" i="101"/>
  <c r="I48" i="101"/>
  <c r="I47" i="101"/>
  <c r="I46" i="101"/>
  <c r="I53" i="101" s="1"/>
  <c r="I45" i="101"/>
  <c r="I44" i="101"/>
  <c r="I26" i="101"/>
  <c r="I25" i="101"/>
  <c r="I39" i="101" s="1"/>
  <c r="I40" i="101" s="1"/>
  <c r="I21" i="101"/>
  <c r="I20" i="101"/>
  <c r="I19" i="101"/>
  <c r="H12" i="101"/>
  <c r="I26" i="100"/>
  <c r="H11" i="100"/>
  <c r="H10" i="100"/>
  <c r="H9" i="100"/>
  <c r="I56" i="100"/>
  <c r="I58" i="100"/>
  <c r="I49" i="100"/>
  <c r="I48" i="100"/>
  <c r="I47" i="100"/>
  <c r="I46" i="100"/>
  <c r="I45" i="100"/>
  <c r="I44" i="100"/>
  <c r="I25" i="100"/>
  <c r="I21" i="100"/>
  <c r="I20" i="100"/>
  <c r="I19" i="100"/>
  <c r="H12" i="100"/>
  <c r="I25" i="99"/>
  <c r="I39" i="99" s="1"/>
  <c r="H12" i="99"/>
  <c r="H11" i="99"/>
  <c r="H10" i="99"/>
  <c r="H9" i="99"/>
  <c r="I57" i="99"/>
  <c r="I59" i="99" s="1"/>
  <c r="I49" i="99"/>
  <c r="I48" i="99"/>
  <c r="I47" i="99"/>
  <c r="I46" i="99"/>
  <c r="I45" i="99"/>
  <c r="I53" i="99" s="1"/>
  <c r="I44" i="99"/>
  <c r="I21" i="99"/>
  <c r="I20" i="99"/>
  <c r="I19" i="99"/>
  <c r="I22" i="99" s="1"/>
  <c r="H12" i="98"/>
  <c r="H11" i="98"/>
  <c r="H10" i="98"/>
  <c r="H9" i="98"/>
  <c r="I57" i="98"/>
  <c r="I59" i="98" s="1"/>
  <c r="I49" i="98"/>
  <c r="I48" i="98"/>
  <c r="I47" i="98"/>
  <c r="I46" i="98"/>
  <c r="I45" i="98"/>
  <c r="I44" i="98"/>
  <c r="I53" i="98" s="1"/>
  <c r="I21" i="98"/>
  <c r="I20" i="98"/>
  <c r="I19" i="98"/>
  <c r="I27" i="97"/>
  <c r="H12" i="97"/>
  <c r="H11" i="97"/>
  <c r="H10" i="97"/>
  <c r="H9" i="97"/>
  <c r="I57" i="97"/>
  <c r="I59" i="97" s="1"/>
  <c r="I49" i="97"/>
  <c r="I48" i="97"/>
  <c r="I47" i="97"/>
  <c r="I46" i="97"/>
  <c r="I45" i="97"/>
  <c r="I44" i="97"/>
  <c r="I53" i="97" s="1"/>
  <c r="I26" i="97"/>
  <c r="I25" i="97"/>
  <c r="I21" i="97"/>
  <c r="I20" i="97"/>
  <c r="I22" i="97" s="1"/>
  <c r="I19" i="97"/>
  <c r="I22" i="98"/>
  <c r="I22" i="101"/>
  <c r="I22" i="100"/>
  <c r="I39" i="100"/>
  <c r="I41" i="100" s="1"/>
  <c r="I40" i="100"/>
  <c r="I22" i="102"/>
  <c r="I39" i="102"/>
  <c r="I40" i="102" s="1"/>
  <c r="I41" i="102" s="1"/>
  <c r="I41" i="101"/>
  <c r="I40" i="97"/>
  <c r="I41" i="97"/>
  <c r="I26" i="96"/>
  <c r="H11" i="96"/>
  <c r="H10" i="96"/>
  <c r="H9" i="96"/>
  <c r="I57" i="96"/>
  <c r="I59" i="96"/>
  <c r="I49" i="96"/>
  <c r="I48" i="96"/>
  <c r="I47" i="96"/>
  <c r="I46" i="96"/>
  <c r="I53" i="96" s="1"/>
  <c r="I45" i="96"/>
  <c r="I44" i="96"/>
  <c r="I25" i="96"/>
  <c r="I21" i="96"/>
  <c r="I22" i="96" s="1"/>
  <c r="I20" i="96"/>
  <c r="I19" i="96"/>
  <c r="H12" i="96"/>
  <c r="H12" i="95"/>
  <c r="H11" i="95"/>
  <c r="H10" i="95"/>
  <c r="H9" i="95"/>
  <c r="I57" i="95"/>
  <c r="I59" i="95" s="1"/>
  <c r="I49" i="95"/>
  <c r="I48" i="95"/>
  <c r="I47" i="95"/>
  <c r="I46" i="95"/>
  <c r="I45" i="95"/>
  <c r="I44" i="95"/>
  <c r="I25" i="95"/>
  <c r="I39" i="95" s="1"/>
  <c r="I21" i="95"/>
  <c r="I20" i="95"/>
  <c r="I19" i="95"/>
  <c r="I22" i="95" s="1"/>
  <c r="I25" i="94"/>
  <c r="I39" i="94"/>
  <c r="I40" i="94" s="1"/>
  <c r="I41" i="94"/>
  <c r="H12" i="94"/>
  <c r="H11" i="94"/>
  <c r="H10" i="94"/>
  <c r="H9" i="94"/>
  <c r="I57" i="94"/>
  <c r="I59" i="94"/>
  <c r="I49" i="94"/>
  <c r="I48" i="94"/>
  <c r="I47" i="94"/>
  <c r="I46" i="94"/>
  <c r="I45" i="94"/>
  <c r="I44" i="94"/>
  <c r="I53" i="94" s="1"/>
  <c r="I61" i="94" s="1"/>
  <c r="I21" i="94"/>
  <c r="I20" i="94"/>
  <c r="I19" i="94"/>
  <c r="H12" i="93"/>
  <c r="H11" i="93"/>
  <c r="H10" i="93"/>
  <c r="H9" i="93"/>
  <c r="I57" i="93"/>
  <c r="I59" i="93" s="1"/>
  <c r="I49" i="93"/>
  <c r="I48" i="93"/>
  <c r="I47" i="93"/>
  <c r="I46" i="93"/>
  <c r="I45" i="93"/>
  <c r="I44" i="93"/>
  <c r="I39" i="93"/>
  <c r="I40" i="93" s="1"/>
  <c r="I21" i="93"/>
  <c r="I20" i="93"/>
  <c r="I22" i="93" s="1"/>
  <c r="I19" i="93"/>
  <c r="H12" i="92"/>
  <c r="H11" i="92"/>
  <c r="H10" i="92"/>
  <c r="H9" i="92"/>
  <c r="I57" i="92"/>
  <c r="I59" i="92" s="1"/>
  <c r="I49" i="92"/>
  <c r="I48" i="92"/>
  <c r="I47" i="92"/>
  <c r="I46" i="92"/>
  <c r="I45" i="92"/>
  <c r="I44" i="92"/>
  <c r="I39" i="92"/>
  <c r="I21" i="92"/>
  <c r="I20" i="92"/>
  <c r="I22" i="92" s="1"/>
  <c r="I19" i="92"/>
  <c r="I27" i="91"/>
  <c r="I26" i="91"/>
  <c r="I25" i="91"/>
  <c r="I39" i="91" s="1"/>
  <c r="H12" i="91"/>
  <c r="H11" i="91"/>
  <c r="H10" i="91"/>
  <c r="H9" i="91"/>
  <c r="I57" i="91"/>
  <c r="I59" i="91"/>
  <c r="I49" i="91"/>
  <c r="I48" i="91"/>
  <c r="I47" i="91"/>
  <c r="I46" i="91"/>
  <c r="I45" i="91"/>
  <c r="I44" i="91"/>
  <c r="I53" i="91" s="1"/>
  <c r="I21" i="91"/>
  <c r="I20" i="91"/>
  <c r="I19" i="91"/>
  <c r="H12" i="84"/>
  <c r="H11" i="84"/>
  <c r="H10" i="84"/>
  <c r="H9" i="84"/>
  <c r="I57" i="84"/>
  <c r="I59" i="84" s="1"/>
  <c r="I49" i="84"/>
  <c r="I48" i="84"/>
  <c r="I47" i="84"/>
  <c r="I53" i="84" s="1"/>
  <c r="I46" i="84"/>
  <c r="I45" i="84"/>
  <c r="I44" i="84"/>
  <c r="I39" i="84"/>
  <c r="I21" i="84"/>
  <c r="I20" i="84"/>
  <c r="I19" i="84"/>
  <c r="H12" i="83"/>
  <c r="H11" i="83"/>
  <c r="H10" i="83"/>
  <c r="H9" i="83"/>
  <c r="I57" i="83"/>
  <c r="I59" i="83"/>
  <c r="I49" i="83"/>
  <c r="I48" i="83"/>
  <c r="I47" i="83"/>
  <c r="I46" i="83"/>
  <c r="I45" i="83"/>
  <c r="I53" i="83" s="1"/>
  <c r="I44" i="83"/>
  <c r="I39" i="83"/>
  <c r="I21" i="83"/>
  <c r="I20" i="83"/>
  <c r="I19" i="83"/>
  <c r="I22" i="94"/>
  <c r="I53" i="95"/>
  <c r="I39" i="96"/>
  <c r="I40" i="96" s="1"/>
  <c r="I22" i="91"/>
  <c r="I63" i="94"/>
  <c r="I53" i="93"/>
  <c r="I40" i="92"/>
  <c r="I41" i="92" s="1"/>
  <c r="I40" i="91"/>
  <c r="I40" i="83"/>
  <c r="I41" i="83" s="1"/>
  <c r="I61" i="83"/>
  <c r="I63" i="83" s="1"/>
  <c r="I25" i="82"/>
  <c r="H11" i="89"/>
  <c r="H10" i="89"/>
  <c r="H9" i="89"/>
  <c r="H12" i="82"/>
  <c r="H10" i="82"/>
  <c r="H9" i="82"/>
  <c r="H11" i="90"/>
  <c r="H10" i="90"/>
  <c r="H9" i="90"/>
  <c r="I57" i="90"/>
  <c r="I59" i="90" s="1"/>
  <c r="I49" i="90"/>
  <c r="I48" i="90"/>
  <c r="I47" i="90"/>
  <c r="I53" i="90" s="1"/>
  <c r="I46" i="90"/>
  <c r="I45" i="90"/>
  <c r="I44" i="90"/>
  <c r="I26" i="90"/>
  <c r="I25" i="90"/>
  <c r="I21" i="90"/>
  <c r="I20" i="90"/>
  <c r="I19" i="90"/>
  <c r="I22" i="90" s="1"/>
  <c r="H12" i="90"/>
  <c r="H12" i="89"/>
  <c r="I57" i="89"/>
  <c r="I59" i="89"/>
  <c r="I49" i="89"/>
  <c r="I48" i="89"/>
  <c r="I47" i="89"/>
  <c r="I46" i="89"/>
  <c r="I53" i="89" s="1"/>
  <c r="I45" i="89"/>
  <c r="I44" i="89"/>
  <c r="I26" i="89"/>
  <c r="I25" i="89"/>
  <c r="I39" i="89" s="1"/>
  <c r="I21" i="89"/>
  <c r="I20" i="89"/>
  <c r="I22" i="89" s="1"/>
  <c r="I19" i="89"/>
  <c r="I27" i="85"/>
  <c r="I39" i="85" s="1"/>
  <c r="I40" i="85" s="1"/>
  <c r="H12" i="85"/>
  <c r="H11" i="85"/>
  <c r="H10" i="85"/>
  <c r="H9" i="85"/>
  <c r="I57" i="85"/>
  <c r="I59" i="85"/>
  <c r="I49" i="85"/>
  <c r="I48" i="85"/>
  <c r="I47" i="85"/>
  <c r="I46" i="85"/>
  <c r="I45" i="85"/>
  <c r="I44" i="85"/>
  <c r="I26" i="85"/>
  <c r="I25" i="85"/>
  <c r="I21" i="85"/>
  <c r="I20" i="85"/>
  <c r="I22" i="85" s="1"/>
  <c r="I19" i="85"/>
  <c r="I39" i="90"/>
  <c r="I41" i="85"/>
  <c r="H11" i="82"/>
  <c r="I57" i="82"/>
  <c r="I59" i="82" s="1"/>
  <c r="I49" i="82"/>
  <c r="I48" i="82"/>
  <c r="I47" i="82"/>
  <c r="I53" i="82" s="1"/>
  <c r="I46" i="82"/>
  <c r="I45" i="82"/>
  <c r="I44" i="82"/>
  <c r="I39" i="82"/>
  <c r="I21" i="82"/>
  <c r="I20" i="82"/>
  <c r="I19" i="82"/>
  <c r="I22" i="82"/>
  <c r="I26" i="81"/>
  <c r="H12" i="81"/>
  <c r="H11" i="81"/>
  <c r="H10" i="81"/>
  <c r="I57" i="81"/>
  <c r="I59" i="81" s="1"/>
  <c r="I49" i="81"/>
  <c r="I48" i="81"/>
  <c r="I47" i="81"/>
  <c r="I46" i="81"/>
  <c r="I45" i="81"/>
  <c r="I44" i="81"/>
  <c r="I25" i="81"/>
  <c r="I21" i="81"/>
  <c r="I20" i="81"/>
  <c r="I22" i="81" s="1"/>
  <c r="I19" i="81"/>
  <c r="I39" i="81"/>
  <c r="I26" i="79"/>
  <c r="H11" i="80"/>
  <c r="H10" i="80"/>
  <c r="H9" i="80"/>
  <c r="I57" i="80"/>
  <c r="I59" i="80" s="1"/>
  <c r="I49" i="80"/>
  <c r="I48" i="80"/>
  <c r="I47" i="80"/>
  <c r="I46" i="80"/>
  <c r="I45" i="80"/>
  <c r="I44" i="80"/>
  <c r="I53" i="80" s="1"/>
  <c r="I25" i="80"/>
  <c r="I39" i="80" s="1"/>
  <c r="I21" i="80"/>
  <c r="I22" i="80" s="1"/>
  <c r="I20" i="80"/>
  <c r="I19" i="80"/>
  <c r="I25" i="79"/>
  <c r="I39" i="79"/>
  <c r="I40" i="79" s="1"/>
  <c r="H11" i="79"/>
  <c r="H10" i="79"/>
  <c r="H9" i="79"/>
  <c r="I57" i="79"/>
  <c r="I59" i="79"/>
  <c r="I49" i="79"/>
  <c r="I48" i="79"/>
  <c r="I47" i="79"/>
  <c r="I46" i="79"/>
  <c r="I45" i="79"/>
  <c r="I44" i="79"/>
  <c r="I53" i="79" s="1"/>
  <c r="I61" i="79" s="1"/>
  <c r="I63" i="79" s="1"/>
  <c r="I21" i="79"/>
  <c r="I20" i="79"/>
  <c r="I19" i="79"/>
  <c r="H11" i="78"/>
  <c r="H10" i="78"/>
  <c r="H9" i="78"/>
  <c r="I57" i="78"/>
  <c r="I59" i="78"/>
  <c r="I49" i="78"/>
  <c r="I48" i="78"/>
  <c r="I47" i="78"/>
  <c r="I46" i="78"/>
  <c r="I53" i="78" s="1"/>
  <c r="I45" i="78"/>
  <c r="I44" i="78"/>
  <c r="I39" i="78"/>
  <c r="I40" i="78"/>
  <c r="I41" i="78" s="1"/>
  <c r="I21" i="78"/>
  <c r="I20" i="78"/>
  <c r="I19" i="78"/>
  <c r="I25" i="77"/>
  <c r="I39" i="77" s="1"/>
  <c r="H11" i="77"/>
  <c r="H10" i="77"/>
  <c r="H9" i="77"/>
  <c r="I57" i="77"/>
  <c r="I59" i="77"/>
  <c r="I49" i="77"/>
  <c r="I48" i="77"/>
  <c r="I47" i="77"/>
  <c r="I46" i="77"/>
  <c r="I45" i="77"/>
  <c r="I44" i="77"/>
  <c r="I53" i="77" s="1"/>
  <c r="I21" i="77"/>
  <c r="I20" i="77"/>
  <c r="I19" i="77"/>
  <c r="H11" i="76"/>
  <c r="H10" i="76"/>
  <c r="H9" i="76"/>
  <c r="I57" i="76"/>
  <c r="I59" i="76"/>
  <c r="I49" i="76"/>
  <c r="I48" i="76"/>
  <c r="I47" i="76"/>
  <c r="I46" i="76"/>
  <c r="I45" i="76"/>
  <c r="I53" i="76" s="1"/>
  <c r="I44" i="76"/>
  <c r="I39" i="76"/>
  <c r="I40" i="76"/>
  <c r="I41" i="76" s="1"/>
  <c r="I21" i="76"/>
  <c r="I20" i="76"/>
  <c r="I19" i="76"/>
  <c r="I22" i="76" s="1"/>
  <c r="H11" i="75"/>
  <c r="H10" i="75"/>
  <c r="H9" i="75"/>
  <c r="I56" i="75"/>
  <c r="I58" i="75"/>
  <c r="I60" i="75" s="1"/>
  <c r="I62" i="75" s="1"/>
  <c r="I48" i="75"/>
  <c r="I47" i="75"/>
  <c r="I46" i="75"/>
  <c r="I45" i="75"/>
  <c r="I44" i="75"/>
  <c r="I52" i="75" s="1"/>
  <c r="I43" i="75"/>
  <c r="I38" i="75"/>
  <c r="I39" i="75"/>
  <c r="I20" i="75"/>
  <c r="I19" i="75"/>
  <c r="I18" i="75"/>
  <c r="H11" i="74"/>
  <c r="H10" i="74"/>
  <c r="H9" i="74"/>
  <c r="I56" i="74"/>
  <c r="I58" i="74"/>
  <c r="I48" i="74"/>
  <c r="I47" i="74"/>
  <c r="I46" i="74"/>
  <c r="I45" i="74"/>
  <c r="I44" i="74"/>
  <c r="I43" i="74"/>
  <c r="I52" i="74" s="1"/>
  <c r="I38" i="74"/>
  <c r="I39" i="74"/>
  <c r="I40" i="74" s="1"/>
  <c r="I20" i="74"/>
  <c r="I19" i="74"/>
  <c r="I18" i="74"/>
  <c r="H12" i="69"/>
  <c r="H11" i="69"/>
  <c r="H10" i="69"/>
  <c r="H9" i="69"/>
  <c r="I56" i="69"/>
  <c r="I58" i="69" s="1"/>
  <c r="I48" i="69"/>
  <c r="I47" i="69"/>
  <c r="I46" i="69"/>
  <c r="I45" i="69"/>
  <c r="I44" i="69"/>
  <c r="I43" i="69"/>
  <c r="I38" i="69"/>
  <c r="I39" i="69" s="1"/>
  <c r="I20" i="69"/>
  <c r="I19" i="69"/>
  <c r="I18" i="69"/>
  <c r="I21" i="69" s="1"/>
  <c r="I30" i="71"/>
  <c r="I21" i="74"/>
  <c r="I22" i="79"/>
  <c r="I22" i="77"/>
  <c r="I21" i="75"/>
  <c r="I22" i="78"/>
  <c r="I41" i="79"/>
  <c r="I40" i="75"/>
  <c r="H11" i="70"/>
  <c r="H10" i="70"/>
  <c r="H12" i="70"/>
  <c r="I60" i="74"/>
  <c r="I62" i="74" s="1"/>
  <c r="I29" i="71"/>
  <c r="I28" i="71"/>
  <c r="I27" i="71"/>
  <c r="I26" i="71"/>
  <c r="I25" i="71"/>
  <c r="I38" i="71" s="1"/>
  <c r="I40" i="71" s="1"/>
  <c r="I24" i="71"/>
  <c r="H12" i="71"/>
  <c r="H11" i="71"/>
  <c r="H10" i="71"/>
  <c r="I56" i="71"/>
  <c r="I58" i="71"/>
  <c r="I48" i="71"/>
  <c r="I47" i="71"/>
  <c r="I46" i="71"/>
  <c r="I45" i="71"/>
  <c r="I52" i="71" s="1"/>
  <c r="I44" i="71"/>
  <c r="I43" i="71"/>
  <c r="I20" i="71"/>
  <c r="I19" i="71"/>
  <c r="I18" i="71"/>
  <c r="I56" i="70"/>
  <c r="I58" i="70" s="1"/>
  <c r="I48" i="70"/>
  <c r="I52" i="70" s="1"/>
  <c r="I47" i="70"/>
  <c r="I46" i="70"/>
  <c r="I45" i="70"/>
  <c r="I44" i="70"/>
  <c r="I43" i="70"/>
  <c r="I38" i="70"/>
  <c r="I39" i="70" s="1"/>
  <c r="I20" i="70"/>
  <c r="I21" i="70" s="1"/>
  <c r="I19" i="70"/>
  <c r="I18" i="70"/>
  <c r="H12" i="72"/>
  <c r="H11" i="72"/>
  <c r="H10" i="72"/>
  <c r="I56" i="72"/>
  <c r="I58" i="72" s="1"/>
  <c r="I60" i="72" s="1"/>
  <c r="I62" i="72" s="1"/>
  <c r="I48" i="72"/>
  <c r="I47" i="72"/>
  <c r="I46" i="72"/>
  <c r="I45" i="72"/>
  <c r="I44" i="72"/>
  <c r="I43" i="72"/>
  <c r="I52" i="72" s="1"/>
  <c r="I38" i="72"/>
  <c r="I39" i="72" s="1"/>
  <c r="I40" i="72" s="1"/>
  <c r="I20" i="72"/>
  <c r="I19" i="72"/>
  <c r="I18" i="72"/>
  <c r="I21" i="72" s="1"/>
  <c r="H12" i="73"/>
  <c r="H11" i="73"/>
  <c r="H10" i="73"/>
  <c r="I56" i="73"/>
  <c r="I58" i="73" s="1"/>
  <c r="I48" i="73"/>
  <c r="I47" i="73"/>
  <c r="I46" i="73"/>
  <c r="I45" i="73"/>
  <c r="I44" i="73"/>
  <c r="I43" i="73"/>
  <c r="I38" i="73"/>
  <c r="I39" i="73" s="1"/>
  <c r="I20" i="73"/>
  <c r="I21" i="73" s="1"/>
  <c r="I19" i="73"/>
  <c r="I18" i="73"/>
  <c r="I39" i="71"/>
  <c r="I40" i="70"/>
  <c r="H12" i="61"/>
  <c r="H11" i="61"/>
  <c r="H10" i="61"/>
  <c r="I56" i="61"/>
  <c r="I58" i="61" s="1"/>
  <c r="I48" i="61"/>
  <c r="I47" i="61"/>
  <c r="I46" i="61"/>
  <c r="I45" i="61"/>
  <c r="I44" i="61"/>
  <c r="I43" i="61"/>
  <c r="I52" i="61" s="1"/>
  <c r="I24" i="61"/>
  <c r="I38" i="61" s="1"/>
  <c r="I39" i="61" s="1"/>
  <c r="I20" i="61"/>
  <c r="I19" i="61"/>
  <c r="I18" i="61"/>
  <c r="I21" i="61" s="1"/>
  <c r="I24" i="68"/>
  <c r="I38" i="68"/>
  <c r="H12" i="68"/>
  <c r="H11" i="68"/>
  <c r="H10" i="68"/>
  <c r="I56" i="68"/>
  <c r="I58" i="68" s="1"/>
  <c r="I48" i="68"/>
  <c r="I47" i="68"/>
  <c r="I46" i="68"/>
  <c r="I45" i="68"/>
  <c r="I44" i="68"/>
  <c r="I52" i="68" s="1"/>
  <c r="I43" i="68"/>
  <c r="I20" i="68"/>
  <c r="I19" i="68"/>
  <c r="I18" i="68"/>
  <c r="H12" i="62"/>
  <c r="H11" i="62"/>
  <c r="H10" i="62"/>
  <c r="I56" i="62"/>
  <c r="I58" i="62" s="1"/>
  <c r="I48" i="62"/>
  <c r="I47" i="62"/>
  <c r="I46" i="62"/>
  <c r="I45" i="62"/>
  <c r="I44" i="62"/>
  <c r="I43" i="62"/>
  <c r="I38" i="62"/>
  <c r="I20" i="62"/>
  <c r="I19" i="62"/>
  <c r="I21" i="62" s="1"/>
  <c r="I18" i="62"/>
  <c r="H12" i="67"/>
  <c r="H11" i="67"/>
  <c r="H10" i="67"/>
  <c r="I56" i="67"/>
  <c r="I58" i="67" s="1"/>
  <c r="I48" i="67"/>
  <c r="I47" i="67"/>
  <c r="I46" i="67"/>
  <c r="I45" i="67"/>
  <c r="I44" i="67"/>
  <c r="I43" i="67"/>
  <c r="I52" i="67" s="1"/>
  <c r="I24" i="67"/>
  <c r="I38" i="67" s="1"/>
  <c r="I20" i="67"/>
  <c r="I19" i="67"/>
  <c r="I21" i="67" s="1"/>
  <c r="I18" i="67"/>
  <c r="H12" i="63"/>
  <c r="H11" i="63"/>
  <c r="H10" i="63"/>
  <c r="I56" i="63"/>
  <c r="I58" i="63" s="1"/>
  <c r="I48" i="63"/>
  <c r="I47" i="63"/>
  <c r="I46" i="63"/>
  <c r="I45" i="63"/>
  <c r="I44" i="63"/>
  <c r="I43" i="63"/>
  <c r="I52" i="63" s="1"/>
  <c r="I24" i="63"/>
  <c r="I38" i="63" s="1"/>
  <c r="I20" i="63"/>
  <c r="I19" i="63"/>
  <c r="I21" i="63" s="1"/>
  <c r="I18" i="63"/>
  <c r="H11" i="64"/>
  <c r="H10" i="64"/>
  <c r="I56" i="64"/>
  <c r="I58" i="64" s="1"/>
  <c r="I48" i="64"/>
  <c r="I47" i="64"/>
  <c r="I46" i="64"/>
  <c r="I45" i="64"/>
  <c r="I44" i="64"/>
  <c r="I43" i="64"/>
  <c r="I24" i="64"/>
  <c r="I38" i="64" s="1"/>
  <c r="I20" i="64"/>
  <c r="I19" i="64"/>
  <c r="I18" i="64"/>
  <c r="H12" i="64"/>
  <c r="I24" i="65"/>
  <c r="H12" i="65"/>
  <c r="H11" i="65"/>
  <c r="H10" i="65"/>
  <c r="I56" i="65"/>
  <c r="I58" i="65" s="1"/>
  <c r="I48" i="65"/>
  <c r="I47" i="65"/>
  <c r="I46" i="65"/>
  <c r="I45" i="65"/>
  <c r="I44" i="65"/>
  <c r="I43" i="65"/>
  <c r="I25" i="65"/>
  <c r="I38" i="65" s="1"/>
  <c r="I39" i="65" s="1"/>
  <c r="I20" i="65"/>
  <c r="I19" i="65"/>
  <c r="I21" i="65" s="1"/>
  <c r="I18" i="65"/>
  <c r="I27" i="66"/>
  <c r="I26" i="66"/>
  <c r="I25" i="66"/>
  <c r="H12" i="66"/>
  <c r="H11" i="66"/>
  <c r="H10" i="66"/>
  <c r="I56" i="66"/>
  <c r="I58" i="66" s="1"/>
  <c r="I48" i="66"/>
  <c r="I47" i="66"/>
  <c r="I46" i="66"/>
  <c r="I45" i="66"/>
  <c r="I44" i="66"/>
  <c r="I43" i="66"/>
  <c r="I24" i="66"/>
  <c r="I38" i="66" s="1"/>
  <c r="I20" i="66"/>
  <c r="I19" i="66"/>
  <c r="I18" i="66"/>
  <c r="I21" i="68"/>
  <c r="I21" i="66"/>
  <c r="I21" i="64"/>
  <c r="I52" i="64"/>
  <c r="I52" i="62"/>
  <c r="I39" i="67"/>
  <c r="I40" i="67" s="1"/>
  <c r="I56" i="42"/>
  <c r="I58" i="42" s="1"/>
  <c r="I48" i="42"/>
  <c r="I47" i="42"/>
  <c r="I46" i="42"/>
  <c r="I45" i="42"/>
  <c r="I44" i="42"/>
  <c r="I43" i="42"/>
  <c r="I24" i="42"/>
  <c r="I38" i="42" s="1"/>
  <c r="I20" i="42"/>
  <c r="I19" i="42"/>
  <c r="I18" i="42"/>
  <c r="I21" i="42" s="1"/>
  <c r="I25" i="55"/>
  <c r="I56" i="55"/>
  <c r="I58" i="55" s="1"/>
  <c r="I48" i="55"/>
  <c r="I52" i="55" s="1"/>
  <c r="I47" i="55"/>
  <c r="I46" i="55"/>
  <c r="I45" i="55"/>
  <c r="I44" i="55"/>
  <c r="I43" i="55"/>
  <c r="I24" i="55"/>
  <c r="I38" i="55" s="1"/>
  <c r="I20" i="55"/>
  <c r="I19" i="55"/>
  <c r="I18" i="55"/>
  <c r="I21" i="55"/>
  <c r="I56" i="56"/>
  <c r="I58" i="56"/>
  <c r="I48" i="56"/>
  <c r="I47" i="56"/>
  <c r="I52" i="56" s="1"/>
  <c r="I46" i="56"/>
  <c r="I45" i="56"/>
  <c r="I44" i="56"/>
  <c r="I43" i="56"/>
  <c r="I24" i="56"/>
  <c r="I38" i="56" s="1"/>
  <c r="I20" i="56"/>
  <c r="I19" i="56"/>
  <c r="I18" i="56"/>
  <c r="I21" i="56" s="1"/>
  <c r="I56" i="57"/>
  <c r="I58" i="57" s="1"/>
  <c r="I48" i="57"/>
  <c r="I47" i="57"/>
  <c r="I46" i="57"/>
  <c r="I45" i="57"/>
  <c r="I44" i="57"/>
  <c r="I43" i="57"/>
  <c r="I28" i="57"/>
  <c r="I27" i="57"/>
  <c r="I26" i="57"/>
  <c r="I38" i="57" s="1"/>
  <c r="I25" i="57"/>
  <c r="I24" i="57"/>
  <c r="I20" i="57"/>
  <c r="I19" i="57"/>
  <c r="I18" i="57"/>
  <c r="I21" i="57"/>
  <c r="I52" i="42"/>
  <c r="I39" i="56"/>
  <c r="I56" i="58"/>
  <c r="I58" i="58" s="1"/>
  <c r="I48" i="58"/>
  <c r="I47" i="58"/>
  <c r="I46" i="58"/>
  <c r="I45" i="58"/>
  <c r="I44" i="58"/>
  <c r="I43" i="58"/>
  <c r="I52" i="58" s="1"/>
  <c r="I28" i="58"/>
  <c r="I27" i="58"/>
  <c r="I26" i="58"/>
  <c r="I25" i="58"/>
  <c r="I24" i="58"/>
  <c r="I38" i="58" s="1"/>
  <c r="I39" i="58" s="1"/>
  <c r="I40" i="58" s="1"/>
  <c r="I20" i="58"/>
  <c r="I19" i="58"/>
  <c r="I18" i="58"/>
  <c r="I21" i="58" s="1"/>
  <c r="I37" i="59"/>
  <c r="I36" i="59"/>
  <c r="I35" i="59"/>
  <c r="I34" i="59"/>
  <c r="I33" i="59"/>
  <c r="I32" i="59"/>
  <c r="I31" i="59"/>
  <c r="I30" i="59"/>
  <c r="I29" i="59"/>
  <c r="I38" i="59" s="1"/>
  <c r="I28" i="59"/>
  <c r="I27" i="59"/>
  <c r="I26" i="59"/>
  <c r="I56" i="59"/>
  <c r="I58" i="59" s="1"/>
  <c r="I48" i="59"/>
  <c r="I47" i="59"/>
  <c r="I46" i="59"/>
  <c r="I45" i="59"/>
  <c r="I44" i="59"/>
  <c r="I43" i="59"/>
  <c r="I25" i="59"/>
  <c r="I24" i="59"/>
  <c r="I20" i="59"/>
  <c r="I19" i="59"/>
  <c r="I18" i="59"/>
  <c r="I21" i="59" s="1"/>
  <c r="I52" i="59"/>
  <c r="I50" i="50"/>
  <c r="I52" i="50"/>
  <c r="I42" i="50"/>
  <c r="I41" i="50"/>
  <c r="I40" i="50"/>
  <c r="I39" i="50"/>
  <c r="I38" i="50"/>
  <c r="I46" i="50" s="1"/>
  <c r="I37" i="50"/>
  <c r="I25" i="50"/>
  <c r="I24" i="50"/>
  <c r="I20" i="50"/>
  <c r="I19" i="50"/>
  <c r="I18" i="50"/>
  <c r="I50" i="51"/>
  <c r="I52" i="51" s="1"/>
  <c r="I42" i="51"/>
  <c r="I41" i="51"/>
  <c r="I40" i="51"/>
  <c r="I39" i="51"/>
  <c r="I38" i="51"/>
  <c r="I46" i="51" s="1"/>
  <c r="I37" i="51"/>
  <c r="I24" i="51"/>
  <c r="I32" i="51" s="1"/>
  <c r="I20" i="51"/>
  <c r="I19" i="51"/>
  <c r="I18" i="51"/>
  <c r="I50" i="52"/>
  <c r="I52" i="52"/>
  <c r="I42" i="52"/>
  <c r="I41" i="52"/>
  <c r="I40" i="52"/>
  <c r="I46" i="52" s="1"/>
  <c r="I39" i="52"/>
  <c r="I38" i="52"/>
  <c r="I37" i="52"/>
  <c r="I32" i="52"/>
  <c r="I20" i="52"/>
  <c r="I19" i="52"/>
  <c r="I18" i="52"/>
  <c r="I50" i="43"/>
  <c r="I52" i="43" s="1"/>
  <c r="I42" i="43"/>
  <c r="I41" i="43"/>
  <c r="I40" i="43"/>
  <c r="I39" i="43"/>
  <c r="I38" i="43"/>
  <c r="I37" i="43"/>
  <c r="I46" i="43" s="1"/>
  <c r="I25" i="43"/>
  <c r="I32" i="43" s="1"/>
  <c r="I24" i="43"/>
  <c r="I20" i="43"/>
  <c r="I19" i="43"/>
  <c r="I18" i="43"/>
  <c r="I21" i="43" s="1"/>
  <c r="I50" i="44"/>
  <c r="I52" i="44"/>
  <c r="I42" i="44"/>
  <c r="I41" i="44"/>
  <c r="I40" i="44"/>
  <c r="I39" i="44"/>
  <c r="I38" i="44"/>
  <c r="I37" i="44"/>
  <c r="I46" i="44" s="1"/>
  <c r="I24" i="44"/>
  <c r="I32" i="44"/>
  <c r="I33" i="44" s="1"/>
  <c r="I20" i="44"/>
  <c r="I19" i="44"/>
  <c r="I18" i="44"/>
  <c r="I50" i="45"/>
  <c r="I52" i="45" s="1"/>
  <c r="I42" i="45"/>
  <c r="I41" i="45"/>
  <c r="I40" i="45"/>
  <c r="I39" i="45"/>
  <c r="I46" i="45" s="1"/>
  <c r="I38" i="45"/>
  <c r="I37" i="45"/>
  <c r="I24" i="45"/>
  <c r="I32" i="45" s="1"/>
  <c r="I20" i="45"/>
  <c r="I19" i="45"/>
  <c r="I18" i="45"/>
  <c r="I21" i="45" s="1"/>
  <c r="I50" i="46"/>
  <c r="I52" i="46" s="1"/>
  <c r="I42" i="46"/>
  <c r="I41" i="46"/>
  <c r="I40" i="46"/>
  <c r="I39" i="46"/>
  <c r="I38" i="46"/>
  <c r="I37" i="46"/>
  <c r="I46" i="46" s="1"/>
  <c r="I30" i="46"/>
  <c r="I29" i="46"/>
  <c r="I28" i="46"/>
  <c r="I27" i="46"/>
  <c r="I26" i="46"/>
  <c r="I25" i="46"/>
  <c r="I24" i="46"/>
  <c r="I20" i="46"/>
  <c r="I21" i="46" s="1"/>
  <c r="I19" i="46"/>
  <c r="I18" i="46"/>
  <c r="I50" i="47"/>
  <c r="I52" i="47"/>
  <c r="I42" i="47"/>
  <c r="I41" i="47"/>
  <c r="I40" i="47"/>
  <c r="I39" i="47"/>
  <c r="I38" i="47"/>
  <c r="I46" i="47" s="1"/>
  <c r="I37" i="47"/>
  <c r="I24" i="47"/>
  <c r="I32" i="47"/>
  <c r="I33" i="47" s="1"/>
  <c r="I20" i="47"/>
  <c r="I19" i="47"/>
  <c r="I18" i="47"/>
  <c r="I21" i="47" s="1"/>
  <c r="I50" i="48"/>
  <c r="I52" i="48" s="1"/>
  <c r="I54" i="48" s="1"/>
  <c r="I56" i="48" s="1"/>
  <c r="I42" i="48"/>
  <c r="I41" i="48"/>
  <c r="I40" i="48"/>
  <c r="I39" i="48"/>
  <c r="I38" i="48"/>
  <c r="I37" i="48"/>
  <c r="I46" i="48" s="1"/>
  <c r="I25" i="48"/>
  <c r="I24" i="48"/>
  <c r="I20" i="48"/>
  <c r="I19" i="48"/>
  <c r="I18" i="48"/>
  <c r="I50" i="49"/>
  <c r="I52" i="49" s="1"/>
  <c r="I42" i="49"/>
  <c r="I41" i="49"/>
  <c r="I40" i="49"/>
  <c r="I39" i="49"/>
  <c r="I38" i="49"/>
  <c r="I46" i="49" s="1"/>
  <c r="I37" i="49"/>
  <c r="I32" i="49"/>
  <c r="I34" i="49" s="1"/>
  <c r="I20" i="49"/>
  <c r="I19" i="49"/>
  <c r="I18" i="49"/>
  <c r="I21" i="49" s="1"/>
  <c r="I32" i="48"/>
  <c r="I33" i="48" s="1"/>
  <c r="I34" i="48" s="1"/>
  <c r="I21" i="44"/>
  <c r="I32" i="50"/>
  <c r="I33" i="50" s="1"/>
  <c r="I34" i="50" s="1"/>
  <c r="I33" i="49"/>
  <c r="I32" i="46"/>
  <c r="I33" i="46" s="1"/>
  <c r="I21" i="50"/>
  <c r="I21" i="48"/>
  <c r="I21" i="52"/>
  <c r="I21" i="51"/>
  <c r="I33" i="52"/>
  <c r="I34" i="52" s="1"/>
  <c r="I29" i="27"/>
  <c r="I28" i="27"/>
  <c r="I25" i="39"/>
  <c r="I24" i="39"/>
  <c r="I25" i="38"/>
  <c r="I24" i="38"/>
  <c r="I25" i="33"/>
  <c r="I32" i="33" s="1"/>
  <c r="I24" i="33"/>
  <c r="I27" i="27"/>
  <c r="I26" i="27"/>
  <c r="I25" i="27"/>
  <c r="I24" i="27"/>
  <c r="I32" i="27" s="1"/>
  <c r="I48" i="39"/>
  <c r="I50" i="39" s="1"/>
  <c r="I48" i="38"/>
  <c r="I48" i="37"/>
  <c r="I50" i="37" s="1"/>
  <c r="I48" i="36"/>
  <c r="I48" i="35"/>
  <c r="I50" i="35" s="1"/>
  <c r="I48" i="34"/>
  <c r="I48" i="33"/>
  <c r="I48" i="32"/>
  <c r="I48" i="31"/>
  <c r="I48" i="27"/>
  <c r="I40" i="39"/>
  <c r="I39" i="39"/>
  <c r="I38" i="39"/>
  <c r="I37" i="39"/>
  <c r="I36" i="39"/>
  <c r="I44" i="39" s="1"/>
  <c r="I35" i="39"/>
  <c r="I20" i="39"/>
  <c r="I19" i="39"/>
  <c r="I18" i="39"/>
  <c r="I21" i="39" s="1"/>
  <c r="I32" i="39"/>
  <c r="I32" i="38"/>
  <c r="I50" i="38"/>
  <c r="I40" i="38"/>
  <c r="I39" i="38"/>
  <c r="I38" i="38"/>
  <c r="I37" i="38"/>
  <c r="I36" i="38"/>
  <c r="I35" i="38"/>
  <c r="I20" i="38"/>
  <c r="I19" i="38"/>
  <c r="I18" i="38"/>
  <c r="I21" i="38" s="1"/>
  <c r="I40" i="37"/>
  <c r="I44" i="37" s="1"/>
  <c r="I39" i="37"/>
  <c r="I38" i="37"/>
  <c r="I37" i="37"/>
  <c r="I36" i="37"/>
  <c r="I35" i="37"/>
  <c r="I32" i="37"/>
  <c r="I20" i="37"/>
  <c r="I19" i="37"/>
  <c r="I18" i="37"/>
  <c r="I21" i="37" s="1"/>
  <c r="I50" i="36"/>
  <c r="I40" i="36"/>
  <c r="I39" i="36"/>
  <c r="I38" i="36"/>
  <c r="I37" i="36"/>
  <c r="I36" i="36"/>
  <c r="I35" i="36"/>
  <c r="I44" i="36" s="1"/>
  <c r="I52" i="36" s="1"/>
  <c r="I54" i="36" s="1"/>
  <c r="I32" i="36"/>
  <c r="I20" i="36"/>
  <c r="I19" i="36"/>
  <c r="I18" i="36"/>
  <c r="I40" i="35"/>
  <c r="I39" i="35"/>
  <c r="I38" i="35"/>
  <c r="I37" i="35"/>
  <c r="I44" i="35" s="1"/>
  <c r="I36" i="35"/>
  <c r="I35" i="35"/>
  <c r="I32" i="35"/>
  <c r="I20" i="35"/>
  <c r="I19" i="35"/>
  <c r="I21" i="35" s="1"/>
  <c r="I18" i="35"/>
  <c r="I50" i="34"/>
  <c r="I40" i="34"/>
  <c r="I39" i="34"/>
  <c r="I38" i="34"/>
  <c r="I37" i="34"/>
  <c r="I36" i="34"/>
  <c r="I35" i="34"/>
  <c r="I44" i="34" s="1"/>
  <c r="I32" i="34"/>
  <c r="I20" i="34"/>
  <c r="I19" i="34"/>
  <c r="I21" i="34" s="1"/>
  <c r="I18" i="34"/>
  <c r="I50" i="33"/>
  <c r="I40" i="33"/>
  <c r="I39" i="33"/>
  <c r="I38" i="33"/>
  <c r="I37" i="33"/>
  <c r="I36" i="33"/>
  <c r="I35" i="33"/>
  <c r="I44" i="33" s="1"/>
  <c r="I52" i="33" s="1"/>
  <c r="I54" i="33" s="1"/>
  <c r="I20" i="33"/>
  <c r="I19" i="33"/>
  <c r="I18" i="33"/>
  <c r="I21" i="33" s="1"/>
  <c r="I50" i="32"/>
  <c r="I40" i="32"/>
  <c r="I39" i="32"/>
  <c r="I38" i="32"/>
  <c r="I37" i="32"/>
  <c r="I44" i="32" s="1"/>
  <c r="I52" i="32" s="1"/>
  <c r="I54" i="32" s="1"/>
  <c r="I36" i="32"/>
  <c r="I35" i="32"/>
  <c r="I32" i="32"/>
  <c r="I20" i="32"/>
  <c r="I19" i="32"/>
  <c r="I21" i="32" s="1"/>
  <c r="I18" i="32"/>
  <c r="I50" i="31"/>
  <c r="I40" i="31"/>
  <c r="I39" i="31"/>
  <c r="I38" i="31"/>
  <c r="I37" i="31"/>
  <c r="I36" i="31"/>
  <c r="I35" i="31"/>
  <c r="I44" i="31" s="1"/>
  <c r="I32" i="31"/>
  <c r="I20" i="31"/>
  <c r="I19" i="31"/>
  <c r="I21" i="31" s="1"/>
  <c r="I18" i="31"/>
  <c r="I21" i="36"/>
  <c r="I44" i="38"/>
  <c r="I50" i="27"/>
  <c r="I40" i="27"/>
  <c r="I39" i="27"/>
  <c r="I44" i="27" s="1"/>
  <c r="I38" i="27"/>
  <c r="I37" i="27"/>
  <c r="I36" i="27"/>
  <c r="I35" i="27"/>
  <c r="I20" i="27"/>
  <c r="I19" i="27"/>
  <c r="I18" i="27"/>
  <c r="I21" i="27"/>
  <c r="I52" i="39" l="1"/>
  <c r="I54" i="39" s="1"/>
  <c r="I33" i="43"/>
  <c r="I34" i="43"/>
  <c r="I54" i="49"/>
  <c r="I56" i="49" s="1"/>
  <c r="I39" i="66"/>
  <c r="I40" i="66" s="1"/>
  <c r="I52" i="34"/>
  <c r="I54" i="34" s="1"/>
  <c r="I40" i="59"/>
  <c r="I60" i="59" s="1"/>
  <c r="I62" i="59" s="1"/>
  <c r="I39" i="59"/>
  <c r="I39" i="57"/>
  <c r="I40" i="57" s="1"/>
  <c r="I39" i="64"/>
  <c r="I40" i="64" s="1"/>
  <c r="I60" i="64" s="1"/>
  <c r="I62" i="64" s="1"/>
  <c r="I54" i="50"/>
  <c r="I56" i="50" s="1"/>
  <c r="I52" i="31"/>
  <c r="I54" i="31" s="1"/>
  <c r="I52" i="37"/>
  <c r="I54" i="37" s="1"/>
  <c r="I39" i="55"/>
  <c r="I40" i="55" s="1"/>
  <c r="I60" i="55" s="1"/>
  <c r="I62" i="55" s="1"/>
  <c r="I60" i="67"/>
  <c r="I62" i="67" s="1"/>
  <c r="I39" i="42"/>
  <c r="I40" i="42"/>
  <c r="I60" i="42" s="1"/>
  <c r="I62" i="42" s="1"/>
  <c r="I52" i="35"/>
  <c r="I54" i="35" s="1"/>
  <c r="I52" i="27"/>
  <c r="I54" i="27" s="1"/>
  <c r="I52" i="38"/>
  <c r="I54" i="38" s="1"/>
  <c r="I33" i="45"/>
  <c r="I34" i="45"/>
  <c r="I54" i="45" s="1"/>
  <c r="I56" i="45" s="1"/>
  <c r="I54" i="43"/>
  <c r="I56" i="43" s="1"/>
  <c r="I54" i="52"/>
  <c r="I56" i="52" s="1"/>
  <c r="I33" i="51"/>
  <c r="I34" i="51" s="1"/>
  <c r="I54" i="51" s="1"/>
  <c r="I56" i="51" s="1"/>
  <c r="I61" i="78"/>
  <c r="I63" i="78" s="1"/>
  <c r="I40" i="80"/>
  <c r="I41" i="80" s="1"/>
  <c r="I61" i="80" s="1"/>
  <c r="I63" i="80" s="1"/>
  <c r="I40" i="99"/>
  <c r="I41" i="99" s="1"/>
  <c r="I61" i="99" s="1"/>
  <c r="I63" i="99" s="1"/>
  <c r="I47" i="136"/>
  <c r="I48" i="136"/>
  <c r="I67" i="136" s="1"/>
  <c r="I69" i="136" s="1"/>
  <c r="I34" i="44"/>
  <c r="I54" i="44" s="1"/>
  <c r="I56" i="44" s="1"/>
  <c r="I34" i="46"/>
  <c r="I54" i="46" s="1"/>
  <c r="I56" i="46" s="1"/>
  <c r="I52" i="73"/>
  <c r="I61" i="97"/>
  <c r="I63" i="97" s="1"/>
  <c r="I53" i="100"/>
  <c r="I60" i="100" s="1"/>
  <c r="I62" i="100" s="1"/>
  <c r="I60" i="101"/>
  <c r="I62" i="101" s="1"/>
  <c r="I60" i="118"/>
  <c r="I62" i="118" s="1"/>
  <c r="I60" i="128"/>
  <c r="I62" i="128" s="1"/>
  <c r="I60" i="70"/>
  <c r="I62" i="70" s="1"/>
  <c r="I39" i="63"/>
  <c r="I40" i="63"/>
  <c r="I60" i="63" s="1"/>
  <c r="I62" i="63" s="1"/>
  <c r="I40" i="90"/>
  <c r="I41" i="90" s="1"/>
  <c r="I61" i="90" s="1"/>
  <c r="I63" i="90" s="1"/>
  <c r="I40" i="125"/>
  <c r="I41" i="125"/>
  <c r="I60" i="125" s="1"/>
  <c r="I62" i="125" s="1"/>
  <c r="I67" i="134"/>
  <c r="I69" i="134" s="1"/>
  <c r="I52" i="57"/>
  <c r="I40" i="65"/>
  <c r="I21" i="71"/>
  <c r="I61" i="76"/>
  <c r="I63" i="76" s="1"/>
  <c r="I40" i="95"/>
  <c r="I41" i="95"/>
  <c r="I61" i="95" s="1"/>
  <c r="I63" i="95" s="1"/>
  <c r="I60" i="105"/>
  <c r="I62" i="105" s="1"/>
  <c r="I60" i="106"/>
  <c r="I62" i="106" s="1"/>
  <c r="I53" i="109"/>
  <c r="I36" i="142"/>
  <c r="I37" i="142"/>
  <c r="I68" i="142" s="1"/>
  <c r="I70" i="142" s="1"/>
  <c r="I31" i="146"/>
  <c r="I32" i="146"/>
  <c r="I63" i="146" s="1"/>
  <c r="I65" i="146" s="1"/>
  <c r="I40" i="84"/>
  <c r="I41" i="84" s="1"/>
  <c r="I61" i="84" s="1"/>
  <c r="I63" i="84" s="1"/>
  <c r="I63" i="149"/>
  <c r="I65" i="149" s="1"/>
  <c r="I52" i="66"/>
  <c r="I60" i="66" s="1"/>
  <c r="I62" i="66" s="1"/>
  <c r="I52" i="65"/>
  <c r="I60" i="65" s="1"/>
  <c r="I62" i="65" s="1"/>
  <c r="I60" i="71"/>
  <c r="I62" i="71" s="1"/>
  <c r="I53" i="81"/>
  <c r="I40" i="82"/>
  <c r="I41" i="82" s="1"/>
  <c r="I61" i="82" s="1"/>
  <c r="I63" i="82" s="1"/>
  <c r="I53" i="92"/>
  <c r="I61" i="92" s="1"/>
  <c r="I63" i="92" s="1"/>
  <c r="I40" i="103"/>
  <c r="I41" i="103"/>
  <c r="I60" i="103" s="1"/>
  <c r="I62" i="103" s="1"/>
  <c r="I60" i="107"/>
  <c r="I62" i="107" s="1"/>
  <c r="I40" i="114"/>
  <c r="I41" i="114" s="1"/>
  <c r="I60" i="114" s="1"/>
  <c r="I62" i="114" s="1"/>
  <c r="I41" i="126"/>
  <c r="I60" i="126" s="1"/>
  <c r="I62" i="126" s="1"/>
  <c r="I40" i="126"/>
  <c r="I48" i="131"/>
  <c r="I67" i="131" s="1"/>
  <c r="I69" i="131" s="1"/>
  <c r="I122" i="135"/>
  <c r="I46" i="142"/>
  <c r="I31" i="143"/>
  <c r="I32" i="143" s="1"/>
  <c r="I60" i="113"/>
  <c r="I62" i="113" s="1"/>
  <c r="I63" i="150"/>
  <c r="I65" i="150" s="1"/>
  <c r="I60" i="56"/>
  <c r="I62" i="56" s="1"/>
  <c r="I34" i="47"/>
  <c r="I54" i="47" s="1"/>
  <c r="I56" i="47" s="1"/>
  <c r="I40" i="56"/>
  <c r="I39" i="62"/>
  <c r="I40" i="62"/>
  <c r="I60" i="62" s="1"/>
  <c r="I62" i="62" s="1"/>
  <c r="I39" i="68"/>
  <c r="I40" i="68" s="1"/>
  <c r="I60" i="68" s="1"/>
  <c r="I62" i="68" s="1"/>
  <c r="I40" i="69"/>
  <c r="I41" i="91"/>
  <c r="I61" i="91" s="1"/>
  <c r="I63" i="91" s="1"/>
  <c r="I41" i="107"/>
  <c r="I40" i="107"/>
  <c r="I41" i="110"/>
  <c r="I53" i="112"/>
  <c r="I60" i="112" s="1"/>
  <c r="I62" i="112" s="1"/>
  <c r="I53" i="113"/>
  <c r="I41" i="124"/>
  <c r="I60" i="124" s="1"/>
  <c r="I62" i="124" s="1"/>
  <c r="I60" i="58"/>
  <c r="I62" i="58" s="1"/>
  <c r="I40" i="120"/>
  <c r="I41" i="120" s="1"/>
  <c r="I60" i="120" s="1"/>
  <c r="I62" i="120" s="1"/>
  <c r="I40" i="77"/>
  <c r="I41" i="77"/>
  <c r="I61" i="77" s="1"/>
  <c r="I63" i="77" s="1"/>
  <c r="I60" i="110"/>
  <c r="I62" i="110" s="1"/>
  <c r="I53" i="124"/>
  <c r="I41" i="137"/>
  <c r="I42" i="137" s="1"/>
  <c r="I73" i="137" s="1"/>
  <c r="I75" i="137" s="1"/>
  <c r="I36" i="141"/>
  <c r="I37" i="141" s="1"/>
  <c r="I68" i="141" s="1"/>
  <c r="I70" i="141" s="1"/>
  <c r="I40" i="61"/>
  <c r="I60" i="61" s="1"/>
  <c r="I62" i="61" s="1"/>
  <c r="I52" i="69"/>
  <c r="I60" i="69" s="1"/>
  <c r="I62" i="69" s="1"/>
  <c r="I40" i="81"/>
  <c r="I41" i="81"/>
  <c r="I61" i="81" s="1"/>
  <c r="I63" i="81" s="1"/>
  <c r="I53" i="85"/>
  <c r="I61" i="85" s="1"/>
  <c r="I63" i="85" s="1"/>
  <c r="I40" i="89"/>
  <c r="I41" i="89" s="1"/>
  <c r="I61" i="89" s="1"/>
  <c r="I63" i="89" s="1"/>
  <c r="I22" i="83"/>
  <c r="I22" i="84"/>
  <c r="I61" i="98"/>
  <c r="I63" i="98" s="1"/>
  <c r="I40" i="109"/>
  <c r="I41" i="109" s="1"/>
  <c r="I60" i="109" s="1"/>
  <c r="I62" i="109" s="1"/>
  <c r="I53" i="119"/>
  <c r="I60" i="119" s="1"/>
  <c r="I62" i="119" s="1"/>
  <c r="I41" i="127"/>
  <c r="I60" i="127" s="1"/>
  <c r="I62" i="127" s="1"/>
  <c r="I47" i="131"/>
  <c r="I67" i="132"/>
  <c r="I69" i="132" s="1"/>
  <c r="I41" i="143"/>
  <c r="I47" i="140"/>
  <c r="I48" i="140" s="1"/>
  <c r="I79" i="140" s="1"/>
  <c r="I81" i="140" s="1"/>
  <c r="I40" i="73"/>
  <c r="I60" i="73" s="1"/>
  <c r="I62" i="73" s="1"/>
  <c r="I41" i="96"/>
  <c r="I61" i="96" s="1"/>
  <c r="I63" i="96" s="1"/>
  <c r="I41" i="93"/>
  <c r="I61" i="93" s="1"/>
  <c r="I63" i="93" s="1"/>
  <c r="I41" i="108"/>
  <c r="I60" i="108" s="1"/>
  <c r="I62" i="108" s="1"/>
  <c r="I48" i="133"/>
  <c r="I67" i="133" s="1"/>
  <c r="I69" i="133" s="1"/>
  <c r="I63" i="143" l="1"/>
  <c r="I65" i="143" s="1"/>
  <c r="I123" i="135"/>
  <c r="I124" i="135"/>
  <c r="I143" i="135" s="1"/>
  <c r="I145" i="135" s="1"/>
  <c r="I60" i="57"/>
  <c r="I62" i="57" s="1"/>
</calcChain>
</file>

<file path=xl/sharedStrings.xml><?xml version="1.0" encoding="utf-8"?>
<sst xmlns="http://schemas.openxmlformats.org/spreadsheetml/2006/main" count="13176" uniqueCount="1385">
  <si>
    <t>SCHEDULE MAINTENANCE OF  GENERATORS AT CLUSTER ONE (1) – OR TAMBO AND ALFRED NZO  DISTRICT – HEALTH FACILITIES (36 MONTHS)</t>
  </si>
  <si>
    <t>CONTRACT REF NO</t>
  </si>
  <si>
    <t>SCMU3-23/24-0740-HO</t>
  </si>
  <si>
    <t>Cluster/District:</t>
  </si>
  <si>
    <t>ASSET TYPE</t>
  </si>
  <si>
    <t>STANDBY GENERATORS</t>
  </si>
  <si>
    <t>SCHEDULE NUMBER</t>
  </si>
  <si>
    <t>DESCRIPTION</t>
  </si>
  <si>
    <t>TENDER AMOUNT</t>
  </si>
  <si>
    <t>1B-1</t>
  </si>
  <si>
    <t>1B-2</t>
  </si>
  <si>
    <t>1B-3</t>
  </si>
  <si>
    <t>1B-4</t>
  </si>
  <si>
    <t>1B-5</t>
  </si>
  <si>
    <t>1B-6</t>
  </si>
  <si>
    <t>2B-1</t>
  </si>
  <si>
    <t>2B-2</t>
  </si>
  <si>
    <t>2B-3</t>
  </si>
  <si>
    <t>2B-4</t>
  </si>
  <si>
    <t>3B</t>
  </si>
  <si>
    <t>CONTRACT REF. NO:</t>
  </si>
  <si>
    <t>ASSET TYPE:</t>
  </si>
  <si>
    <t xml:space="preserve">SCHEDULE 1B-1 : </t>
  </si>
  <si>
    <t xml:space="preserve">FIXED CHARGE AND VALUE RELATED ITEMS APPLICABLE TO ALL WORK </t>
  </si>
  <si>
    <t>ITEM Nr.</t>
  </si>
  <si>
    <t>PAYMENT REFERS</t>
  </si>
  <si>
    <t>UNIT</t>
  </si>
  <si>
    <t>GM 2.5</t>
  </si>
  <si>
    <r>
      <t xml:space="preserve">VERIFICATION OF SPARE PART INVENTORY ON SITE : </t>
    </r>
    <r>
      <rPr>
        <sz val="10"/>
        <rFont val="Arial"/>
        <family val="2"/>
      </rPr>
      <t>Find and verify all spares for the asset type that is currently available on site</t>
    </r>
  </si>
  <si>
    <t>1.1</t>
  </si>
  <si>
    <t>Zwelichumile Clinic</t>
  </si>
  <si>
    <t>Item</t>
  </si>
  <si>
    <t>1.2</t>
  </si>
  <si>
    <t>Phakamile Clinic</t>
  </si>
  <si>
    <t>1.3</t>
  </si>
  <si>
    <t>Qunu Clinic</t>
  </si>
  <si>
    <t>1.4</t>
  </si>
  <si>
    <t>Mbekweni CHC</t>
  </si>
  <si>
    <t>1.5</t>
  </si>
  <si>
    <t>Mpunzana Clinic</t>
  </si>
  <si>
    <t>1.6</t>
  </si>
  <si>
    <t>Gengqe Clinic</t>
  </si>
  <si>
    <t>1.7</t>
  </si>
  <si>
    <t>Hlabatshane Clinic</t>
  </si>
  <si>
    <t>1.8</t>
  </si>
  <si>
    <t>Ngcengane Clinic</t>
  </si>
  <si>
    <t>1.9</t>
  </si>
  <si>
    <t>Mthatha Gateway Clinic</t>
  </si>
  <si>
    <t>1.10</t>
  </si>
  <si>
    <t>1.11</t>
  </si>
  <si>
    <t>Mthatha General Hospital</t>
  </si>
  <si>
    <t>1.12</t>
  </si>
  <si>
    <t>1.13</t>
  </si>
  <si>
    <t>1.14</t>
  </si>
  <si>
    <t>1.15</t>
  </si>
  <si>
    <t>1.16</t>
  </si>
  <si>
    <t>Ngqungqu Clinic</t>
  </si>
  <si>
    <t>1.17</t>
  </si>
  <si>
    <t>Wilo Clinic</t>
  </si>
  <si>
    <t>1.18</t>
  </si>
  <si>
    <t>Kambi Clinic</t>
  </si>
  <si>
    <t>1.19</t>
  </si>
  <si>
    <t>Tshezi Clinic</t>
  </si>
  <si>
    <t>1.20</t>
  </si>
  <si>
    <t>Zidindi Clinic</t>
  </si>
  <si>
    <t>1.21</t>
  </si>
  <si>
    <t>Zitulele Hospital</t>
  </si>
  <si>
    <t>1.22</t>
  </si>
  <si>
    <t>Lutubeni Clinic</t>
  </si>
  <si>
    <t>1.23</t>
  </si>
  <si>
    <t>Sipetu Hospital</t>
  </si>
  <si>
    <t>1.24</t>
  </si>
  <si>
    <t>1.25</t>
  </si>
  <si>
    <t>Nelson Mandela Academic Hospital</t>
  </si>
  <si>
    <t>1.26</t>
  </si>
  <si>
    <t>1.27</t>
  </si>
  <si>
    <t>1.28</t>
  </si>
  <si>
    <t>1.29</t>
  </si>
  <si>
    <t>1.30</t>
  </si>
  <si>
    <t>Ntapane Clinic</t>
  </si>
  <si>
    <t>1.31</t>
  </si>
  <si>
    <t>Libode Clinic</t>
  </si>
  <si>
    <t>1.32</t>
  </si>
  <si>
    <t>Makhotyana CHC</t>
  </si>
  <si>
    <t>1.33</t>
  </si>
  <si>
    <t>Nyandeni Clinic</t>
  </si>
  <si>
    <t>1.34</t>
  </si>
  <si>
    <t>Mangcwanguleni Clinic</t>
  </si>
  <si>
    <t>1.35</t>
  </si>
  <si>
    <t>Buntingville Clinic</t>
  </si>
  <si>
    <t>1.36</t>
  </si>
  <si>
    <t>Malusi Clinic</t>
  </si>
  <si>
    <t>1.37</t>
  </si>
  <si>
    <t>Mthatha EMS Station</t>
  </si>
  <si>
    <t>1.38</t>
  </si>
  <si>
    <t>Ncambele Clinic</t>
  </si>
  <si>
    <t>1.39</t>
  </si>
  <si>
    <t>Mpeko Clinic</t>
  </si>
  <si>
    <t>1.40</t>
  </si>
  <si>
    <t>Maxwele Clinic</t>
  </si>
  <si>
    <t>1.41</t>
  </si>
  <si>
    <t>Bityi</t>
  </si>
  <si>
    <t>1.42</t>
  </si>
  <si>
    <t>Ntshabeni clinic</t>
  </si>
  <si>
    <t>1.43</t>
  </si>
  <si>
    <t>1.44</t>
  </si>
  <si>
    <t xml:space="preserve">TOTAL CARRIED FORWARD TO SUMMARY </t>
  </si>
  <si>
    <t xml:space="preserve">SCHEDULE 1B-2: </t>
  </si>
  <si>
    <t>FIXED CHARGE AND VALUE RELATED ITEMS APPLICABLE TO ALL WORK (continued)</t>
  </si>
  <si>
    <t>GM 2.5 &amp; 3.2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</si>
  <si>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</si>
  <si>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</si>
  <si>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</si>
  <si>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</si>
  <si>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</si>
  <si>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</si>
  <si>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</si>
  <si>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</si>
  <si>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</si>
  <si>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</si>
  <si>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</si>
  <si>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</si>
  <si>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</si>
  <si>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</si>
  <si>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</si>
  <si>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</si>
  <si>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</si>
  <si>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</si>
  <si>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</si>
  <si>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</si>
  <si>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</si>
  <si>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</si>
  <si>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</si>
  <si>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</si>
  <si>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</si>
  <si>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</si>
  <si>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</si>
  <si>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</si>
  <si>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</si>
  <si>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</si>
  <si>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</si>
  <si>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</si>
  <si>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</si>
  <si>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</si>
  <si>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</si>
  <si>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</si>
  <si>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</si>
  <si>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</si>
  <si>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</si>
  <si>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</si>
  <si>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</si>
  <si>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</si>
  <si>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</si>
  <si>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</si>
  <si>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 xml:space="preserve">SCHEDULE 1B-3: </t>
  </si>
  <si>
    <t>GM 2.7</t>
  </si>
  <si>
    <r>
      <rPr>
        <b/>
        <sz val="10"/>
        <color theme="1"/>
        <rFont val="Arial"/>
        <family val="2"/>
      </rPr>
      <t xml:space="preserve">COMPILING OF CONDITIONAL AND PERFORMANCE INSPECTION  REPORT: </t>
    </r>
    <r>
      <rPr>
        <sz val="10"/>
        <color theme="1"/>
        <rFont val="Arial"/>
        <family val="2"/>
      </rPr>
      <t>Compile a inspection report on the current status and operation of the existing generating sets on site. The report shall be in line with the inspection report template included in this tender.</t>
    </r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</si>
  <si>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</si>
  <si>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</si>
  <si>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</si>
  <si>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</si>
  <si>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</si>
  <si>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</si>
  <si>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</si>
  <si>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</si>
  <si>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</si>
  <si>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</si>
  <si>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</si>
  <si>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</si>
  <si>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</si>
  <si>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</si>
  <si>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</si>
  <si>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</si>
  <si>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</si>
  <si>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</si>
  <si>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</si>
  <si>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</si>
  <si>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</si>
  <si>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</si>
  <si>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</si>
  <si>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</si>
  <si>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</si>
  <si>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</si>
  <si>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</si>
  <si>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</si>
  <si>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</si>
  <si>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</si>
  <si>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</si>
  <si>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</si>
  <si>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</si>
  <si>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</si>
  <si>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</si>
  <si>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</si>
  <si>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</si>
  <si>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</si>
  <si>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3.39</t>
  </si>
  <si>
    <t>3.40</t>
  </si>
  <si>
    <t>3.41</t>
  </si>
  <si>
    <t>3.42</t>
  </si>
  <si>
    <t>3.43</t>
  </si>
  <si>
    <t>3.44</t>
  </si>
  <si>
    <t xml:space="preserve">SCHEDULE 1B-4: </t>
  </si>
  <si>
    <r>
      <rPr>
        <b/>
        <sz val="10"/>
        <color theme="1"/>
        <rFont val="Arial"/>
        <family val="2"/>
      </rPr>
      <t xml:space="preserve">COMPILING OF OPERATING AND MAINTENANCE MANUALS : </t>
    </r>
    <r>
      <rPr>
        <sz val="10"/>
        <color theme="1"/>
        <rFont val="Arial"/>
        <family val="2"/>
      </rPr>
      <t>Compile three sets of O&amp;M Manuals per site per asset type and asset model as per information from the Asset Register C4.1</t>
    </r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</si>
  <si>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</si>
  <si>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</si>
  <si>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</si>
  <si>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</si>
  <si>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</si>
  <si>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</si>
  <si>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</si>
  <si>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</si>
  <si>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</si>
  <si>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</si>
  <si>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</si>
  <si>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</si>
  <si>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</si>
  <si>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</si>
  <si>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</si>
  <si>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</si>
  <si>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</si>
  <si>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</si>
  <si>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</si>
  <si>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</si>
  <si>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</si>
  <si>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</si>
  <si>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</si>
  <si>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</si>
  <si>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</si>
  <si>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</si>
  <si>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</si>
  <si>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</si>
  <si>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</si>
  <si>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</si>
  <si>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4.31</t>
  </si>
  <si>
    <t>4.32</t>
  </si>
  <si>
    <t>4.33</t>
  </si>
  <si>
    <t>4.34</t>
  </si>
  <si>
    <t>4.35</t>
  </si>
  <si>
    <t>4.36</t>
  </si>
  <si>
    <t>4.37</t>
  </si>
  <si>
    <t>4.38</t>
  </si>
  <si>
    <t>4.39</t>
  </si>
  <si>
    <t>4.40</t>
  </si>
  <si>
    <t>4.41</t>
  </si>
  <si>
    <t>4.42</t>
  </si>
  <si>
    <t>4.43</t>
  </si>
  <si>
    <t>4.44</t>
  </si>
  <si>
    <t xml:space="preserve">SCHEDULE 1B-5: </t>
  </si>
  <si>
    <t>SS 8 &amp; 9</t>
  </si>
  <si>
    <r>
      <t xml:space="preserve">OPERATOR AND MAINTAINER TRAINING : </t>
    </r>
    <r>
      <rPr>
        <sz val="10"/>
        <color theme="1"/>
        <rFont val="Arial"/>
        <family val="2"/>
      </rPr>
      <t>Provide Operator and Maintainer training as per SS8 and SS9</t>
    </r>
  </si>
  <si>
    <t>5.1</t>
  </si>
  <si>
    <t>Hrs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</si>
  <si>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</si>
  <si>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</si>
  <si>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</si>
  <si>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</si>
  <si>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</si>
  <si>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</si>
  <si>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</si>
  <si>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</si>
  <si>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</si>
  <si>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</si>
  <si>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</si>
  <si>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</si>
  <si>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</si>
  <si>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</si>
  <si>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</si>
  <si>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</si>
  <si>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</si>
  <si>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</si>
  <si>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</si>
  <si>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</si>
  <si>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</si>
  <si>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</si>
  <si>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</si>
  <si>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</si>
  <si>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</si>
  <si>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5.27</t>
  </si>
  <si>
    <t>5.28</t>
  </si>
  <si>
    <t>5.29</t>
  </si>
  <si>
    <t>5.30</t>
  </si>
  <si>
    <t>5.31</t>
  </si>
  <si>
    <t>5.32</t>
  </si>
  <si>
    <t>5.33</t>
  </si>
  <si>
    <t>5.34</t>
  </si>
  <si>
    <t>5.35</t>
  </si>
  <si>
    <t>5.36</t>
  </si>
  <si>
    <t>5.37</t>
  </si>
  <si>
    <t>5.38</t>
  </si>
  <si>
    <t>5.39</t>
  </si>
  <si>
    <t>5.40</t>
  </si>
  <si>
    <t>5.41</t>
  </si>
  <si>
    <t>5.42</t>
  </si>
  <si>
    <t>5.43</t>
  </si>
  <si>
    <t>5.44</t>
  </si>
  <si>
    <t>GM 2.15</t>
  </si>
  <si>
    <r>
      <t xml:space="preserve">ENVIRONMENTAL MANAGEMENT PLAN : </t>
    </r>
    <r>
      <rPr>
        <sz val="10"/>
        <rFont val="Arial"/>
        <family val="2"/>
      </rPr>
      <t>The Contractor must compile a basic Environmental plan specific to the type of work that he will be performing at the Health Facilities as per C3.2</t>
    </r>
  </si>
  <si>
    <r>
      <t xml:space="preserve">OCCUPATIONAL HEALTH AND SAFETY ACT COMPLIANCE COST : </t>
    </r>
    <r>
      <rPr>
        <sz val="10"/>
        <rFont val="Arial"/>
        <family val="2"/>
      </rPr>
      <t>The Contractor must comply to the project Health and Safety Specification specific to the type of work that he will be performing on site as per C3.2</t>
    </r>
  </si>
  <si>
    <t>Month</t>
  </si>
  <si>
    <t>Clause 83.1</t>
  </si>
  <si>
    <r>
      <t xml:space="preserve">INSURANCE : LIMITATION OF LIABILITY </t>
    </r>
    <r>
      <rPr>
        <sz val="10"/>
        <color theme="1"/>
        <rFont val="Arial"/>
        <family val="2"/>
      </rPr>
      <t>(Amounts applicable for whole Contract)</t>
    </r>
  </si>
  <si>
    <t>X13</t>
  </si>
  <si>
    <r>
      <rPr>
        <b/>
        <sz val="10"/>
        <color theme="1"/>
        <rFont val="Arial"/>
        <family val="2"/>
      </rPr>
      <t>PERFORMANCE BOND</t>
    </r>
    <r>
      <rPr>
        <sz val="10"/>
        <color theme="1"/>
        <rFont val="Arial"/>
        <family val="2"/>
      </rPr>
      <t xml:space="preserve"> (Amounts applicable for whole Contract)</t>
    </r>
  </si>
  <si>
    <r>
      <t>Provision for a Performance bond of not less than</t>
    </r>
    <r>
      <rPr>
        <b/>
        <sz val="10"/>
        <rFont val="Arial"/>
        <family val="2"/>
      </rPr>
      <t xml:space="preserve"> 2,5%</t>
    </r>
    <r>
      <rPr>
        <sz val="10"/>
        <rFont val="Arial"/>
        <family val="2"/>
      </rPr>
      <t xml:space="preserve"> of the Tender Value</t>
    </r>
  </si>
  <si>
    <t>GM 3</t>
  </si>
  <si>
    <r>
      <t xml:space="preserve">MAINTENANCE CONTROL PLAN </t>
    </r>
    <r>
      <rPr>
        <sz val="10"/>
        <color theme="1"/>
        <rFont val="Arial"/>
        <family val="2"/>
      </rPr>
      <t>: Compiling of a detailed Maintenance Control Plan for each Health Facility included in this Tender (See SS 3 for facility listing)</t>
    </r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</si>
  <si>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</si>
  <si>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</si>
  <si>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</si>
  <si>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</si>
  <si>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</si>
  <si>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</si>
  <si>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</si>
  <si>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</si>
  <si>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</si>
  <si>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</si>
  <si>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</si>
  <si>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</si>
  <si>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</si>
  <si>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</si>
  <si>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</si>
  <si>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</si>
  <si>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</si>
  <si>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</si>
  <si>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</si>
  <si>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</si>
  <si>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</si>
  <si>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</si>
  <si>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</si>
  <si>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</si>
  <si>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</si>
  <si>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</si>
  <si>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6.27</t>
  </si>
  <si>
    <t>6.28</t>
  </si>
  <si>
    <t>6.29</t>
  </si>
  <si>
    <t>6.30</t>
  </si>
  <si>
    <t>6.31</t>
  </si>
  <si>
    <t>6.32</t>
  </si>
  <si>
    <t>6.33</t>
  </si>
  <si>
    <t>6.34</t>
  </si>
  <si>
    <t>6.35</t>
  </si>
  <si>
    <t>6.36</t>
  </si>
  <si>
    <t>6.37</t>
  </si>
  <si>
    <t>6.38</t>
  </si>
  <si>
    <t>6.39</t>
  </si>
  <si>
    <t>6.40</t>
  </si>
  <si>
    <t>6.41</t>
  </si>
  <si>
    <t>6.42</t>
  </si>
  <si>
    <t>6.43</t>
  </si>
  <si>
    <t>6.44</t>
  </si>
  <si>
    <t>SS15</t>
  </si>
  <si>
    <r>
      <t xml:space="preserve">IN-SERVICE TRAINING OF GRADUATES AND INTERNS : </t>
    </r>
    <r>
      <rPr>
        <sz val="10"/>
        <rFont val="Arial"/>
        <family val="2"/>
      </rPr>
      <t>Provisional Sum to pay the costs associated with employing nominated Interns and Graduates for the duration of the Contract</t>
    </r>
  </si>
  <si>
    <t>Months</t>
  </si>
  <si>
    <t>Clause 11.2(8)</t>
  </si>
  <si>
    <t>%</t>
  </si>
  <si>
    <t xml:space="preserve">SCHEDULE 2B-1: </t>
  </si>
  <si>
    <t xml:space="preserve">FUNCTIONAL REPAIR SCHEDULE </t>
  </si>
  <si>
    <r>
      <t xml:space="preserve">FUNCTIONAL CONDITION ASSESSMENT : </t>
    </r>
    <r>
      <rPr>
        <sz val="10"/>
        <rFont val="Arial"/>
        <family val="2"/>
      </rPr>
      <t>Perform Functional Condition Assessment (Inspection and Testing) on all listed assets at all Health Facilities included in the Tender</t>
    </r>
  </si>
  <si>
    <t xml:space="preserve">SCHEDULE 2B-2: </t>
  </si>
  <si>
    <t>FUNCTIONAL REPAIR SCHEDULE (continued)</t>
  </si>
  <si>
    <t>GM 2.5.(5)</t>
  </si>
  <si>
    <r>
      <t xml:space="preserve">COMPILING OF PRICED SPARE PART LISTS : </t>
    </r>
    <r>
      <rPr>
        <sz val="10"/>
        <rFont val="Arial"/>
        <family val="2"/>
      </rPr>
      <t xml:space="preserve">Compile detailed, comprehensive priced spare parts lists for each site and asset type (based on Contrcator's cost price). </t>
    </r>
    <r>
      <rPr>
        <b/>
        <sz val="10"/>
        <rFont val="Arial"/>
        <family val="2"/>
      </rPr>
      <t>NOTE:</t>
    </r>
    <r>
      <rPr>
        <sz val="10"/>
        <rFont val="Arial"/>
        <family val="2"/>
      </rPr>
      <t xml:space="preserve"> The Employer retains the right to negotiate the offered spare part prices, if they are not in line with national  price norms.</t>
    </r>
  </si>
  <si>
    <t xml:space="preserve">SCHEDULE 2B-3: </t>
  </si>
  <si>
    <r>
      <t xml:space="preserve">COMPILING OF DETAILED REPAIR SCHEDULE : </t>
    </r>
    <r>
      <rPr>
        <sz val="10"/>
        <rFont val="Arial"/>
        <family val="2"/>
      </rPr>
      <t>Compile detailed, comprehensive repair schedule including defect description, recommended repair method, detailed quote including priced spare parts, outsourced work, and provisional work program, for each Health Facility and asset type.</t>
    </r>
  </si>
  <si>
    <t xml:space="preserve">SCHEDULE 2B-4: </t>
  </si>
  <si>
    <t>GM 2.6</t>
  </si>
  <si>
    <r>
      <t xml:space="preserve">COMPILE FUNCTIONAL CONDITION ASSESSMENT REPORT: </t>
    </r>
    <r>
      <rPr>
        <sz val="10"/>
        <rFont val="Arial"/>
        <family val="2"/>
      </rPr>
      <t>Compile Functional Condition Assessment Report for all asset types at all Health Facilities included in the Tender</t>
    </r>
  </si>
  <si>
    <t>GM 6</t>
  </si>
  <si>
    <r>
      <t xml:space="preserve">PROVISION FOR SPECIAL TESTING BY SERVICE MANAGER : </t>
    </r>
    <r>
      <rPr>
        <sz val="10"/>
        <rFont val="Arial"/>
        <family val="2"/>
      </rPr>
      <t>Lump sum provision for doing special tests at the  Health Facilities as per the prerogative of the Service Manager</t>
    </r>
  </si>
  <si>
    <t>PSum</t>
  </si>
  <si>
    <t>Direct Fee Percentage (Mark-up) to be charged by Contractor on amounts above</t>
  </si>
  <si>
    <r>
      <t xml:space="preserve">MAINTENANCE DOCUMENTATION SITE STORAGE CONSOLE: </t>
    </r>
    <r>
      <rPr>
        <sz val="10"/>
        <rFont val="Arial"/>
        <family val="2"/>
      </rPr>
      <t>Provisional sum to supply and install O&amp;M Manual, Log Books, and site Maintenance Records at each equipment type location as directed by the Service Manager</t>
    </r>
  </si>
  <si>
    <t xml:space="preserve">SCHEDULE 3B : </t>
  </si>
  <si>
    <t>MAINTENANCE SERVICE SCHEDULE</t>
  </si>
  <si>
    <t>GM 3.2</t>
  </si>
  <si>
    <r>
      <t xml:space="preserve">MAINTENANCE WORKS : </t>
    </r>
    <r>
      <rPr>
        <sz val="10"/>
        <rFont val="Arial"/>
        <family val="2"/>
      </rPr>
      <t>Standard servicing and planned Maintenance Costs including all parts, consumables and lubricants, labour, travelling, accommodation and subsistence allowances</t>
    </r>
    <r>
      <rPr>
        <b/>
        <sz val="1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(Price per machine)</t>
    </r>
  </si>
  <si>
    <t>1.1.1</t>
  </si>
  <si>
    <r>
      <rPr>
        <b/>
        <sz val="10"/>
        <rFont val="Arial"/>
        <family val="2"/>
      </rPr>
      <t xml:space="preserve">Minor Service Cost : </t>
    </r>
    <r>
      <rPr>
        <sz val="10"/>
        <rFont val="Arial"/>
        <family val="2"/>
      </rPr>
      <t>Price per Monthly Service / Inspection per machine, as per tasks from the Monthly Service Inspection Guideline in C6.</t>
    </r>
  </si>
  <si>
    <t>No</t>
  </si>
  <si>
    <t>1.1.2</t>
  </si>
  <si>
    <r>
      <rPr>
        <b/>
        <sz val="10"/>
        <rFont val="Arial"/>
        <family val="2"/>
      </rPr>
      <t xml:space="preserve">Minor Service Cost : </t>
    </r>
    <r>
      <rPr>
        <sz val="10"/>
        <rFont val="Arial"/>
        <family val="2"/>
      </rPr>
      <t>Price per Three Monthly Service / Inspection per machine, as per tasks from the Three Monthly Service Inspection Guideline in C6.</t>
    </r>
  </si>
  <si>
    <t>1.1.3</t>
  </si>
  <si>
    <r>
      <rPr>
        <b/>
        <sz val="10"/>
        <rFont val="Arial"/>
        <family val="2"/>
      </rPr>
      <t xml:space="preserve">Major Service Cost : </t>
    </r>
    <r>
      <rPr>
        <sz val="10"/>
        <rFont val="Arial"/>
        <family val="2"/>
      </rPr>
      <t>Price per Six Monthly Service / Inspection per machine, as per tasks from the Six Monthly Service Inspection Guideline in C6.</t>
    </r>
  </si>
  <si>
    <t>1.2.1</t>
  </si>
  <si>
    <t>1.2.2</t>
  </si>
  <si>
    <t>1.2.3</t>
  </si>
  <si>
    <t>1.3.1</t>
  </si>
  <si>
    <t>1.3.2</t>
  </si>
  <si>
    <t>1.3.3</t>
  </si>
  <si>
    <t>1.4.1</t>
  </si>
  <si>
    <t>1.4.2</t>
  </si>
  <si>
    <t>1.4.3</t>
  </si>
  <si>
    <t>1.5.1</t>
  </si>
  <si>
    <t>1.5.2</t>
  </si>
  <si>
    <t>1.5.3</t>
  </si>
  <si>
    <t>TOTAL CARRIED TO NEXT PAGE</t>
  </si>
  <si>
    <t xml:space="preserve">TOTAL FROM PREVIOUS PAGE </t>
  </si>
  <si>
    <t>1.6.1</t>
  </si>
  <si>
    <t>1.6.2</t>
  </si>
  <si>
    <t>1.6.3</t>
  </si>
  <si>
    <t>1.7.1</t>
  </si>
  <si>
    <t>1.7.2</t>
  </si>
  <si>
    <t>1.7.3</t>
  </si>
  <si>
    <t>1.8.1</t>
  </si>
  <si>
    <t>1.8.2</t>
  </si>
  <si>
    <t>1.8.3</t>
  </si>
  <si>
    <t>Mthatha Gateway Clinic: 46.3KVA</t>
  </si>
  <si>
    <t>1.9.1</t>
  </si>
  <si>
    <t>1.9.2</t>
  </si>
  <si>
    <t>1.9.3</t>
  </si>
  <si>
    <t>1.10.1</t>
  </si>
  <si>
    <t>1.10.2</t>
  </si>
  <si>
    <t>1.10.3</t>
  </si>
  <si>
    <t>Mthatha General Hospital: 153KVA</t>
  </si>
  <si>
    <t>1.11.1</t>
  </si>
  <si>
    <t>1.11.2</t>
  </si>
  <si>
    <t>1.11.3</t>
  </si>
  <si>
    <t>Mthatha General Hospital: 163KVA</t>
  </si>
  <si>
    <t>1.12.1</t>
  </si>
  <si>
    <t>1.12.2</t>
  </si>
  <si>
    <t>1.12.3</t>
  </si>
  <si>
    <t>1.13.1</t>
  </si>
  <si>
    <t>1.13.2</t>
  </si>
  <si>
    <t>1.13.3</t>
  </si>
  <si>
    <t>1.14.1</t>
  </si>
  <si>
    <t>1.14.2</t>
  </si>
  <si>
    <t>1.14.3</t>
  </si>
  <si>
    <t>Mthatha General Hospital: 380KVA</t>
  </si>
  <si>
    <t>1.15.1</t>
  </si>
  <si>
    <t>1.15.2</t>
  </si>
  <si>
    <t>1.15.3</t>
  </si>
  <si>
    <t>1.16.1</t>
  </si>
  <si>
    <t>1.16.2</t>
  </si>
  <si>
    <t>1.16.3</t>
  </si>
  <si>
    <t>1.17.1</t>
  </si>
  <si>
    <t>1.17.2</t>
  </si>
  <si>
    <t>1.17.3</t>
  </si>
  <si>
    <t>1.18.1</t>
  </si>
  <si>
    <t>1.18.2</t>
  </si>
  <si>
    <t>1.18.3</t>
  </si>
  <si>
    <t>1.19.1</t>
  </si>
  <si>
    <t>1.19.2</t>
  </si>
  <si>
    <t>1.19.3</t>
  </si>
  <si>
    <t>1.20.1</t>
  </si>
  <si>
    <t>1.20.2</t>
  </si>
  <si>
    <t>1.20.3</t>
  </si>
  <si>
    <t>1.22.1</t>
  </si>
  <si>
    <t>1.22.2</t>
  </si>
  <si>
    <t>1.22.3</t>
  </si>
  <si>
    <t>1.23.1</t>
  </si>
  <si>
    <t>1.23.2</t>
  </si>
  <si>
    <t>1.23.3</t>
  </si>
  <si>
    <t>Sipetu Hospital: 630KVA</t>
  </si>
  <si>
    <t>1.24.1</t>
  </si>
  <si>
    <t>1.24.2</t>
  </si>
  <si>
    <t>1.24.3</t>
  </si>
  <si>
    <t>Sipetu Hospital: 320KVA</t>
  </si>
  <si>
    <t>1.25.1</t>
  </si>
  <si>
    <t>1.25.2</t>
  </si>
  <si>
    <t>1.25.3</t>
  </si>
  <si>
    <t>Nelson Mandela Academic Hospital: 1625KVA</t>
  </si>
  <si>
    <t>1.26.1</t>
  </si>
  <si>
    <t>1.26.2</t>
  </si>
  <si>
    <t>1.26.3</t>
  </si>
  <si>
    <t>1.27.1</t>
  </si>
  <si>
    <t>1.27.2</t>
  </si>
  <si>
    <t>1.27.3</t>
  </si>
  <si>
    <t>Nelson Mandela Academic Hospital: 800KVA</t>
  </si>
  <si>
    <t>1.28.1</t>
  </si>
  <si>
    <t>1.28.2</t>
  </si>
  <si>
    <t>1.28.3</t>
  </si>
  <si>
    <t>Nelson Mandela Academic Hospital: 930KVA</t>
  </si>
  <si>
    <t>1.29.1</t>
  </si>
  <si>
    <t>1.29.2</t>
  </si>
  <si>
    <t>1.29.3</t>
  </si>
  <si>
    <t>1.30.1</t>
  </si>
  <si>
    <t>1.30.2</t>
  </si>
  <si>
    <t>1.30.3</t>
  </si>
  <si>
    <t>1.31.1</t>
  </si>
  <si>
    <t>1.31.2</t>
  </si>
  <si>
    <t>1.31.3</t>
  </si>
  <si>
    <t>1.32.1</t>
  </si>
  <si>
    <t>1.32.2</t>
  </si>
  <si>
    <t>1.32.3</t>
  </si>
  <si>
    <t>1.33.1</t>
  </si>
  <si>
    <t>1.33.2</t>
  </si>
  <si>
    <t>1.33.3</t>
  </si>
  <si>
    <t>1.34.1</t>
  </si>
  <si>
    <t>1.34.2</t>
  </si>
  <si>
    <t>1.34.3</t>
  </si>
  <si>
    <t>1.35.1</t>
  </si>
  <si>
    <t>1.35.2</t>
  </si>
  <si>
    <t>1.35.3</t>
  </si>
  <si>
    <t>1.36.1</t>
  </si>
  <si>
    <t>1.36.2</t>
  </si>
  <si>
    <t>1.36.3</t>
  </si>
  <si>
    <t>1.37.1</t>
  </si>
  <si>
    <t>1.37.2</t>
  </si>
  <si>
    <t>1.37.3</t>
  </si>
  <si>
    <t>1.38.1</t>
  </si>
  <si>
    <t>1.38.2</t>
  </si>
  <si>
    <t>1.38.3</t>
  </si>
  <si>
    <t>1.39.1</t>
  </si>
  <si>
    <t>1.39.2</t>
  </si>
  <si>
    <t>1.39.3</t>
  </si>
  <si>
    <t>1.40.1</t>
  </si>
  <si>
    <t>1.40.2</t>
  </si>
  <si>
    <t>1.40.3</t>
  </si>
  <si>
    <t>1.41.1</t>
  </si>
  <si>
    <t>1.41.2</t>
  </si>
  <si>
    <t>1.41.3</t>
  </si>
  <si>
    <t>1.42.1</t>
  </si>
  <si>
    <t>1.42.2</t>
  </si>
  <si>
    <t>1.42.3</t>
  </si>
  <si>
    <t>1.43.1</t>
  </si>
  <si>
    <t>1.43.2</t>
  </si>
  <si>
    <t>1.43.3</t>
  </si>
  <si>
    <t>1.44.1</t>
  </si>
  <si>
    <t>1.44.2</t>
  </si>
  <si>
    <t>1.44.3</t>
  </si>
  <si>
    <t xml:space="preserve">SCHEDULE 4 : </t>
  </si>
  <si>
    <r>
      <t>TERM REPAIRS SUBJECT TO APPROVAL OF QUOTATION OF THE WORKS</t>
    </r>
    <r>
      <rPr>
        <sz val="10"/>
        <color rgb="FF000000"/>
        <rFont val="Arial"/>
        <family val="2"/>
      </rPr>
      <t xml:space="preserve"> </t>
    </r>
  </si>
  <si>
    <t>GM 2.8</t>
  </si>
  <si>
    <t>Technician</t>
  </si>
  <si>
    <t>Utility Man (Non-Trade Tested)</t>
  </si>
  <si>
    <t>Artisan Aid</t>
  </si>
  <si>
    <t>General Worker</t>
  </si>
  <si>
    <t>GM 2.8.3</t>
  </si>
  <si>
    <r>
      <rPr>
        <b/>
        <sz val="10"/>
        <rFont val="Arial"/>
        <family val="2"/>
      </rPr>
      <t>TRAVELLING :</t>
    </r>
    <r>
      <rPr>
        <sz val="10"/>
        <rFont val="Arial"/>
        <family val="2"/>
      </rPr>
      <t xml:space="preserve"> Travelling cost will be as per the rates for reimbursable expenses published monthly by the National Department of Public Works at the time of rendering the service/repair.</t>
    </r>
  </si>
  <si>
    <t>Vehicle Travelling Estimate</t>
  </si>
  <si>
    <t>Km</t>
  </si>
  <si>
    <r>
      <rPr>
        <b/>
        <sz val="10"/>
        <rFont val="Arial"/>
        <family val="2"/>
      </rPr>
      <t>ACCOMMODATION AND SUBSISTENCE :</t>
    </r>
    <r>
      <rPr>
        <sz val="10"/>
        <rFont val="Arial"/>
        <family val="2"/>
      </rPr>
      <t xml:space="preserve"> Daily Rates per person that the Contractor will claim for approved trips lasting more than one day at a time.</t>
    </r>
  </si>
  <si>
    <t>Accommodation</t>
  </si>
  <si>
    <t>Per/night</t>
  </si>
  <si>
    <t>Subsistence</t>
  </si>
  <si>
    <t>Per/day</t>
  </si>
  <si>
    <t>GM 2.5 (10), GM 2.8.1 &amp; GM 2.10.3</t>
  </si>
  <si>
    <r>
      <rPr>
        <b/>
        <sz val="10"/>
        <rFont val="Arial"/>
        <family val="2"/>
      </rPr>
      <t xml:space="preserve">PROVISION TO COVER REPAIRS DURING THE TERM OF THE CONTRACT : </t>
    </r>
    <r>
      <rPr>
        <sz val="10"/>
        <rFont val="Arial"/>
        <family val="2"/>
      </rPr>
      <t>Lump Sum Provision to cover repairs and breakdowns during the course of the Contract in addition to the agreed routine servicing of the Assets.</t>
    </r>
  </si>
  <si>
    <t>GM 2.8.1 &amp; Clause 11.2(8)</t>
  </si>
  <si>
    <r>
      <t xml:space="preserve">DIRECT FEE PERCENTAGE (MARK-UP) ON MATERIALS AND SERVICES THAT IS NOT INCLUDED IN PRICE LISTS : </t>
    </r>
    <r>
      <rPr>
        <sz val="10"/>
        <rFont val="Arial"/>
        <family val="2"/>
      </rPr>
      <t xml:space="preserve">Mark-up on proven cost for materials and/or Outsourced Services based on the Provisional sum listed in Item 4. above. </t>
    </r>
    <r>
      <rPr>
        <b/>
        <sz val="10"/>
        <color rgb="FFFF0000"/>
        <rFont val="Arial"/>
        <family val="2"/>
      </rPr>
      <t xml:space="preserve"> (Apply % to provisional sum in Item 4 above when pricing the tender)</t>
    </r>
  </si>
  <si>
    <t xml:space="preserve">SCHEDULE 5 : </t>
  </si>
  <si>
    <t>ROAMING GENERATORS AND GENERATOR HIRE</t>
  </si>
  <si>
    <r>
      <rPr>
        <b/>
        <sz val="10"/>
        <rFont val="Arial"/>
        <family val="2"/>
      </rPr>
      <t>ROAMING GENERATORS:</t>
    </r>
    <r>
      <rPr>
        <sz val="10"/>
        <rFont val="Arial"/>
        <family val="2"/>
      </rPr>
      <t xml:space="preserve"> Rates that the Contractor will charge for handling of ECDoH Roaming generators as additional adhoc work that is not contained in Schedules 1 to 3.</t>
    </r>
  </si>
  <si>
    <t>100kVA Generator</t>
  </si>
  <si>
    <t>Collection of generator unit from ECDoH Stores/Facilities</t>
  </si>
  <si>
    <t>Electrical connection &amp; disconnection of generator unit at allocated facility</t>
  </si>
  <si>
    <t>1.1.4</t>
  </si>
  <si>
    <t>100litre fuel per delivery</t>
  </si>
  <si>
    <t>1.1.5</t>
  </si>
  <si>
    <t>Crane Truck for collection and delivery of generator unit</t>
  </si>
  <si>
    <t>km</t>
  </si>
  <si>
    <t>200kVA Generator</t>
  </si>
  <si>
    <t>Delivery and Off-loading of generator unit to ECDoH facility including rigging into position</t>
  </si>
  <si>
    <t>1.2.4</t>
  </si>
  <si>
    <t>1.2.5</t>
  </si>
  <si>
    <t>300kVA Generator</t>
  </si>
  <si>
    <t>1.3.4</t>
  </si>
  <si>
    <t>1.3.5</t>
  </si>
  <si>
    <r>
      <rPr>
        <b/>
        <sz val="10"/>
        <rFont val="Arial"/>
        <family val="2"/>
      </rPr>
      <t>HIRED GENERATORS:</t>
    </r>
    <r>
      <rPr>
        <sz val="10"/>
        <rFont val="Arial"/>
        <family val="2"/>
      </rPr>
      <t xml:space="preserve"> Rates that the Contractor will charge for Hired generators as additional adhoc work that is not contained in Schedules 1 to 3.</t>
    </r>
  </si>
  <si>
    <t>2.1.1</t>
  </si>
  <si>
    <t>Daily rate for generator hire</t>
  </si>
  <si>
    <t>Days</t>
  </si>
  <si>
    <t>2.1.2</t>
  </si>
  <si>
    <t>2.1.3</t>
  </si>
  <si>
    <t>2.1.4</t>
  </si>
  <si>
    <t>2.1.5</t>
  </si>
  <si>
    <t>2.2.1</t>
  </si>
  <si>
    <t>2.2.2</t>
  </si>
  <si>
    <t>2.2.3</t>
  </si>
  <si>
    <t>2.2.4</t>
  </si>
  <si>
    <t>2.2.5</t>
  </si>
  <si>
    <t>2.3.1</t>
  </si>
  <si>
    <t>2.3.2</t>
  </si>
  <si>
    <t>2.3.3</t>
  </si>
  <si>
    <t>2.3.4</t>
  </si>
  <si>
    <t>2.3.5</t>
  </si>
  <si>
    <t>Gaskets</t>
  </si>
  <si>
    <t xml:space="preserve">Coolant </t>
  </si>
  <si>
    <t>Pilani Clinic</t>
  </si>
  <si>
    <t>Double Falls Clinic</t>
  </si>
  <si>
    <t>Canzibe Gateway Clinic</t>
  </si>
  <si>
    <t>St Barnabas Hospital</t>
  </si>
  <si>
    <t>Canzibe Hospital</t>
  </si>
  <si>
    <t>Lujizweni Clinic</t>
  </si>
  <si>
    <t>Mgwenyane Clinic</t>
  </si>
  <si>
    <t>Mtakatye Clinic</t>
  </si>
  <si>
    <t>Nkanunu Clinic</t>
  </si>
  <si>
    <t>Nkumandeni Clinic</t>
  </si>
  <si>
    <t>Nqanda A Clinic</t>
  </si>
  <si>
    <t>Old Bunting Clinic</t>
  </si>
  <si>
    <t>1.21.1</t>
  </si>
  <si>
    <t>1.21.2</t>
  </si>
  <si>
    <t>1.21.3</t>
  </si>
  <si>
    <t>Qanqu Clinic</t>
  </si>
  <si>
    <t>Nessie Knight Hospital</t>
  </si>
  <si>
    <t>Tsilitwa Clinic</t>
  </si>
  <si>
    <t>Mahlungulu Clinic (Mhlontlo)</t>
  </si>
  <si>
    <t>Mdyobe Clinic</t>
  </si>
  <si>
    <t>Tina Falls Clinic</t>
  </si>
  <si>
    <t>Qumbu CHC</t>
  </si>
  <si>
    <t>Shawbury Clinic</t>
  </si>
  <si>
    <t>Kalankomo Clinic</t>
  </si>
  <si>
    <t>Mdeni Clinic</t>
  </si>
  <si>
    <t>Gura Clinic</t>
  </si>
  <si>
    <t>Mbalisweni Clinic</t>
  </si>
  <si>
    <t>Nxotwe Clinic (Qumbu)</t>
  </si>
  <si>
    <t>Caba Clinic</t>
  </si>
  <si>
    <t>Lotana Clinic</t>
  </si>
  <si>
    <t>Mbokotwana Clinic</t>
  </si>
  <si>
    <t>Qolombane Clinic (Qumbu)</t>
  </si>
  <si>
    <t>Mhlahlane Clinic</t>
  </si>
  <si>
    <t>Lower Gungululu Clinic</t>
  </si>
  <si>
    <t>Mhlakulo CHC</t>
  </si>
  <si>
    <t>St Lucy's Gateway Clinic</t>
  </si>
  <si>
    <t>St Lucy's Hospital</t>
  </si>
  <si>
    <t>Dr Malizo Mpehle Memorial Hospital</t>
  </si>
  <si>
    <t>Mantusini Clinic</t>
  </si>
  <si>
    <t>Ludalasi Clinic</t>
  </si>
  <si>
    <t>Tombo CHC</t>
  </si>
  <si>
    <t>Majola Clinic</t>
  </si>
  <si>
    <t>Phahlakazi Clinic</t>
  </si>
  <si>
    <t>Isilimela Hospital</t>
  </si>
  <si>
    <t>Caguba Clinic</t>
  </si>
  <si>
    <t>Ntafufu Clinic</t>
  </si>
  <si>
    <t>Gqubeni Clinic</t>
  </si>
  <si>
    <t>Mtambalala Clinic</t>
  </si>
  <si>
    <t>Mevana Clinic</t>
  </si>
  <si>
    <t>Kohlo Clinic</t>
  </si>
  <si>
    <t>Port St Johns CHC</t>
  </si>
  <si>
    <t>Buchele Clinic</t>
  </si>
  <si>
    <t>Mzintlava Clinic</t>
  </si>
  <si>
    <t>Bomvini Clinic</t>
  </si>
  <si>
    <t>Ngcoya Clinic</t>
  </si>
  <si>
    <t>Bambisana Hospital</t>
  </si>
  <si>
    <t>Lutshaya Clinic</t>
  </si>
  <si>
    <t>Bambisana Hospital: 500KVA</t>
  </si>
  <si>
    <t>Bambisana Hospital: 270KVA</t>
  </si>
  <si>
    <t>Mantlaneni Clinic</t>
  </si>
  <si>
    <t>Palmerton Clinic</t>
  </si>
  <si>
    <t>Xurana Clinic</t>
  </si>
  <si>
    <t>Nkozo Clinic</t>
  </si>
  <si>
    <t>Xopozo Clinic</t>
  </si>
  <si>
    <t>Bala Clinic</t>
  </si>
  <si>
    <t>Mbotyi Clinic</t>
  </si>
  <si>
    <t>Magwa Clinic</t>
  </si>
  <si>
    <t>Mpoza Clinic (Lusikisiki)</t>
  </si>
  <si>
    <t>Bodweni Clinic</t>
  </si>
  <si>
    <t>Flagstaff CHC</t>
  </si>
  <si>
    <t>Goso Forest Clinic</t>
  </si>
  <si>
    <t>Lusikisiki Clinic</t>
  </si>
  <si>
    <t>Holy Cross Hospital</t>
  </si>
  <si>
    <t>Holy Cross Gateway Clinic</t>
  </si>
  <si>
    <t>KTC Clinic</t>
  </si>
  <si>
    <t>St Elizabeth's Gateway Clinic</t>
  </si>
  <si>
    <t>St Elizabeth's Hospital</t>
  </si>
  <si>
    <t>Lusikisiki EMS Station</t>
  </si>
  <si>
    <t>Holy Cross Hospital: 300KVA</t>
  </si>
  <si>
    <t>Holy Cross Hospital: 50KVA</t>
  </si>
  <si>
    <t>Holy Cross Hospital: 57KVA</t>
  </si>
  <si>
    <t>Holy Cross Gateway Clinic: 50KVA</t>
  </si>
  <si>
    <t>St Elizabeth's Hospital: 1100KVA</t>
  </si>
  <si>
    <t xml:space="preserve">Mount Ayliff Hospital </t>
  </si>
  <si>
    <t xml:space="preserve">Madzikane ka Zulu Hospital </t>
  </si>
  <si>
    <t>Madzikane ka Zulu Hospital</t>
  </si>
  <si>
    <t>Mount Ayliff EMS Station</t>
  </si>
  <si>
    <t xml:space="preserve">St Patrick’s Hospital </t>
  </si>
  <si>
    <t xml:space="preserve">Greenville Hospital </t>
  </si>
  <si>
    <t xml:space="preserve">Kanyayo Clinic </t>
  </si>
  <si>
    <t>Khotsong TB Hospital</t>
  </si>
  <si>
    <t>Mvenyane Clinic</t>
  </si>
  <si>
    <t>Tayler Bequest Hospital</t>
  </si>
  <si>
    <t xml:space="preserve">Maluti CHC </t>
  </si>
  <si>
    <t>Mount Ayliff Hospital: 160KVA</t>
  </si>
  <si>
    <t>Mount Ayliff Hospital: 123KVA</t>
  </si>
  <si>
    <t>Mount Ayliff Hospital: 185KVA</t>
  </si>
  <si>
    <t xml:space="preserve">Madzikane ka Zulu Hospital:160KVA </t>
  </si>
  <si>
    <t xml:space="preserve">Madzikane ka Zulu Hospital:300KVA </t>
  </si>
  <si>
    <t>St Patrick’s Hospital : 500KVA</t>
  </si>
  <si>
    <t>Khotsong TB Hospital 960 KVA</t>
  </si>
  <si>
    <t>Sipetu Hospital:630KVA</t>
  </si>
  <si>
    <t>Sipetu Hospital:320KVA</t>
  </si>
  <si>
    <t>OR TAMBO DISTRICT &amp; ALFRED NZO</t>
  </si>
  <si>
    <t>Add contingencies (10%)</t>
  </si>
  <si>
    <t>SUBTOTAL AMOUNT OF WORKS (EXCL VAT)</t>
  </si>
  <si>
    <t>ALLOWANCE FOR VAT AT 15%</t>
  </si>
  <si>
    <t>QUOTE TO :</t>
  </si>
  <si>
    <t xml:space="preserve">Qoute No           </t>
  </si>
  <si>
    <t>Department of Health</t>
  </si>
  <si>
    <t xml:space="preserve">Date                   </t>
  </si>
  <si>
    <t>717 Dukumbana Building</t>
  </si>
  <si>
    <t xml:space="preserve">Facility              </t>
  </si>
  <si>
    <t>LAETITIA BAM CHC</t>
  </si>
  <si>
    <t>Independent Avenue</t>
  </si>
  <si>
    <t xml:space="preserve">Work Order     </t>
  </si>
  <si>
    <t>Bhisho</t>
  </si>
  <si>
    <t xml:space="preserve">Tender No       </t>
  </si>
  <si>
    <t>SCMU3 - 17/18-0303 - HO</t>
  </si>
  <si>
    <t xml:space="preserve"> </t>
  </si>
  <si>
    <t xml:space="preserve">Contract Term </t>
  </si>
  <si>
    <t>24 MONTHS</t>
  </si>
  <si>
    <r>
      <t xml:space="preserve">WORK  REQUEST : </t>
    </r>
    <r>
      <rPr>
        <b/>
        <sz val="11"/>
        <color rgb="FFFF0000"/>
        <rFont val="Calibri"/>
        <family val="2"/>
        <scheme val="minor"/>
      </rPr>
      <t>Generator is faulty.</t>
    </r>
  </si>
  <si>
    <t>SCHEDULED WORK</t>
  </si>
  <si>
    <t>Item 1</t>
  </si>
  <si>
    <t>Discription</t>
  </si>
  <si>
    <t>Unit</t>
  </si>
  <si>
    <t>Sch No</t>
  </si>
  <si>
    <t>Quantity</t>
  </si>
  <si>
    <t>Rate</t>
  </si>
  <si>
    <t>Amount</t>
  </si>
  <si>
    <t>Sub Total A</t>
  </si>
  <si>
    <t>NON SCHEDULED WORK</t>
  </si>
  <si>
    <t>Item 2</t>
  </si>
  <si>
    <t>Mark -Up</t>
  </si>
  <si>
    <t>RELAY 11 PIN 12V  DC</t>
  </si>
  <si>
    <t>RELAY BASE</t>
  </si>
  <si>
    <t>DEEPSEA CONTROLLER</t>
  </si>
  <si>
    <t>MCB 6A SP</t>
  </si>
  <si>
    <t>RED STOP TWIST RELEASE</t>
  </si>
  <si>
    <t>CONTACT BLOCK 1N/0 + 1N/C</t>
  </si>
  <si>
    <t>Sub Total B</t>
  </si>
  <si>
    <t>LABOUR</t>
  </si>
  <si>
    <t>Item 3</t>
  </si>
  <si>
    <t xml:space="preserve"> (Normal Rate)</t>
  </si>
  <si>
    <t>Techinician</t>
  </si>
  <si>
    <t>HRS</t>
  </si>
  <si>
    <t xml:space="preserve"> Senior Artisan  </t>
  </si>
  <si>
    <t>Artisan  (Trade Tested)</t>
  </si>
  <si>
    <t>Utility Man (Non - Trade Tested)</t>
  </si>
  <si>
    <t>Artisan  Aid</t>
  </si>
  <si>
    <t>Sub Total C</t>
  </si>
  <si>
    <t>TRANSPORT</t>
  </si>
  <si>
    <t>Item 4</t>
  </si>
  <si>
    <t>Destinantion</t>
  </si>
  <si>
    <t>No of Trips</t>
  </si>
  <si>
    <t>KMs</t>
  </si>
  <si>
    <t>Port Elizabeth office to Laetitia Bam</t>
  </si>
  <si>
    <t xml:space="preserve">  CHC and back.</t>
  </si>
  <si>
    <t>Sub Total D</t>
  </si>
  <si>
    <t xml:space="preserve"> Sub Total (A+B+C+D)</t>
  </si>
  <si>
    <t>Sub Total</t>
  </si>
  <si>
    <t>JOSE PEARSON TB HOSPITAL</t>
  </si>
  <si>
    <t>WORK  REQUEST : Phamarcy building dep needs to be connected to the gen</t>
  </si>
  <si>
    <t>MarK UP</t>
  </si>
  <si>
    <t>Port Elizabeth office to Jose Pearson</t>
  </si>
  <si>
    <t xml:space="preserve"> TB Hospital and back.</t>
  </si>
  <si>
    <t>NEW BRIGHTON MORTUARY</t>
  </si>
  <si>
    <r>
      <t xml:space="preserve">WORK  REQUEST : </t>
    </r>
    <r>
      <rPr>
        <b/>
        <sz val="11"/>
        <color theme="8" tint="-0.249977111117893"/>
        <rFont val="Calibri"/>
        <family val="2"/>
        <scheme val="minor"/>
      </rPr>
      <t>Gen  does not start.</t>
    </r>
  </si>
  <si>
    <t xml:space="preserve">Port Elizabeth office to New Brighton </t>
  </si>
  <si>
    <t xml:space="preserve"> Mortuary and back.</t>
  </si>
  <si>
    <t>DORA NGINZA HOSPITAL</t>
  </si>
  <si>
    <r>
      <t xml:space="preserve">WORK  REQUEST : </t>
    </r>
    <r>
      <rPr>
        <b/>
        <sz val="11"/>
        <color theme="8" tint="-0.249977111117893"/>
        <rFont val="Calibri"/>
        <family val="2"/>
        <scheme val="minor"/>
      </rPr>
      <t>Request to repair faulty cable connecting to thechange over switch.</t>
    </r>
  </si>
  <si>
    <t>Mark - Up</t>
  </si>
  <si>
    <t xml:space="preserve">ELECTRO PHASE FAILER RELAY 400V </t>
  </si>
  <si>
    <t>10 X 38mm FUSE 100KVA</t>
  </si>
  <si>
    <t>Port Elizabeth office to Dora Nginza</t>
  </si>
  <si>
    <t>Hospital and back.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</si>
  <si>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Gen did not start.</t>
    </r>
  </si>
  <si>
    <t xml:space="preserve">Port Elizabeth office to Laetitia Bam </t>
  </si>
  <si>
    <t>CHC and back.</t>
  </si>
  <si>
    <t>13/2/2019</t>
  </si>
  <si>
    <t>MOTHERWELL CHC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</si>
  <si>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Request to repair gen ,not staring.</t>
    </r>
  </si>
  <si>
    <t xml:space="preserve">Port Elizabeth office to Motherwell </t>
  </si>
  <si>
    <t>18/2/2019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</si>
  <si>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Repair to faulty gen keeps on tripping.</t>
    </r>
  </si>
  <si>
    <t>16/2/2019</t>
  </si>
  <si>
    <t>ORSMOND TB HOSPITAL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</si>
  <si>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Gen faulty.</t>
    </r>
  </si>
  <si>
    <t xml:space="preserve">Port Elizabeth office to Orsmmon TB hospital </t>
  </si>
  <si>
    <t>and back.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</si>
  <si>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Repair to a faulty  gen and diesel pump.</t>
    </r>
  </si>
  <si>
    <t>ROTARY PUMP</t>
  </si>
  <si>
    <t xml:space="preserve">BOND ADHESIVE </t>
  </si>
  <si>
    <t xml:space="preserve">Port Elizabeth office to Jose Pearson </t>
  </si>
  <si>
    <t xml:space="preserve">  TB and back.</t>
  </si>
  <si>
    <t>LIVINGSTONE HOSPITAL</t>
  </si>
  <si>
    <r>
      <t xml:space="preserve">WORK  REQUEST : </t>
    </r>
    <r>
      <rPr>
        <b/>
        <sz val="11"/>
        <color theme="8" tint="-0.249977111117893"/>
        <rFont val="Calibri"/>
        <family val="2"/>
        <scheme val="minor"/>
      </rPr>
      <t>Repair to faulty gen.</t>
    </r>
  </si>
  <si>
    <t>BATTERY 689 SHD</t>
  </si>
  <si>
    <t xml:space="preserve">BATTERY 689 </t>
  </si>
  <si>
    <t>Port Elizabeth office to Livingstone</t>
  </si>
  <si>
    <t xml:space="preserve"> Hospital  and back.</t>
  </si>
  <si>
    <t>28/3/2019</t>
  </si>
  <si>
    <t xml:space="preserve">    SCMU3 - 17/18-0303 - HO</t>
  </si>
  <si>
    <r>
      <t xml:space="preserve">WORK  REQUEST : </t>
    </r>
    <r>
      <rPr>
        <b/>
        <sz val="11"/>
        <color theme="9" tint="-0.499984740745262"/>
        <rFont val="Calibri"/>
        <family val="2"/>
        <scheme val="minor"/>
      </rPr>
      <t>Generator does not kick start.</t>
    </r>
  </si>
  <si>
    <t>Description</t>
  </si>
  <si>
    <t>Sub  Total</t>
  </si>
  <si>
    <t>Mark - Up 15%</t>
  </si>
  <si>
    <t>SUb  Total  B</t>
  </si>
  <si>
    <t>Port Elizabeth office to Laetitia CHC</t>
  </si>
  <si>
    <t>22/3/2019</t>
  </si>
  <si>
    <t>West End CHC</t>
  </si>
  <si>
    <r>
      <t xml:space="preserve">WORK  REQUEST : </t>
    </r>
    <r>
      <rPr>
        <sz val="11"/>
        <color theme="1"/>
        <rFont val="Calibri"/>
        <family val="2"/>
        <scheme val="minor"/>
      </rPr>
      <t>The generator is leaking oil.</t>
    </r>
  </si>
  <si>
    <t>REAR OIL SEAL  (6105)</t>
  </si>
  <si>
    <t xml:space="preserve">RIMULA R4 X 15W40 </t>
  </si>
  <si>
    <t>Port Elizabeth office to West End</t>
  </si>
  <si>
    <t>Mortuary and back.</t>
  </si>
  <si>
    <t>29/3/2019</t>
  </si>
  <si>
    <t>PORT ELIZABETH HOSPITAL PROV</t>
  </si>
  <si>
    <r>
      <t xml:space="preserve">WORK  REQUEST : </t>
    </r>
    <r>
      <rPr>
        <sz val="11"/>
        <color theme="1"/>
        <rFont val="Calibri"/>
        <family val="2"/>
        <scheme val="minor"/>
      </rPr>
      <t>The back up generator is faulty.</t>
    </r>
  </si>
  <si>
    <t>12 V REALY</t>
  </si>
  <si>
    <t>Port Elizabeth office to Prort Elizabeth Prov</t>
  </si>
  <si>
    <t>16/4/2019</t>
  </si>
  <si>
    <t>DORA  HOSPITAL PROVINCIAL</t>
  </si>
  <si>
    <r>
      <t xml:space="preserve">WORK  REQUEST : </t>
    </r>
    <r>
      <rPr>
        <sz val="11"/>
        <color theme="1"/>
        <rFont val="Calibri"/>
        <family val="2"/>
        <scheme val="minor"/>
      </rPr>
      <t>Casuality generator has a faulty pre - heater.</t>
    </r>
  </si>
  <si>
    <t>ELEMENT (2KW)</t>
  </si>
  <si>
    <t>THERMOSTAT</t>
  </si>
  <si>
    <t>ANTIFREEZE</t>
  </si>
  <si>
    <t>100A (MCB)</t>
  </si>
  <si>
    <t>SAMITE ADAPTOR PLATE</t>
  </si>
  <si>
    <t xml:space="preserve">Port Elizabeth office to  Dora   Ngiza </t>
  </si>
  <si>
    <t>16/3/2019</t>
  </si>
  <si>
    <t>WORK  REQUEST : Back up generator does not start.</t>
  </si>
  <si>
    <t>BATTERY (674)</t>
  </si>
  <si>
    <t>Port Elizabeth office to Orsmond</t>
  </si>
  <si>
    <t>MOUNT ROAD MORTAURY</t>
  </si>
  <si>
    <r>
      <t>WORK  REQUEST :</t>
    </r>
    <r>
      <rPr>
        <sz val="11"/>
        <color theme="1"/>
        <rFont val="Calibri"/>
        <family val="2"/>
        <scheme val="minor"/>
      </rPr>
      <t xml:space="preserve"> Diesel generator is making noise.</t>
    </r>
  </si>
  <si>
    <t xml:space="preserve">Port Elizabeth office to Mount   Road </t>
  </si>
  <si>
    <t xml:space="preserve">PHARMACEUTICAL DEPOT </t>
  </si>
  <si>
    <r>
      <t>WORK  REQUEST :</t>
    </r>
    <r>
      <rPr>
        <sz val="11"/>
        <color theme="1"/>
        <rFont val="Calibri"/>
        <family val="2"/>
        <scheme val="minor"/>
      </rPr>
      <t xml:space="preserve"> The alternator of the generator needs to be repaired.</t>
    </r>
  </si>
  <si>
    <t>24 v ALTERNATOR</t>
  </si>
  <si>
    <t>MAKE UP BRACKET FOR THE ALTERNATOR</t>
  </si>
  <si>
    <t xml:space="preserve">Port Elizabeth office to Pharmaceutical </t>
  </si>
  <si>
    <t>Depot  and back.</t>
  </si>
  <si>
    <t>26/4/2019</t>
  </si>
  <si>
    <t>DORA NGIZA HOSPITAL</t>
  </si>
  <si>
    <r>
      <t>WORK  REQUEST :</t>
    </r>
    <r>
      <rPr>
        <sz val="11"/>
        <color theme="1"/>
        <rFont val="Calibri"/>
        <family val="2"/>
        <scheme val="minor"/>
      </rPr>
      <t xml:space="preserve"> Repair the lovato control and replace the battery charger charger.</t>
    </r>
  </si>
  <si>
    <t>Port Elizabeth office to Dora Ngiza</t>
  </si>
  <si>
    <t>Hospital  and back.</t>
  </si>
  <si>
    <t>24/5/2019</t>
  </si>
  <si>
    <r>
      <t>WORK  REQUEST :</t>
    </r>
    <r>
      <rPr>
        <sz val="11"/>
        <color theme="1"/>
        <rFont val="Calibri"/>
        <family val="2"/>
        <scheme val="minor"/>
      </rPr>
      <t xml:space="preserve"> Repair the lovato control and replace the battery charger .</t>
    </r>
  </si>
  <si>
    <t xml:space="preserve">12V 5A BATTERY CHARGER </t>
  </si>
  <si>
    <t>29/5/2019</t>
  </si>
  <si>
    <r>
      <t>WORK  REQUEST :</t>
    </r>
    <r>
      <rPr>
        <sz val="11"/>
        <color theme="1"/>
        <rFont val="Calibri"/>
        <family val="2"/>
        <scheme val="minor"/>
      </rPr>
      <t xml:space="preserve"> Gen at nurses home needs fuel filter.</t>
    </r>
  </si>
  <si>
    <t>FUEL FILTER</t>
  </si>
  <si>
    <t>HEAD ASSY</t>
  </si>
  <si>
    <t>PE PROVINCIAL HOSPITAL</t>
  </si>
  <si>
    <t>WORK  REQUEST : Exiting tank to be connected to the power generator.</t>
  </si>
  <si>
    <t xml:space="preserve">Straight Coupler </t>
  </si>
  <si>
    <t>16mm Clear Thick Wall</t>
  </si>
  <si>
    <t>Jubilee Clamps</t>
  </si>
  <si>
    <t>25mm Galv Plug</t>
  </si>
  <si>
    <t>10mm Galv Plug</t>
  </si>
  <si>
    <t>G1000 Filter</t>
  </si>
  <si>
    <t>EQL ANG MS</t>
  </si>
  <si>
    <t>Masterbat 15mm</t>
  </si>
  <si>
    <t>Copper Tube 15x 5.5m</t>
  </si>
  <si>
    <t>Galv Hollow Plug</t>
  </si>
  <si>
    <t>Reducer</t>
  </si>
  <si>
    <t>Elbow</t>
  </si>
  <si>
    <t>Equal Tee</t>
  </si>
  <si>
    <t>Male Straight Coupler</t>
  </si>
  <si>
    <t xml:space="preserve"> Unit 2My konos, south end to Port Elizabeth</t>
  </si>
  <si>
    <t xml:space="preserve">  Prov.Hospital  and back.</t>
  </si>
  <si>
    <t>GQEBERA CHC</t>
  </si>
  <si>
    <t>WORK  REQUEST : Rpair faulty generator.</t>
  </si>
  <si>
    <t>Lifting of generator</t>
  </si>
  <si>
    <t xml:space="preserve">6120 Control Module </t>
  </si>
  <si>
    <t>Uni 12 AVR</t>
  </si>
  <si>
    <t>SX460 AVR</t>
  </si>
  <si>
    <t>82KVA Alternator</t>
  </si>
  <si>
    <t>Unit 2My konos, south end to Gqebera CHC</t>
  </si>
  <si>
    <t xml:space="preserve"> and back.</t>
  </si>
  <si>
    <t>PE PHARMACEUTICAL DEPOT</t>
  </si>
  <si>
    <t>WORK  REQUEST : They need the gen batteries to be replaced,the thermostat &amp;pre heated element needs replacement.</t>
  </si>
  <si>
    <t xml:space="preserve">Geyser Element </t>
  </si>
  <si>
    <t>Geyser Thermostat</t>
  </si>
  <si>
    <t>105Ah Battery</t>
  </si>
  <si>
    <t>Antifreeze 10L</t>
  </si>
  <si>
    <t xml:space="preserve">Unit 2 Mykonos, south end to PE </t>
  </si>
  <si>
    <t xml:space="preserve"> Pharmaceutical Depot  and back.</t>
  </si>
  <si>
    <t>WORK  REQUEST : Replace laundry generator battery.</t>
  </si>
  <si>
    <t>689 Battery</t>
  </si>
  <si>
    <t>Livingstone Hospital  and back.</t>
  </si>
  <si>
    <t>WORK  REQUEST : Diesel leaks on the power generator.</t>
  </si>
  <si>
    <t>Fuel Hose</t>
  </si>
  <si>
    <t>Sealing Ring</t>
  </si>
  <si>
    <t>Motherwell CHC  and back.</t>
  </si>
  <si>
    <t>WORK  REQUEST : Generator change over switch is faulty.</t>
  </si>
  <si>
    <t>Degreaser (5L)</t>
  </si>
  <si>
    <r>
      <t>WORK  REQUEST :</t>
    </r>
    <r>
      <rPr>
        <sz val="11"/>
        <color theme="1"/>
        <rFont val="Calibri"/>
        <family val="2"/>
        <scheme val="minor"/>
      </rPr>
      <t xml:space="preserve"> Generator pre heater element &amp; oil filter cap to be replaced.</t>
    </r>
  </si>
  <si>
    <t>Allen plug</t>
  </si>
  <si>
    <t>Geyser element 1,5kw</t>
  </si>
  <si>
    <t>eyser thermostat</t>
  </si>
  <si>
    <t>18 pier St Southend to Gqebera CHC</t>
  </si>
  <si>
    <t xml:space="preserve">  and back.</t>
  </si>
  <si>
    <r>
      <t xml:space="preserve">WORK  REQUEST : </t>
    </r>
    <r>
      <rPr>
        <sz val="11"/>
        <color theme="1"/>
        <rFont val="Calibri"/>
        <family val="2"/>
        <scheme val="minor"/>
      </rPr>
      <t>The generator at B block is not starting.There is also a water leak on the radiator.</t>
    </r>
  </si>
  <si>
    <t>Antifreeze (5L)</t>
  </si>
  <si>
    <t>Radiator hose (57mm)</t>
  </si>
  <si>
    <t>18 pier St Southend to Dora Nginza Hospital</t>
  </si>
  <si>
    <r>
      <t xml:space="preserve">WORK  REQUEST : </t>
    </r>
    <r>
      <rPr>
        <sz val="11"/>
        <color theme="1"/>
        <rFont val="Calibri"/>
        <family val="2"/>
        <scheme val="minor"/>
      </rPr>
      <t>Generator battery burst.</t>
    </r>
  </si>
  <si>
    <t>Battery (674)</t>
  </si>
  <si>
    <t>18 pier St Southend to Elizabeth Donkin  Hospital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</si>
  <si>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battery burst.</t>
    </r>
  </si>
  <si>
    <t>Battery (688) - 200Ah</t>
  </si>
  <si>
    <t>18 pier St Southend to Elizabeth Pro.  Hospital</t>
  </si>
  <si>
    <r>
      <t xml:space="preserve">WORK  REQUEST : </t>
    </r>
    <r>
      <rPr>
        <sz val="11"/>
        <color theme="1"/>
        <rFont val="Calibri"/>
        <family val="2"/>
        <scheme val="minor"/>
      </rPr>
      <t>The electronic diesel pump needs to be replaced.</t>
    </r>
  </si>
  <si>
    <t xml:space="preserve"> Pump</t>
  </si>
  <si>
    <t>18 pier St Southend to MountRoad Mortuary</t>
  </si>
  <si>
    <r>
      <t xml:space="preserve">WORK  REQUEST : </t>
    </r>
    <r>
      <rPr>
        <sz val="11"/>
        <color theme="1"/>
        <rFont val="Calibri"/>
        <family val="2"/>
        <scheme val="minor"/>
      </rPr>
      <t>Standby generator is faulty.</t>
    </r>
  </si>
  <si>
    <t>18 pier St Southend to Uitenhage Hospital</t>
  </si>
  <si>
    <t>WORK  REQUEST : The generato keeps switching its self off.</t>
  </si>
  <si>
    <t>Fuel hose</t>
  </si>
  <si>
    <t>18 pier St Southend to Jose Pearson TB  Hospital</t>
  </si>
  <si>
    <r>
      <t xml:space="preserve">WORK  REQUEST : </t>
    </r>
    <r>
      <rPr>
        <sz val="11"/>
        <color theme="1"/>
        <rFont val="Calibri"/>
        <family val="2"/>
        <scheme val="minor"/>
      </rPr>
      <t>The generator is not working.</t>
    </r>
  </si>
  <si>
    <t>Battery (690) 150ah</t>
  </si>
  <si>
    <t>18 pier St Southend to Laetitia Bam CHC</t>
  </si>
  <si>
    <r>
      <t xml:space="preserve">WORK  REQUEST : </t>
    </r>
    <r>
      <rPr>
        <sz val="11"/>
        <color theme="1"/>
        <rFont val="Calibri"/>
        <family val="2"/>
        <scheme val="minor"/>
      </rPr>
      <t>Generator is not kicking in.</t>
    </r>
  </si>
  <si>
    <t>18 pier St Southend to Motherwell  CHC</t>
  </si>
  <si>
    <r>
      <t xml:space="preserve">WORK  REQUEST : </t>
    </r>
    <r>
      <rPr>
        <sz val="11"/>
        <color theme="1"/>
        <rFont val="Calibri"/>
        <family val="2"/>
        <scheme val="minor"/>
      </rPr>
      <t>Generator does does not kick in.</t>
    </r>
  </si>
  <si>
    <t>18 pier St Southend to Laetita  CHC</t>
  </si>
  <si>
    <r>
      <t xml:space="preserve">WORK  REQUEST : </t>
    </r>
    <r>
      <rPr>
        <sz val="11"/>
        <color theme="1"/>
        <rFont val="Calibri"/>
        <family val="2"/>
        <scheme val="minor"/>
      </rPr>
      <t>Request for repair of faulty power gen is not working.</t>
    </r>
  </si>
  <si>
    <t>12mm Terminal Yellow</t>
  </si>
  <si>
    <t>6 x 3 mm Lug</t>
  </si>
  <si>
    <t>Insulation Tape yellow</t>
  </si>
  <si>
    <t>Insulation Tape white</t>
  </si>
  <si>
    <t>Charging services</t>
  </si>
  <si>
    <t>AVR SX 440</t>
  </si>
  <si>
    <t>18 pier St Southend to PE Prov Hospital</t>
  </si>
  <si>
    <r>
      <t xml:space="preserve">WORK  REQUEST : </t>
    </r>
    <r>
      <rPr>
        <sz val="11"/>
        <color theme="1"/>
        <rFont val="Calibri"/>
        <family val="2"/>
        <scheme val="minor"/>
      </rPr>
      <t>Back up generator delayed pick up by 30 seconds.</t>
    </r>
  </si>
  <si>
    <t>18 pier St Southend to Osmond TB Hospital</t>
  </si>
  <si>
    <r>
      <t xml:space="preserve">WORK  REQUEST : </t>
    </r>
    <r>
      <rPr>
        <sz val="11"/>
        <color theme="1"/>
        <rFont val="Calibri"/>
        <family val="2"/>
        <scheme val="minor"/>
      </rPr>
      <t>Request for repair of faulty power generator is not kicking in.</t>
    </r>
  </si>
  <si>
    <r>
      <t xml:space="preserve">WORK  REQUEST : </t>
    </r>
    <r>
      <rPr>
        <sz val="11"/>
        <color theme="1"/>
        <rFont val="Calibri"/>
        <family val="2"/>
        <scheme val="minor"/>
      </rPr>
      <t>Generator fuel is leaking.</t>
    </r>
  </si>
  <si>
    <t>18 pier St Southend to Dora Nginza</t>
  </si>
  <si>
    <t>18 pier St Southend to PE Prov. Hospital</t>
  </si>
  <si>
    <t xml:space="preserve">GEN Id </t>
  </si>
  <si>
    <t>GEN/NMM/MOT/01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</si>
  <si>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fuse blown .</t>
    </r>
  </si>
  <si>
    <t>18 pier St Southend to Motherwell CHC</t>
  </si>
  <si>
    <t>GEN Id</t>
  </si>
  <si>
    <t>GEN/NMM/WES/01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</si>
  <si>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not working.</t>
    </r>
  </si>
  <si>
    <t>Battery 638</t>
  </si>
  <si>
    <t>18 pier St Southend to West End CHC</t>
  </si>
  <si>
    <t>GEN/NMM/DOR/05</t>
  </si>
  <si>
    <r>
      <t xml:space="preserve">WORK  REQUEST : </t>
    </r>
    <r>
      <rPr>
        <sz val="11"/>
        <color theme="1"/>
        <rFont val="Calibri"/>
        <family val="2"/>
        <scheme val="minor"/>
      </rPr>
      <t>Change over switch is  faulty in lab.</t>
    </r>
  </si>
  <si>
    <t>18 pier St Southend to Dora Ngiza Hospital</t>
  </si>
  <si>
    <t>GEN/NMM/DON/01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</si>
  <si>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is faulty.</t>
    </r>
  </si>
  <si>
    <t>VDO Fuel sender unit 0 - 180 ohms</t>
  </si>
  <si>
    <t>Courer</t>
  </si>
  <si>
    <t>18 pier St Southend to Elizabeth Donkin Hospital</t>
  </si>
  <si>
    <t>GEN/NMM/JOS/01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</si>
  <si>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not kicking in.</t>
    </r>
  </si>
  <si>
    <t>R120 ASS p/pump</t>
  </si>
  <si>
    <t>18 pier St Southend to Jose Pearson TB Hospital</t>
  </si>
  <si>
    <t>GEN/NMM/LIV/02</t>
  </si>
  <si>
    <t>WORK  REQUEST : Request for repair of power generator GEN/NMM/LIV/01 ,GEN/NMM/LIV/02 faulty battery charger and                                             GEN/NMM/LIV/03 faulty earth leakage and battery charger.</t>
  </si>
  <si>
    <t>63A isolater</t>
  </si>
  <si>
    <t>Monitor</t>
  </si>
  <si>
    <t>Battery charger</t>
  </si>
  <si>
    <t xml:space="preserve">General Worker   </t>
  </si>
  <si>
    <t>14 Milner Rd ,Mt Pleasant   to  Living  Hospital</t>
  </si>
  <si>
    <t>50 KVA Alternator  double bearings</t>
  </si>
  <si>
    <t>SX 460 AVR</t>
  </si>
  <si>
    <t>Approved Quotation</t>
  </si>
  <si>
    <t>General Worker   (2)</t>
  </si>
  <si>
    <t>14 Milner Rd ,Mt Pleasant  PE to PE Prov. Hospital</t>
  </si>
  <si>
    <r>
      <t xml:space="preserve">WORK  REQUEST : </t>
    </r>
    <r>
      <rPr>
        <sz val="11"/>
        <color theme="1"/>
        <rFont val="Calibri"/>
        <family val="2"/>
        <scheme val="minor"/>
      </rPr>
      <t>Repairs to fuel hose and heater hose for generator.</t>
    </r>
  </si>
  <si>
    <t>Fuel line</t>
  </si>
  <si>
    <t>Hose (5m)</t>
  </si>
  <si>
    <t>14 Milner Rd ,Mt Pleasant  PE to Elizabeth Donkin Hospital</t>
  </si>
  <si>
    <t>GEN/NMM/DOR/01</t>
  </si>
  <si>
    <r>
      <t xml:space="preserve">WORK  REQUEST : </t>
    </r>
    <r>
      <rPr>
        <sz val="11"/>
        <color theme="1"/>
        <rFont val="Calibri"/>
        <family val="2"/>
        <scheme val="minor"/>
      </rPr>
      <t>Casual generator  is faulty at Dora Ngiza Hospital</t>
    </r>
    <r>
      <rPr>
        <b/>
        <sz val="11"/>
        <color theme="1"/>
        <rFont val="Calibri"/>
        <family val="2"/>
        <scheme val="minor"/>
      </rPr>
      <t>.</t>
    </r>
  </si>
  <si>
    <t>Office to Dora Ngiza Hospital</t>
  </si>
  <si>
    <r>
      <t xml:space="preserve">WORK  REQUEST : </t>
    </r>
    <r>
      <rPr>
        <sz val="11"/>
        <color theme="1"/>
        <rFont val="Calibri"/>
        <family val="2"/>
        <scheme val="minor"/>
      </rPr>
      <t>Casualty generator is leaking oil.</t>
    </r>
  </si>
  <si>
    <t>Recondition of the engine (Subcob )</t>
  </si>
  <si>
    <t>General Worker   (3)</t>
  </si>
  <si>
    <r>
      <t xml:space="preserve">WORK  REQUEST : </t>
    </r>
    <r>
      <rPr>
        <sz val="11"/>
        <color theme="1"/>
        <rFont val="Calibri"/>
        <family val="2"/>
        <scheme val="minor"/>
      </rPr>
      <t>Generator leaking oil.</t>
    </r>
  </si>
  <si>
    <t>Office to West End CHC</t>
  </si>
  <si>
    <t>Office to Elizabeth Donking Hospital</t>
  </si>
  <si>
    <r>
      <t xml:space="preserve">WORK  REQUEST : </t>
    </r>
    <r>
      <rPr>
        <sz val="11"/>
        <color theme="1"/>
        <rFont val="Calibri"/>
        <family val="2"/>
        <scheme val="minor"/>
      </rPr>
      <t>Water jacket heater not working.</t>
    </r>
  </si>
  <si>
    <t>Thermostat</t>
  </si>
  <si>
    <t xml:space="preserve">Mini Geyser </t>
  </si>
  <si>
    <t>Office to Orsmond TB Hospital</t>
  </si>
  <si>
    <t>GEN/NMM/PEP/01</t>
  </si>
  <si>
    <t>Office to PE Prov. Hospital</t>
  </si>
  <si>
    <t>GEN/NMM/LIV/01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</si>
  <si>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not starting.</t>
    </r>
  </si>
  <si>
    <t>Office to Livingston Hospital</t>
  </si>
  <si>
    <t>GEN/NMM/NEW/01</t>
  </si>
  <si>
    <t>Battery 674</t>
  </si>
  <si>
    <t>Office to New Brighton Mortuary</t>
  </si>
  <si>
    <t>Battery 658</t>
  </si>
  <si>
    <t>Office to West End</t>
  </si>
  <si>
    <t>Battery 682</t>
  </si>
  <si>
    <t>60A Circuit Breaker</t>
  </si>
  <si>
    <r>
      <t xml:space="preserve">WORK  REQUEST : </t>
    </r>
    <r>
      <rPr>
        <sz val="11"/>
        <color theme="1"/>
        <rFont val="Calibri"/>
        <family val="2"/>
        <scheme val="minor"/>
      </rPr>
      <t>Connection of other areas to the generator.</t>
    </r>
  </si>
  <si>
    <t>Spray fast dry</t>
  </si>
  <si>
    <t xml:space="preserve">Water  paper sheet </t>
  </si>
  <si>
    <t>Water paper sheet grit</t>
  </si>
  <si>
    <t>Office to New Brighston Forensic</t>
  </si>
  <si>
    <r>
      <t xml:space="preserve">WORK  REQUEST : </t>
    </r>
    <r>
      <rPr>
        <sz val="11"/>
        <color theme="1"/>
        <rFont val="Calibri"/>
        <family val="2"/>
        <scheme val="minor"/>
      </rPr>
      <t>Generator not strting up.</t>
    </r>
  </si>
  <si>
    <t>Office to Jose Pearson TB Hospital</t>
  </si>
  <si>
    <r>
      <t xml:space="preserve">WORK  REQUEST : </t>
    </r>
    <r>
      <rPr>
        <sz val="11"/>
        <color theme="1"/>
        <rFont val="Calibri"/>
        <family val="2"/>
        <scheme val="minor"/>
      </rPr>
      <t>Stand by generator is faulty.</t>
    </r>
  </si>
  <si>
    <t>Control module (7320 Deep sea)</t>
  </si>
  <si>
    <t>Battery 689</t>
  </si>
  <si>
    <t>Battery terminals</t>
  </si>
  <si>
    <t>Office to  Livingston Hospital  and back.</t>
  </si>
  <si>
    <t>Water sep</t>
  </si>
  <si>
    <t>Diesel filter</t>
  </si>
  <si>
    <t>Diesel fix</t>
  </si>
  <si>
    <t>Office to Jose Pearson TB Hospital and back</t>
  </si>
  <si>
    <r>
      <t xml:space="preserve">WORK  REQUEST : </t>
    </r>
    <r>
      <rPr>
        <sz val="11"/>
        <color theme="1"/>
        <rFont val="Calibri"/>
        <family val="2"/>
        <scheme val="minor"/>
      </rPr>
      <t>Generator exhaust is faulty and battery tail is leaking.</t>
    </r>
  </si>
  <si>
    <t>Pipe flex</t>
  </si>
  <si>
    <t>Battery 683</t>
  </si>
  <si>
    <t>Office to Motherwell chc and back</t>
  </si>
  <si>
    <t>Dora Ngiza chc</t>
  </si>
  <si>
    <t>ECDOH   102875</t>
  </si>
  <si>
    <r>
      <t xml:space="preserve">WORK  REQUEST : </t>
    </r>
    <r>
      <rPr>
        <sz val="11"/>
        <color theme="1"/>
        <rFont val="Calibri"/>
        <family val="2"/>
        <scheme val="minor"/>
      </rPr>
      <t>4 X Generator batteries to bechanged.</t>
    </r>
  </si>
  <si>
    <t>695SHD (B183C) - 12V 220AH SMF</t>
  </si>
  <si>
    <t>683HC (B121C) - 12V 140AH SMF</t>
  </si>
  <si>
    <t>Office to Dora Ngiz aHospital and back</t>
  </si>
  <si>
    <t>GEN ID</t>
  </si>
  <si>
    <t>GEN/NMM/ORS/01</t>
  </si>
  <si>
    <t>Office to Orsmond TB Hospital and back</t>
  </si>
  <si>
    <t>GEN/NMM/DOR/04</t>
  </si>
  <si>
    <t>Office to EMS Dora Ngiza and back</t>
  </si>
  <si>
    <t>GEN/NMM/UFP/01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</si>
  <si>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battery is faulty</t>
    </r>
  </si>
  <si>
    <t>Battery 646</t>
  </si>
  <si>
    <t>Office to Unitenhage Frensic phat and back</t>
  </si>
  <si>
    <t>GEN/NMM/DOR/01-04</t>
  </si>
  <si>
    <r>
      <t xml:space="preserve">WORK  REQUEST : </t>
    </r>
    <r>
      <rPr>
        <sz val="11"/>
        <color theme="1"/>
        <rFont val="Calibri"/>
        <family val="2"/>
        <scheme val="minor"/>
      </rPr>
      <t>4 x generators batteries to be changed</t>
    </r>
  </si>
  <si>
    <t>Battery  (695)</t>
  </si>
  <si>
    <t>Battery  (683)</t>
  </si>
  <si>
    <t>scrap value back</t>
  </si>
  <si>
    <t>Office to Dora Ngiza Hospital  and back</t>
  </si>
  <si>
    <t>GEN/NMM/JOS/02</t>
  </si>
  <si>
    <r>
      <t xml:space="preserve">WORK  REQUEST : </t>
    </r>
    <r>
      <rPr>
        <sz val="11"/>
        <color theme="1"/>
        <rFont val="Calibri"/>
        <family val="2"/>
        <scheme val="minor"/>
      </rPr>
      <t>Repair of generator cover &amp; 2 generator batteries are not working.</t>
    </r>
  </si>
  <si>
    <t>Battery (683)</t>
  </si>
  <si>
    <t>Laser cut &amp; bend</t>
  </si>
  <si>
    <t>Consumables</t>
  </si>
  <si>
    <t>Office to Jose Pearson Sant Hospital  and back</t>
  </si>
  <si>
    <t>GEN/NMM/GQE/01</t>
  </si>
  <si>
    <t>Office to Gqebera chc  and back</t>
  </si>
  <si>
    <t>GEN/NMM/DOR/03</t>
  </si>
  <si>
    <r>
      <t xml:space="preserve">WORK  REQUEST : </t>
    </r>
    <r>
      <rPr>
        <sz val="11"/>
        <color theme="1"/>
        <rFont val="Calibri"/>
        <family val="2"/>
        <scheme val="minor"/>
      </rPr>
      <t>Generator leaking diesel at casualty</t>
    </r>
  </si>
  <si>
    <t xml:space="preserve">General Worker </t>
  </si>
  <si>
    <t>GEN/NMM/LIV/04</t>
  </si>
  <si>
    <r>
      <t xml:space="preserve">WORK  REQUEST : </t>
    </r>
    <r>
      <rPr>
        <sz val="11"/>
        <color theme="1"/>
        <rFont val="Calibri"/>
        <family val="2"/>
        <scheme val="minor"/>
      </rPr>
      <t>Request -battery for theatre generator</t>
    </r>
  </si>
  <si>
    <t>Battery  683</t>
  </si>
  <si>
    <t>Office to Livingston Hospital  and back</t>
  </si>
  <si>
    <t>GEN/NMM/LAE/01</t>
  </si>
  <si>
    <t>Office to Laetia Bam chc and back</t>
  </si>
  <si>
    <t>GEN/NMM/UIT/01</t>
  </si>
  <si>
    <t>Office to Unitenhage Prov Hospital and back</t>
  </si>
  <si>
    <t>Office to Gqebera chc and back</t>
  </si>
  <si>
    <t>GEN/NMM/PEP/04</t>
  </si>
  <si>
    <r>
      <t xml:space="preserve">WORK  REQUEST : </t>
    </r>
    <r>
      <rPr>
        <sz val="11"/>
        <color theme="1"/>
        <rFont val="Calibri"/>
        <family val="2"/>
        <scheme val="minor"/>
      </rPr>
      <t>Site side power generator is faulty.</t>
    </r>
  </si>
  <si>
    <t>SCRAP</t>
  </si>
  <si>
    <t>Office to PE provincial Hospital and back</t>
  </si>
  <si>
    <t>GEN/NMM/LIV/05&amp;02</t>
  </si>
  <si>
    <r>
      <t xml:space="preserve">WORK  REQUEST : </t>
    </r>
    <r>
      <rPr>
        <sz val="11"/>
        <color theme="1"/>
        <rFont val="Calibri"/>
        <family val="2"/>
        <scheme val="minor"/>
      </rPr>
      <t>2 x generators faulty (ICU +Casualty)</t>
    </r>
  </si>
  <si>
    <t>Office to Livingston Hospital and back</t>
  </si>
  <si>
    <t>GEN/NMM/DOR/02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</si>
  <si>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in main theatre is  faulty.</t>
    </r>
  </si>
  <si>
    <t>Water trap filter</t>
  </si>
  <si>
    <t>Office to Dora Ngiza  Hospital and back</t>
  </si>
  <si>
    <t>40 A CBI</t>
  </si>
  <si>
    <t>GEN/NMM/GEL/01</t>
  </si>
  <si>
    <r>
      <t xml:space="preserve">WORK  REQUEST : </t>
    </r>
    <r>
      <rPr>
        <sz val="11"/>
        <color theme="1"/>
        <rFont val="Calibri"/>
        <family val="2"/>
        <scheme val="minor"/>
      </rPr>
      <t>Request repairs for generator that is leaking diesel</t>
    </r>
  </si>
  <si>
    <t>Repairs to the tank- welding</t>
  </si>
  <si>
    <t>Office to Galvendale Phathology  and back</t>
  </si>
  <si>
    <t>N/A</t>
  </si>
  <si>
    <r>
      <t xml:space="preserve">WORK  REQUEST : </t>
    </r>
    <r>
      <rPr>
        <sz val="11"/>
        <color theme="1"/>
        <rFont val="Calibri"/>
        <family val="2"/>
        <scheme val="minor"/>
      </rPr>
      <t>Generator needs repairs</t>
    </r>
  </si>
  <si>
    <t>Office to Struandale Clinic and back</t>
  </si>
  <si>
    <t>GEN/NMM/PEP/02</t>
  </si>
  <si>
    <r>
      <t>WORK  REQUEST : G</t>
    </r>
    <r>
      <rPr>
        <sz val="11"/>
        <color theme="1"/>
        <rFont val="Calibri"/>
        <family val="2"/>
        <scheme val="minor"/>
      </rPr>
      <t>enerator diesel is leaking</t>
    </r>
  </si>
  <si>
    <t>Straight rad hose 100mm</t>
  </si>
  <si>
    <t>Straight rad hose 50mm</t>
  </si>
  <si>
    <t>Straight rad hose 75mm</t>
  </si>
  <si>
    <t>Clamps (95 x131mm)</t>
  </si>
  <si>
    <t>Clamps (51 x76 mm)</t>
  </si>
  <si>
    <t>Clamps (70 x 95 mm)</t>
  </si>
  <si>
    <t>Clamps (76 x 102 mm)</t>
  </si>
  <si>
    <t>Staright rad hose (89mm)</t>
  </si>
  <si>
    <t>Bio d extra</t>
  </si>
  <si>
    <t>Office to PE Pronvicial and back</t>
  </si>
  <si>
    <r>
      <t xml:space="preserve">WORK  REQUEST : </t>
    </r>
    <r>
      <rPr>
        <sz val="11"/>
        <color theme="1"/>
        <rFont val="Calibri"/>
        <family val="2"/>
        <scheme val="minor"/>
      </rPr>
      <t>Generator stater is faulty</t>
    </r>
  </si>
  <si>
    <t>Office to West End and back</t>
  </si>
  <si>
    <r>
      <t xml:space="preserve">WORK  REQUEST : </t>
    </r>
    <r>
      <rPr>
        <sz val="11"/>
        <color theme="1"/>
        <rFont val="Calibri"/>
        <family val="2"/>
        <scheme val="minor"/>
      </rPr>
      <t>Casualty generator is fautly</t>
    </r>
  </si>
  <si>
    <r>
      <t xml:space="preserve">WORK  REQUEST : </t>
    </r>
    <r>
      <rPr>
        <sz val="11"/>
        <color theme="1"/>
        <rFont val="Calibri"/>
        <family val="2"/>
        <scheme val="minor"/>
      </rPr>
      <t>Generator is faulty</t>
    </r>
  </si>
  <si>
    <t>Rimula R4 W40</t>
  </si>
  <si>
    <t>Office to Dora Ngiza Hospital and back</t>
  </si>
  <si>
    <t>GEN/NMM/MOU/01</t>
  </si>
  <si>
    <t xml:space="preserve">Fuel filter </t>
  </si>
  <si>
    <t>Office toMt Road  Forensic and back</t>
  </si>
  <si>
    <t>3 KW barrel fan</t>
  </si>
  <si>
    <t>Ducting</t>
  </si>
  <si>
    <t>Jointer</t>
  </si>
  <si>
    <t>Set screw</t>
  </si>
  <si>
    <t>Cement (25Kg)</t>
  </si>
  <si>
    <t>Bolts nuts &amp; washers</t>
  </si>
  <si>
    <t>Stud &amp; nut</t>
  </si>
  <si>
    <t>Fan belt</t>
  </si>
  <si>
    <t>Grun</t>
  </si>
  <si>
    <t>Spiral bing</t>
  </si>
  <si>
    <t>Flex conduict</t>
  </si>
  <si>
    <t>3/8 Fuel hose</t>
  </si>
  <si>
    <t>8 mm  fuel hose</t>
  </si>
  <si>
    <t>Clamps</t>
  </si>
  <si>
    <t>Alternator</t>
  </si>
  <si>
    <t>Degreaser</t>
  </si>
  <si>
    <t>Artisan  Aid (2)</t>
  </si>
  <si>
    <t>Office to West End  and back</t>
  </si>
  <si>
    <t>GEN/NMM/</t>
  </si>
  <si>
    <r>
      <t xml:space="preserve">WORK  REQUEST : </t>
    </r>
    <r>
      <rPr>
        <sz val="11"/>
        <color theme="1"/>
        <rFont val="Calibri"/>
        <family val="2"/>
        <scheme val="minor"/>
      </rPr>
      <t>Collection of generator from PE Medical stores to Walton Building Plus service</t>
    </r>
  </si>
  <si>
    <t>Major service  0 - 200KVA</t>
  </si>
  <si>
    <t>Hose (19mm)</t>
  </si>
  <si>
    <t>Clamps hose</t>
  </si>
  <si>
    <t>Crane hire</t>
  </si>
  <si>
    <t>Cable tie</t>
  </si>
  <si>
    <t>Repairs to alternator</t>
  </si>
  <si>
    <t>Tape 48 mm</t>
  </si>
  <si>
    <t>Tape 18 x 40m</t>
  </si>
  <si>
    <t>Dulux 600ml</t>
  </si>
  <si>
    <t>Car gun bandage</t>
  </si>
  <si>
    <t>Lug 35 x 10</t>
  </si>
  <si>
    <t>Battery bax</t>
  </si>
  <si>
    <t>H/Clamp</t>
  </si>
  <si>
    <t>H/Clamp (16 -32)</t>
  </si>
  <si>
    <t>Sleeve 16mm</t>
  </si>
  <si>
    <t>Repair sil + clamp</t>
  </si>
  <si>
    <t>Channel (76 x 38)</t>
  </si>
  <si>
    <t>Lapp olflex classic</t>
  </si>
  <si>
    <t>Fuse ( 2x 58w)</t>
  </si>
  <si>
    <t>Led glass</t>
  </si>
  <si>
    <t>Gland</t>
  </si>
  <si>
    <t>Lock nut</t>
  </si>
  <si>
    <t>Flat twin earth 2,5 x 2</t>
  </si>
  <si>
    <t>Gland nr 0</t>
  </si>
  <si>
    <t>Enclouser (380x 600 x210)</t>
  </si>
  <si>
    <t>Lug (25x8)</t>
  </si>
  <si>
    <t>MCB 100A</t>
  </si>
  <si>
    <t>Panel Enclouser(3,5 x 3,5 x 2,4 m)</t>
  </si>
  <si>
    <t>Galv 300mm</t>
  </si>
  <si>
    <t xml:space="preserve">Shutterply pine </t>
  </si>
  <si>
    <t>Repairs to batteyr charger alternator</t>
  </si>
  <si>
    <t>Belt</t>
  </si>
  <si>
    <t>Screw set &amp; nut</t>
  </si>
  <si>
    <t>Cement (25kg)</t>
  </si>
  <si>
    <t>Tico Pad</t>
  </si>
  <si>
    <t>MCB 10A</t>
  </si>
  <si>
    <t>MCB 6A</t>
  </si>
  <si>
    <t>MCB 20A</t>
  </si>
  <si>
    <t>Motor Change Over Switch (160A)</t>
  </si>
  <si>
    <t xml:space="preserve">3p terminal shroud </t>
  </si>
  <si>
    <t xml:space="preserve">3P Bridge bar </t>
  </si>
  <si>
    <t>Control module 7320</t>
  </si>
  <si>
    <t xml:space="preserve">Vdo sensor </t>
  </si>
  <si>
    <t>Vdo sensor TEMP</t>
  </si>
  <si>
    <t>Gland nr. 3</t>
  </si>
  <si>
    <t>Shroud no.3</t>
  </si>
  <si>
    <t>Lugs (25x 12)</t>
  </si>
  <si>
    <t>Cable (16mm)</t>
  </si>
  <si>
    <t>Classic box (4x2) 1 way</t>
  </si>
  <si>
    <t>Classic box (4x2) cover</t>
  </si>
  <si>
    <t>Extension box (4x2)</t>
  </si>
  <si>
    <t>Extension box (4x4)</t>
  </si>
  <si>
    <t>Conduit 20mm</t>
  </si>
  <si>
    <t>Holesaw 20mm</t>
  </si>
  <si>
    <t>Saddle 20mm</t>
  </si>
  <si>
    <t>Adaptor male</t>
  </si>
  <si>
    <t>Onesto 63A</t>
  </si>
  <si>
    <t xml:space="preserve">Plate splice </t>
  </si>
  <si>
    <t>MCB 32A</t>
  </si>
  <si>
    <t>Relay base 11 pin</t>
  </si>
  <si>
    <t>Cable (25x4)</t>
  </si>
  <si>
    <t>Flange (100mm)</t>
  </si>
  <si>
    <t>Flange (100mm) bend</t>
  </si>
  <si>
    <t>Flange stright coupler</t>
  </si>
  <si>
    <t>Gutterbolt + nut</t>
  </si>
  <si>
    <t>Relay  11 pin</t>
  </si>
  <si>
    <t xml:space="preserve">Lube filter </t>
  </si>
  <si>
    <t xml:space="preserve">Air filter </t>
  </si>
  <si>
    <t>Sand paper Z20</t>
  </si>
  <si>
    <t>Sand paper 400 GRIT</t>
  </si>
  <si>
    <t>Spray blue</t>
  </si>
  <si>
    <t>Recondition to radiator</t>
  </si>
  <si>
    <t>Washer (M 8 X 22mm)</t>
  </si>
  <si>
    <t xml:space="preserve">Screw   </t>
  </si>
  <si>
    <t>Paint wood</t>
  </si>
  <si>
    <t>Bio extra</t>
  </si>
  <si>
    <t>Crane truck to reposition the gen set</t>
  </si>
  <si>
    <t>Manufacture of louvers</t>
  </si>
  <si>
    <t>Tinting (5L)</t>
  </si>
  <si>
    <t>Paint (5L)</t>
  </si>
  <si>
    <t>Prim Paint (5L)</t>
  </si>
  <si>
    <t>Paint wood primer (5L)</t>
  </si>
  <si>
    <t xml:space="preserve">Screw self </t>
  </si>
  <si>
    <t>Paint mate</t>
  </si>
  <si>
    <t>Sparay paint</t>
  </si>
  <si>
    <t>Hole saw (25mm)</t>
  </si>
  <si>
    <t>Hole saw (32mm)</t>
  </si>
  <si>
    <t>Gland 32</t>
  </si>
  <si>
    <t>Gland seal</t>
  </si>
  <si>
    <t>Tape insulation</t>
  </si>
  <si>
    <t>Lug insulation</t>
  </si>
  <si>
    <t>Silicon (260ml)</t>
  </si>
  <si>
    <t>Office to Walton Conyngham &amp; Back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</si>
  <si>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is faulty</t>
    </r>
  </si>
  <si>
    <t>Office to Uitenhage Hospital  and back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</si>
  <si>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is faulty.</t>
    </r>
  </si>
  <si>
    <t>Fuse 10A</t>
  </si>
  <si>
    <t>Relay 11 pin</t>
  </si>
  <si>
    <t>Office to Jose Pearson Hospital and back</t>
  </si>
  <si>
    <r>
      <t>WORK  REQUEST : G</t>
    </r>
    <r>
      <rPr>
        <sz val="11"/>
        <color theme="1"/>
        <rFont val="Calibri"/>
        <family val="2"/>
        <scheme val="minor"/>
      </rPr>
      <t>enerator is faulty.</t>
    </r>
  </si>
  <si>
    <t>Pump</t>
  </si>
  <si>
    <t>Office to Motherwell Hospital and back</t>
  </si>
  <si>
    <r>
      <t>WORK  REQUEST : F</t>
    </r>
    <r>
      <rPr>
        <sz val="11"/>
        <color theme="1"/>
        <rFont val="Calibri"/>
        <family val="2"/>
        <scheme val="minor"/>
      </rPr>
      <t>aulty generator</t>
    </r>
  </si>
  <si>
    <t>Relay</t>
  </si>
  <si>
    <t>Blue piggy</t>
  </si>
  <si>
    <t>Office to West End chc and back</t>
  </si>
  <si>
    <t xml:space="preserve">ECDOH   </t>
  </si>
  <si>
    <r>
      <t xml:space="preserve">WORK  REQUEST : </t>
    </r>
    <r>
      <rPr>
        <sz val="11"/>
        <color theme="1"/>
        <rFont val="Calibri"/>
        <family val="2"/>
        <scheme val="minor"/>
      </rPr>
      <t>Coolant is leaking from the generator</t>
    </r>
  </si>
  <si>
    <t>NO.6 COOLER</t>
  </si>
  <si>
    <t>MANIFOLD</t>
  </si>
  <si>
    <t>NO.2 TURBO</t>
  </si>
  <si>
    <t>NO.24 TURBO</t>
  </si>
  <si>
    <t>NO.29 TURBO</t>
  </si>
  <si>
    <t xml:space="preserve">NO.2 GASKET INTAKE TURBO </t>
  </si>
  <si>
    <t>NO.3 STUD INTAKE</t>
  </si>
  <si>
    <t>NO.13 EXHAUST GASKET</t>
  </si>
  <si>
    <t>NO.7 FLANGE NUT</t>
  </si>
  <si>
    <t>NO11 SEALING KIT</t>
  </si>
  <si>
    <t>NO.12 SEALING RING</t>
  </si>
  <si>
    <t>NO.14 MANIFOLD GASKET</t>
  </si>
  <si>
    <t>NO.15 MANIFOLD SPACER</t>
  </si>
  <si>
    <t>NO.16 MANIFOLD STUD</t>
  </si>
  <si>
    <t>ANTIFREEZE 20L</t>
  </si>
  <si>
    <t>(Overtime 1.5)</t>
  </si>
  <si>
    <t>(Overtime 2)</t>
  </si>
  <si>
    <t>ECDOH  027760</t>
  </si>
  <si>
    <r>
      <t xml:space="preserve">WORK  REQUEST : </t>
    </r>
    <r>
      <rPr>
        <sz val="11"/>
        <color theme="1"/>
        <rFont val="Calibri"/>
        <family val="2"/>
        <scheme val="minor"/>
      </rPr>
      <t>Faulty generator cuts off ,hospital has no electricity</t>
    </r>
  </si>
  <si>
    <t>Fuel regulater</t>
  </si>
  <si>
    <t>ECDOH  029047</t>
  </si>
  <si>
    <t>Motorised change over switch 400A</t>
  </si>
  <si>
    <t xml:space="preserve">Quote No           </t>
  </si>
  <si>
    <t>ECDOH  024023</t>
  </si>
  <si>
    <t>GEN/NMM/DON/05</t>
  </si>
  <si>
    <r>
      <t xml:space="preserve">WORK  REQUEST : </t>
    </r>
    <r>
      <rPr>
        <sz val="11"/>
        <color theme="1"/>
        <rFont val="Calibri"/>
        <family val="2"/>
        <scheme val="minor"/>
      </rPr>
      <t>Generator is  faulty (auto change over)</t>
    </r>
  </si>
  <si>
    <t xml:space="preserve">Motorised change over switch </t>
  </si>
  <si>
    <t xml:space="preserve">General Worker  </t>
  </si>
  <si>
    <t>ECDOH 24700</t>
  </si>
  <si>
    <t>Antifreeze (20)</t>
  </si>
  <si>
    <t>Spares from Deutz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</si>
  <si>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is not starting.</t>
    </r>
  </si>
  <si>
    <t>Powder bond kit</t>
  </si>
  <si>
    <t>Filter and cover seals</t>
  </si>
  <si>
    <t>Office to Jose Pearson Hospital  and back</t>
  </si>
  <si>
    <r>
      <t xml:space="preserve">WORK  REQUEST : </t>
    </r>
    <r>
      <rPr>
        <sz val="11"/>
        <color theme="1"/>
        <rFont val="Calibri"/>
        <family val="2"/>
        <scheme val="minor"/>
      </rPr>
      <t>Faulty generator ( High temperature reading)</t>
    </r>
  </si>
  <si>
    <t>GEN/NMM/QGE/01</t>
  </si>
  <si>
    <t>Vdo senser</t>
  </si>
  <si>
    <t>Office to Gqebera CHC  and back</t>
  </si>
  <si>
    <r>
      <t>WORK  REQUEST :</t>
    </r>
    <r>
      <rPr>
        <sz val="11"/>
        <color theme="1"/>
        <rFont val="Calibri"/>
        <family val="2"/>
        <scheme val="minor"/>
      </rPr>
      <t xml:space="preserve">Faulty generator - cuts off ,hospital has no electricity </t>
    </r>
  </si>
  <si>
    <t>Fuel Regulator</t>
  </si>
  <si>
    <t>AVR SX440</t>
  </si>
  <si>
    <t>Office to Jose Pearson  and back</t>
  </si>
  <si>
    <r>
      <t xml:space="preserve">WORK  REQUEST : </t>
    </r>
    <r>
      <rPr>
        <sz val="11"/>
        <color theme="1"/>
        <rFont val="Calibri"/>
        <family val="2"/>
        <scheme val="minor"/>
      </rPr>
      <t>Faulty generator</t>
    </r>
  </si>
  <si>
    <t>Office to PE Provincial Hospital  and back</t>
  </si>
  <si>
    <r>
      <t xml:space="preserve">WORK  REQUEST : </t>
    </r>
    <r>
      <rPr>
        <sz val="11"/>
        <color theme="1"/>
        <rFont val="Calibri"/>
        <family val="2"/>
        <scheme val="minor"/>
      </rPr>
      <t>Faulty generator ( not starting)</t>
    </r>
  </si>
  <si>
    <t>TOTAL CARRIED TO THE NEXT PAGE</t>
  </si>
  <si>
    <t>TOTAL FROM PREVIOUS PAGE</t>
  </si>
  <si>
    <t>TOAL CARRIED TO NEXT PAGE</t>
  </si>
  <si>
    <t>Cluster 1</t>
  </si>
  <si>
    <t>OR TAMBO &amp; ALFRED NZO DISTRICT</t>
  </si>
  <si>
    <t xml:space="preserve">OR TAMBO &amp; ALFRED NZO DISTRICT </t>
  </si>
  <si>
    <t xml:space="preserve">OR TAMBO &amp; ALFRED NZO - </t>
  </si>
  <si>
    <t>OR TAMBO &amp; ALFRED NZO - FIXED CHARGE AND VALUE RELATED ITEMS APPLICABLE TO ALL WORK (continued)</t>
  </si>
  <si>
    <t xml:space="preserve">TOTAL AMOUNT OF WORKS (INCL VAT) ENTER THIS AMOUNT FORM OF OFFER </t>
  </si>
  <si>
    <r>
      <t>VERIFICATION OF ASSETS ON SITE :</t>
    </r>
    <r>
      <rPr>
        <sz val="10"/>
        <rFont val="Arial"/>
        <family val="2"/>
      </rPr>
      <t xml:space="preserve"> Verify assets on site  vs Asset Register (C4.1), and compile plant layout line drawings as per GM 2.5 (1) and (2).</t>
    </r>
  </si>
  <si>
    <t>R/Hr</t>
  </si>
  <si>
    <t>Senior Artisan (Trade Tested &amp; Additional Certification)</t>
  </si>
  <si>
    <t>Artisan (Trade Tested)</t>
  </si>
  <si>
    <r>
      <t>Provision for General Contractor's Insurance (Minimum liability limit must be equal to</t>
    </r>
    <r>
      <rPr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R5,000 000</t>
    </r>
    <r>
      <rPr>
        <sz val="10"/>
        <rFont val="Arial"/>
        <family val="2"/>
      </rPr>
      <t>)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to cover requirements of Clause 83.1 in Contract Data</t>
    </r>
  </si>
  <si>
    <t>Interns(1 Interns @R5000 per month)</t>
  </si>
  <si>
    <t>Graduates(1 Graduates @R7000 per month)</t>
  </si>
  <si>
    <r>
      <rPr>
        <b/>
        <sz val="10"/>
        <rFont val="Arial"/>
        <family val="2"/>
      </rPr>
      <t>LABOUR RATES APPLICABLE TO UNSCHEDULED WORK:</t>
    </r>
    <r>
      <rPr>
        <sz val="10"/>
        <rFont val="Arial"/>
        <family val="2"/>
      </rPr>
      <t xml:space="preserve"> Labour rates that Contractor will charge for additional adhoc work that is not contained in Schedules 1 to 3.</t>
    </r>
  </si>
  <si>
    <t>Delivery and Off-lodaing of generator unit to ECDoH facility including rigging into posistion</t>
  </si>
  <si>
    <t>Zwelichumile Clinic: 65.7KVA</t>
  </si>
  <si>
    <t>Phakamile Clinic: 62.5KVA</t>
  </si>
  <si>
    <t>Qunu Clinic : 64KVA</t>
  </si>
  <si>
    <t>Mbekweni CHC: 57KVA</t>
  </si>
  <si>
    <t>Mpunzana Clinic: 65.7 KVA</t>
  </si>
  <si>
    <t>Gengqe Clinic: 27 KVA</t>
  </si>
  <si>
    <t>Hlabatshane Clinic: 62.5 KVA</t>
  </si>
  <si>
    <t>Ngcengane Clinic: 92 KVA</t>
  </si>
  <si>
    <t>Ngqungqu Clinic: 60 KVA</t>
  </si>
  <si>
    <t>Wilo Clinic: 62.5 KVA</t>
  </si>
  <si>
    <t>Kambi Clinic: 50.6 KVA</t>
  </si>
  <si>
    <t>Tshezi Clinic: 62.5 KVA</t>
  </si>
  <si>
    <t>Zidindi Clinic: 60 KVA</t>
  </si>
  <si>
    <t>Zitulele Hospital: 160 KVA</t>
  </si>
  <si>
    <t>Lutubeni Clinic: 20 KVA</t>
  </si>
  <si>
    <t>Ntapane Clinic: 80 KVA</t>
  </si>
  <si>
    <t>Libode Clinic: 65.7 KVA</t>
  </si>
  <si>
    <t>Makhotyana CHC: 64 KVA</t>
  </si>
  <si>
    <t>Nyandeni Clinic: 75 KVA</t>
  </si>
  <si>
    <t>Mangcwanguleni Clinic: 80 KVA</t>
  </si>
  <si>
    <t>Buntingville Clinic: 62.5 KVA</t>
  </si>
  <si>
    <t>Malusi Clinic: 46 KVA</t>
  </si>
  <si>
    <t>Mthatha EMS Station: 60 KVA</t>
  </si>
  <si>
    <t>Ncambele Clinic: 70 KVA</t>
  </si>
  <si>
    <t>Mpeko Clinic: 65.7 KVA</t>
  </si>
  <si>
    <t>Maxwele Clinic: 22 KVA</t>
  </si>
  <si>
    <t>Bityi: 65.7 KVA</t>
  </si>
  <si>
    <t>Ntshabeni clinic: 60 KVA</t>
  </si>
  <si>
    <t>Pilani Clinic: 50 KVA</t>
  </si>
  <si>
    <t>Double Falls Clinic: 63 KVA</t>
  </si>
  <si>
    <t>St Barnabas Hospital: 175 KVA</t>
  </si>
  <si>
    <t>Canzibe Hospital: 300 KVA</t>
  </si>
  <si>
    <t>Lujizweni Clinic: 70 KVA</t>
  </si>
  <si>
    <t>Mgwenyane Clinic: 57 KVA</t>
  </si>
  <si>
    <t>Mtakatye Clinic: 60 KVA</t>
  </si>
  <si>
    <t>Nkanunu Clinic: 60 KVA</t>
  </si>
  <si>
    <t>Nkumandeni Clinic: 70 KVA</t>
  </si>
  <si>
    <t>Nqanda A Clinic: 62.5 KVA</t>
  </si>
  <si>
    <t>Old Bunting Clinic: 63.5 KVA</t>
  </si>
  <si>
    <t>St Barnabas Hospital: 625 KVA</t>
  </si>
  <si>
    <t>Qanqu Clinic: 80 KVA</t>
  </si>
  <si>
    <t>Nessie Knight Hospital: 235 KVA</t>
  </si>
  <si>
    <t>Tsilitwa Clinic: 70 KVA</t>
  </si>
  <si>
    <t>Mahlungulu Clinic (Mhlontlo): 80 KVA</t>
  </si>
  <si>
    <t>Mdyobe Clinic: 25 KVA</t>
  </si>
  <si>
    <t>Tina Falls Clinic: 80 KVA</t>
  </si>
  <si>
    <t>Qumbu CHC: 139 KVA</t>
  </si>
  <si>
    <t>Shawbury Clinic: 22 KVA</t>
  </si>
  <si>
    <t>Kalankomo Clinic: 60 KVA</t>
  </si>
  <si>
    <t>Nessie Knight Hospital: 385 KVA</t>
  </si>
  <si>
    <t>Mdeni Clinic: 62.5 KVA</t>
  </si>
  <si>
    <t>Gura Clinic: 80 KVA</t>
  </si>
  <si>
    <t>Mbalisweni Clinic: 60 KVA</t>
  </si>
  <si>
    <t>Nxotwe Clinic (Qumbu): 80 KVA</t>
  </si>
  <si>
    <t>Caba Clinic: 60 KVA</t>
  </si>
  <si>
    <t>Lotana Clinic: 20 KVA</t>
  </si>
  <si>
    <t>Mbokotwana Clinic: 62.5 KVA</t>
  </si>
  <si>
    <t>Qolombane Clinic (Qumbu): 60 KVA</t>
  </si>
  <si>
    <t>Mhlahlane Clinic: 80 KVA</t>
  </si>
  <si>
    <t>Mhlakulo CHC: 80 KVA</t>
  </si>
  <si>
    <t>St Lucy's Gateway Clinic: 50 KVA</t>
  </si>
  <si>
    <t>St Lucy's Hospital: 160 KVA</t>
  </si>
  <si>
    <t>Dr Malizo Mpehle Memorial Hospital: 200 KVA</t>
  </si>
  <si>
    <t>Mantusini Clinic: 64 KVA</t>
  </si>
  <si>
    <t>Ludalasi Clinic: 56 KVA</t>
  </si>
  <si>
    <t>Tombo CHC: 50 KVA</t>
  </si>
  <si>
    <t>Majola Clinic: 62.5 KVA</t>
  </si>
  <si>
    <t>Phahlakazi Clinic: 60 KVA</t>
  </si>
  <si>
    <t>Isilimela Hospital: 235 KVA</t>
  </si>
  <si>
    <t>Caguba Clinic: 62.5 KVA</t>
  </si>
  <si>
    <t>Ntafufu Clinic: 62.5 KVA</t>
  </si>
  <si>
    <t>Gqubeni Clinic: 80 KVA</t>
  </si>
  <si>
    <t>Mtambalala Clinic: 60 KVA</t>
  </si>
  <si>
    <t>Mevana Clinic: 60 KVA</t>
  </si>
  <si>
    <t>Kohlo Clinic: 62.5 KVA</t>
  </si>
  <si>
    <t>Tombo CHC: 38 KVA</t>
  </si>
  <si>
    <t>Port St Johns CHC: 139 KVA</t>
  </si>
  <si>
    <t>Buchele Clinic: 60 KVA</t>
  </si>
  <si>
    <t>Mzintlava Clinic: 63 KVA</t>
  </si>
  <si>
    <t>Bomvini Clinic: 60 KVA</t>
  </si>
  <si>
    <t>Ngcoya Clinic: 50 KVA</t>
  </si>
  <si>
    <t>Lutshaya Clinic: 48 KVA</t>
  </si>
  <si>
    <t>Mantlaneni Clinic: 75 KVA</t>
  </si>
  <si>
    <t>Palmerton Clinic: 60 KVA</t>
  </si>
  <si>
    <t>Xurana Clinic: 60 KVA</t>
  </si>
  <si>
    <t>Nkozo Clinic: 60 KVA</t>
  </si>
  <si>
    <t>Xopozo Clinic: 60 KVA</t>
  </si>
  <si>
    <t>Bala Clinic: 60 KVA</t>
  </si>
  <si>
    <t>Mbotyi Clinic: 40 KVA</t>
  </si>
  <si>
    <t>Magwa Clinic: 50 KVA</t>
  </si>
  <si>
    <t>Mpoza Clinic (Lusikisiki): 60 KVA</t>
  </si>
  <si>
    <t>Bodweni Clinic: 48 KVA</t>
  </si>
  <si>
    <t>Flagstaff CHC: 80 KVA</t>
  </si>
  <si>
    <t>Goso Forest Clinic: 40 KVA</t>
  </si>
  <si>
    <t>Lusikisiki Clinic: 48 KVA</t>
  </si>
  <si>
    <t>KTC Clinic: 85 KVA</t>
  </si>
  <si>
    <t>St Elizabeth's Gateway Clinic: 75 KVA</t>
  </si>
  <si>
    <t>Lusikisiki EMS Station: 480 KVA</t>
  </si>
  <si>
    <t>Mount Ayliff EMS Station: 60 KVA</t>
  </si>
  <si>
    <t>Greenville Hospital: 360 KVA</t>
  </si>
  <si>
    <t>Mvenyane Clinic: 57 KVA</t>
  </si>
  <si>
    <t>Tayler Bequest Hospital: 250 KVA</t>
  </si>
  <si>
    <t>Maluti CHC: 105 KVA</t>
  </si>
  <si>
    <t>QTY: (A)</t>
  </si>
  <si>
    <t>RATE: (B)</t>
  </si>
  <si>
    <t>AMOUNT: (A*B)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</si>
</sst>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 &quot;R&quot;\ * #,##0.00_ ;_ &quot;R&quot;\ * \-#,##0.00_ ;_ &quot;R&quot;\ * &quot;-&quot;??_ ;_ @_ "/>
    <numFmt numFmtId="165" formatCode="_ * #,##0.00_ ;_ * \-#,##0.00_ ;_ * &quot;-&quot;??_ ;_ @_ "/>
    <numFmt numFmtId="166" formatCode="&quot;R&quot;\ #,##0.00"/>
    <numFmt numFmtId="167" formatCode="_ [$R-1C09]\ * #,##0.00_ ;_ [$R-1C09]\ * \-#,##0.00_ ;_ [$R-1C09]\ * &quot;-&quot;??_ ;_ @_ "/>
    <numFmt numFmtId="168" formatCode="_(&quot;R&quot;* #,##0.00_);_(&quot;R&quot;* \(#,##0.00\);_(&quot;R&quot;* &quot;-&quot;??_);_(@_)"/>
    <numFmt numFmtId="169" formatCode="0.000000%"/>
    <numFmt numFmtId="170" formatCode="_(* #,##0.000000000_);_(* \(#,##0.000000000\);_(* &quot;-&quot;??_);_(@_)"/>
    <numFmt numFmtId="171" formatCode="0.0000000"/>
    <numFmt numFmtId="172" formatCode="&quot;R&quot;#,##0.00"/>
    <numFmt numFmtId="173" formatCode="_-[$R-1C09]* #,##0.00_-;\-[$R-1C09]* #,##0.00_-;_-[$R-1C09]* &quot;-&quot;??_-;_-@_-"/>
    <numFmt numFmtId="174" formatCode="0.0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8"/>
      <color rgb="FF000000"/>
      <name val="Arial"/>
      <family val="2"/>
    </font>
    <font>
      <sz val="16"/>
      <color rgb="FF00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Arial"/>
      <family val="2"/>
    </font>
    <font>
      <sz val="9"/>
      <color rgb="FF000000"/>
      <name val="Arial"/>
      <family val="2"/>
    </font>
    <font>
      <b/>
      <sz val="11"/>
      <color theme="1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</cellStyleXfs>
  <cellXfs count="567">
    <xf numFmtId="0" fontId="0" fillId="0" borderId="0" xfId="0"/>
    <xf numFmtId="1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8" fillId="0" borderId="0" xfId="0" applyFont="1"/>
    <xf numFmtId="0" fontId="4" fillId="0" borderId="0" xfId="0" applyFont="1"/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vertical="center"/>
    </xf>
    <xf numFmtId="166" fontId="8" fillId="0" borderId="0" xfId="0" applyNumberFormat="1" applyFont="1"/>
    <xf numFmtId="0" fontId="6" fillId="2" borderId="20" xfId="0" applyFont="1" applyFill="1" applyBorder="1" applyAlignment="1">
      <alignment horizontal="center" vertical="center" wrapText="1"/>
    </xf>
    <xf numFmtId="0" fontId="1" fillId="0" borderId="0" xfId="0" applyFont="1"/>
    <xf numFmtId="0" fontId="12" fillId="0" borderId="0" xfId="0" applyFont="1"/>
    <xf numFmtId="0" fontId="15" fillId="0" borderId="0" xfId="0" applyFont="1"/>
    <xf numFmtId="0" fontId="13" fillId="0" borderId="0" xfId="0" applyFont="1"/>
    <xf numFmtId="0" fontId="12" fillId="0" borderId="0" xfId="0" applyFont="1" applyAlignment="1">
      <alignment horizontal="left" vertical="center"/>
    </xf>
    <xf numFmtId="0" fontId="17" fillId="0" borderId="0" xfId="0" applyFont="1"/>
    <xf numFmtId="0" fontId="6" fillId="3" borderId="20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justify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justify" vertical="center" wrapText="1"/>
    </xf>
    <xf numFmtId="44" fontId="4" fillId="0" borderId="22" xfId="1" applyFont="1" applyFill="1" applyBorder="1" applyAlignment="1">
      <alignment horizontal="center" vertical="center"/>
    </xf>
    <xf numFmtId="0" fontId="5" fillId="0" borderId="23" xfId="0" applyFont="1" applyBorder="1" applyAlignment="1">
      <alignment horizontal="justify" vertical="center" wrapText="1"/>
    </xf>
    <xf numFmtId="44" fontId="4" fillId="0" borderId="23" xfId="1" applyFont="1" applyFill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44" fontId="4" fillId="0" borderId="20" xfId="1" applyFont="1" applyFill="1" applyBorder="1" applyAlignment="1">
      <alignment vertical="center"/>
    </xf>
    <xf numFmtId="44" fontId="3" fillId="0" borderId="20" xfId="1" applyFont="1" applyFill="1" applyBorder="1" applyAlignment="1">
      <alignment vertical="center"/>
    </xf>
    <xf numFmtId="0" fontId="6" fillId="4" borderId="21" xfId="0" applyFont="1" applyFill="1" applyBorder="1" applyAlignment="1">
      <alignment horizontal="center" vertical="center" wrapText="1"/>
    </xf>
    <xf numFmtId="0" fontId="6" fillId="4" borderId="21" xfId="0" quotePrefix="1" applyFont="1" applyFill="1" applyBorder="1" applyAlignment="1">
      <alignment horizontal="left" vertical="center" wrapText="1"/>
    </xf>
    <xf numFmtId="44" fontId="3" fillId="4" borderId="21" xfId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7" xfId="0" quotePrefix="1" applyFont="1" applyBorder="1" applyAlignment="1">
      <alignment horizontal="left" vertical="center" wrapText="1"/>
    </xf>
    <xf numFmtId="44" fontId="3" fillId="0" borderId="27" xfId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4" borderId="26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justify" vertical="center" wrapText="1"/>
    </xf>
    <xf numFmtId="0" fontId="5" fillId="4" borderId="26" xfId="0" applyFont="1" applyFill="1" applyBorder="1" applyAlignment="1">
      <alignment horizontal="center" vertical="center" wrapText="1"/>
    </xf>
    <xf numFmtId="44" fontId="4" fillId="4" borderId="26" xfId="1" applyFont="1" applyFill="1" applyBorder="1" applyAlignment="1">
      <alignment vertical="center"/>
    </xf>
    <xf numFmtId="0" fontId="15" fillId="0" borderId="0" xfId="0" applyFont="1" applyAlignment="1">
      <alignment vertical="center"/>
    </xf>
    <xf numFmtId="44" fontId="13" fillId="0" borderId="22" xfId="1" applyFont="1" applyFill="1" applyBorder="1" applyAlignment="1">
      <alignment horizontal="center" vertical="center"/>
    </xf>
    <xf numFmtId="0" fontId="13" fillId="0" borderId="22" xfId="0" applyFont="1" applyBorder="1" applyAlignment="1">
      <alignment vertical="center"/>
    </xf>
    <xf numFmtId="44" fontId="5" fillId="0" borderId="22" xfId="1" applyFont="1" applyFill="1" applyBorder="1" applyAlignment="1">
      <alignment horizontal="center" vertical="center"/>
    </xf>
    <xf numFmtId="0" fontId="13" fillId="0" borderId="24" xfId="0" applyFont="1" applyBorder="1" applyAlignment="1">
      <alignment vertical="center"/>
    </xf>
    <xf numFmtId="44" fontId="13" fillId="0" borderId="22" xfId="1" applyFont="1" applyFill="1" applyBorder="1" applyAlignment="1">
      <alignment vertical="center"/>
    </xf>
    <xf numFmtId="44" fontId="13" fillId="0" borderId="20" xfId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5" fillId="0" borderId="12" xfId="0" quotePrefix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12" fillId="5" borderId="25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justify" vertical="center" wrapText="1"/>
    </xf>
    <xf numFmtId="0" fontId="5" fillId="5" borderId="25" xfId="0" applyFont="1" applyFill="1" applyBorder="1" applyAlignment="1">
      <alignment horizontal="center" vertical="center" wrapText="1"/>
    </xf>
    <xf numFmtId="44" fontId="5" fillId="5" borderId="25" xfId="1" applyFont="1" applyFill="1" applyBorder="1" applyAlignment="1">
      <alignment horizontal="center" vertical="center"/>
    </xf>
    <xf numFmtId="44" fontId="13" fillId="5" borderId="25" xfId="1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 wrapText="1"/>
    </xf>
    <xf numFmtId="0" fontId="6" fillId="5" borderId="20" xfId="0" quotePrefix="1" applyFont="1" applyFill="1" applyBorder="1" applyAlignment="1">
      <alignment horizontal="left" vertical="center" wrapText="1"/>
    </xf>
    <xf numFmtId="44" fontId="13" fillId="0" borderId="20" xfId="1" applyFont="1" applyFill="1" applyBorder="1" applyAlignment="1">
      <alignment horizontal="center" vertical="center"/>
    </xf>
    <xf numFmtId="44" fontId="5" fillId="0" borderId="24" xfId="1" applyFont="1" applyFill="1" applyBorder="1" applyAlignment="1">
      <alignment horizontal="center" vertical="center"/>
    </xf>
    <xf numFmtId="44" fontId="4" fillId="0" borderId="22" xfId="1" applyFont="1" applyFill="1" applyBorder="1" applyAlignment="1">
      <alignment vertical="center"/>
    </xf>
    <xf numFmtId="44" fontId="4" fillId="0" borderId="24" xfId="1" applyFont="1" applyFill="1" applyBorder="1" applyAlignment="1">
      <alignment vertical="center"/>
    </xf>
    <xf numFmtId="44" fontId="4" fillId="0" borderId="24" xfId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top"/>
    </xf>
    <xf numFmtId="0" fontId="6" fillId="5" borderId="22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justify" vertical="center" wrapText="1"/>
    </xf>
    <xf numFmtId="0" fontId="5" fillId="5" borderId="22" xfId="0" applyFont="1" applyFill="1" applyBorder="1" applyAlignment="1">
      <alignment horizontal="center" vertical="center" wrapText="1"/>
    </xf>
    <xf numFmtId="44" fontId="13" fillId="5" borderId="22" xfId="1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44" fontId="4" fillId="4" borderId="21" xfId="1" applyFont="1" applyFill="1" applyBorder="1" applyAlignment="1">
      <alignment vertical="center"/>
    </xf>
    <xf numFmtId="0" fontId="18" fillId="0" borderId="23" xfId="3" applyFont="1" applyBorder="1" applyAlignment="1">
      <alignment vertical="center" wrapText="1"/>
    </xf>
    <xf numFmtId="44" fontId="4" fillId="0" borderId="23" xfId="1" applyFont="1" applyFill="1" applyBorder="1" applyAlignment="1">
      <alignment vertical="center"/>
    </xf>
    <xf numFmtId="44" fontId="13" fillId="4" borderId="21" xfId="1" applyFont="1" applyFill="1" applyBorder="1" applyAlignment="1">
      <alignment vertical="center"/>
    </xf>
    <xf numFmtId="166" fontId="1" fillId="0" borderId="0" xfId="0" applyNumberFormat="1" applyFont="1"/>
    <xf numFmtId="165" fontId="8" fillId="0" borderId="0" xfId="4" applyFont="1" applyFill="1"/>
    <xf numFmtId="165" fontId="1" fillId="0" borderId="0" xfId="4" applyFont="1" applyFill="1"/>
    <xf numFmtId="165" fontId="6" fillId="0" borderId="0" xfId="4" applyFont="1" applyFill="1"/>
    <xf numFmtId="44" fontId="3" fillId="0" borderId="32" xfId="1" applyFont="1" applyFill="1" applyBorder="1" applyAlignment="1">
      <alignment vertical="center"/>
    </xf>
    <xf numFmtId="0" fontId="0" fillId="0" borderId="43" xfId="0" applyBorder="1"/>
    <xf numFmtId="0" fontId="0" fillId="0" borderId="44" xfId="0" applyBorder="1"/>
    <xf numFmtId="0" fontId="0" fillId="0" borderId="50" xfId="0" applyBorder="1"/>
    <xf numFmtId="0" fontId="0" fillId="0" borderId="35" xfId="0" applyBorder="1"/>
    <xf numFmtId="0" fontId="0" fillId="0" borderId="28" xfId="0" applyBorder="1"/>
    <xf numFmtId="0" fontId="10" fillId="0" borderId="0" xfId="0" applyFont="1"/>
    <xf numFmtId="0" fontId="10" fillId="0" borderId="28" xfId="0" applyFont="1" applyBorder="1"/>
    <xf numFmtId="0" fontId="10" fillId="0" borderId="35" xfId="0" applyFont="1" applyBorder="1"/>
    <xf numFmtId="0" fontId="0" fillId="0" borderId="5" xfId="0" applyBorder="1"/>
    <xf numFmtId="0" fontId="0" fillId="0" borderId="51" xfId="0" applyBorder="1"/>
    <xf numFmtId="0" fontId="0" fillId="0" borderId="31" xfId="0" applyBorder="1"/>
    <xf numFmtId="0" fontId="0" fillId="0" borderId="46" xfId="0" applyBorder="1"/>
    <xf numFmtId="0" fontId="0" fillId="0" borderId="53" xfId="0" applyBorder="1"/>
    <xf numFmtId="0" fontId="0" fillId="0" borderId="6" xfId="0" applyBorder="1"/>
    <xf numFmtId="0" fontId="0" fillId="0" borderId="54" xfId="0" applyBorder="1"/>
    <xf numFmtId="0" fontId="0" fillId="0" borderId="55" xfId="0" applyBorder="1"/>
    <xf numFmtId="0" fontId="0" fillId="0" borderId="29" xfId="0" applyBorder="1"/>
    <xf numFmtId="0" fontId="0" fillId="0" borderId="56" xfId="0" applyBorder="1"/>
    <xf numFmtId="0" fontId="0" fillId="0" borderId="41" xfId="0" applyBorder="1"/>
    <xf numFmtId="0" fontId="0" fillId="0" borderId="48" xfId="0" applyBorder="1"/>
    <xf numFmtId="167" fontId="0" fillId="0" borderId="41" xfId="4" applyNumberFormat="1" applyFont="1" applyBorder="1"/>
    <xf numFmtId="167" fontId="0" fillId="0" borderId="28" xfId="1" applyNumberFormat="1" applyFont="1" applyBorder="1"/>
    <xf numFmtId="0" fontId="0" fillId="0" borderId="57" xfId="0" applyBorder="1"/>
    <xf numFmtId="0" fontId="0" fillId="0" borderId="58" xfId="0" applyBorder="1"/>
    <xf numFmtId="167" fontId="0" fillId="0" borderId="58" xfId="4" applyNumberFormat="1" applyFont="1" applyBorder="1"/>
    <xf numFmtId="0" fontId="0" fillId="0" borderId="49" xfId="0" applyBorder="1"/>
    <xf numFmtId="167" fontId="0" fillId="0" borderId="49" xfId="4" applyNumberFormat="1" applyFont="1" applyBorder="1"/>
    <xf numFmtId="167" fontId="0" fillId="0" borderId="59" xfId="1" applyNumberFormat="1" applyFont="1" applyBorder="1"/>
    <xf numFmtId="0" fontId="0" fillId="0" borderId="60" xfId="0" applyBorder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34" xfId="0" applyBorder="1"/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9" fontId="0" fillId="0" borderId="58" xfId="0" applyNumberFormat="1" applyBorder="1" applyAlignment="1">
      <alignment horizontal="center"/>
    </xf>
    <xf numFmtId="167" fontId="0" fillId="0" borderId="58" xfId="1" applyNumberFormat="1" applyFont="1" applyBorder="1"/>
    <xf numFmtId="167" fontId="0" fillId="0" borderId="28" xfId="4" applyNumberFormat="1" applyFont="1" applyBorder="1"/>
    <xf numFmtId="44" fontId="0" fillId="0" borderId="0" xfId="1" applyFont="1"/>
    <xf numFmtId="167" fontId="10" fillId="0" borderId="34" xfId="1" applyNumberFormat="1" applyFont="1" applyBorder="1" applyAlignment="1"/>
    <xf numFmtId="167" fontId="0" fillId="0" borderId="38" xfId="4" applyNumberFormat="1" applyFont="1" applyBorder="1"/>
    <xf numFmtId="0" fontId="0" fillId="0" borderId="4" xfId="0" applyBorder="1"/>
    <xf numFmtId="0" fontId="0" fillId="0" borderId="61" xfId="0" applyBorder="1"/>
    <xf numFmtId="167" fontId="10" fillId="0" borderId="34" xfId="0" applyNumberFormat="1" applyFont="1" applyBorder="1"/>
    <xf numFmtId="0" fontId="0" fillId="0" borderId="1" xfId="0" applyBorder="1" applyAlignment="1">
      <alignment horizontal="center"/>
    </xf>
    <xf numFmtId="0" fontId="0" fillId="0" borderId="34" xfId="0" applyBorder="1" applyAlignment="1">
      <alignment horizontal="center"/>
    </xf>
    <xf numFmtId="167" fontId="0" fillId="0" borderId="58" xfId="1" applyNumberFormat="1" applyFont="1" applyBorder="1" applyAlignment="1">
      <alignment horizontal="center"/>
    </xf>
    <xf numFmtId="0" fontId="0" fillId="0" borderId="61" xfId="0" applyBorder="1" applyAlignment="1">
      <alignment horizontal="center"/>
    </xf>
    <xf numFmtId="167" fontId="0" fillId="0" borderId="34" xfId="0" applyNumberFormat="1" applyBorder="1"/>
    <xf numFmtId="0" fontId="0" fillId="0" borderId="35" xfId="0" applyBorder="1" applyAlignment="1">
      <alignment horizontal="center"/>
    </xf>
    <xf numFmtId="0" fontId="0" fillId="0" borderId="0" xfId="0" applyAlignment="1">
      <alignment horizontal="center"/>
    </xf>
    <xf numFmtId="0" fontId="10" fillId="0" borderId="48" xfId="0" applyFont="1" applyBorder="1"/>
    <xf numFmtId="0" fontId="10" fillId="0" borderId="39" xfId="0" applyFont="1" applyBorder="1"/>
    <xf numFmtId="0" fontId="0" fillId="0" borderId="38" xfId="0" applyBorder="1" applyAlignment="1">
      <alignment horizontal="center"/>
    </xf>
    <xf numFmtId="0" fontId="10" fillId="0" borderId="5" xfId="0" applyFont="1" applyBorder="1"/>
    <xf numFmtId="167" fontId="0" fillId="0" borderId="28" xfId="0" applyNumberFormat="1" applyBorder="1"/>
    <xf numFmtId="0" fontId="10" fillId="0" borderId="4" xfId="0" applyFont="1" applyBorder="1" applyAlignment="1">
      <alignment horizontal="center"/>
    </xf>
    <xf numFmtId="44" fontId="0" fillId="0" borderId="0" xfId="1" applyFont="1" applyBorder="1" applyAlignment="1"/>
    <xf numFmtId="167" fontId="0" fillId="0" borderId="28" xfId="1" applyNumberFormat="1" applyFont="1" applyBorder="1" applyAlignment="1"/>
    <xf numFmtId="0" fontId="10" fillId="0" borderId="63" xfId="0" applyFont="1" applyBorder="1"/>
    <xf numFmtId="0" fontId="10" fillId="0" borderId="64" xfId="0" applyFont="1" applyBorder="1"/>
    <xf numFmtId="0" fontId="0" fillId="0" borderId="64" xfId="0" applyBorder="1"/>
    <xf numFmtId="0" fontId="0" fillId="0" borderId="40" xfId="0" applyBorder="1"/>
    <xf numFmtId="44" fontId="5" fillId="0" borderId="48" xfId="1" applyFont="1" applyFill="1" applyBorder="1" applyAlignment="1"/>
    <xf numFmtId="44" fontId="5" fillId="0" borderId="5" xfId="1" applyFont="1" applyFill="1" applyBorder="1" applyAlignment="1"/>
    <xf numFmtId="0" fontId="0" fillId="0" borderId="41" xfId="0" applyBorder="1" applyAlignment="1">
      <alignment horizontal="center"/>
    </xf>
    <xf numFmtId="44" fontId="5" fillId="0" borderId="58" xfId="1" applyFont="1" applyFill="1" applyBorder="1" applyAlignment="1"/>
    <xf numFmtId="167" fontId="10" fillId="0" borderId="62" xfId="0" applyNumberFormat="1" applyFont="1" applyBorder="1"/>
    <xf numFmtId="0" fontId="0" fillId="0" borderId="45" xfId="0" applyBorder="1"/>
    <xf numFmtId="0" fontId="0" fillId="0" borderId="5" xfId="0" applyBorder="1" applyAlignment="1">
      <alignment horizontal="center"/>
    </xf>
    <xf numFmtId="9" fontId="0" fillId="0" borderId="5" xfId="0" applyNumberFormat="1" applyBorder="1" applyAlignment="1">
      <alignment horizontal="center"/>
    </xf>
    <xf numFmtId="9" fontId="0" fillId="0" borderId="46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7" xfId="0" applyBorder="1"/>
    <xf numFmtId="9" fontId="0" fillId="0" borderId="48" xfId="0" applyNumberFormat="1" applyBorder="1" applyAlignment="1">
      <alignment horizontal="center"/>
    </xf>
    <xf numFmtId="44" fontId="0" fillId="0" borderId="0" xfId="1" applyFont="1" applyBorder="1"/>
    <xf numFmtId="0" fontId="0" fillId="0" borderId="6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29" xfId="0" applyBorder="1" applyAlignment="1">
      <alignment horizontal="center"/>
    </xf>
    <xf numFmtId="167" fontId="2" fillId="0" borderId="34" xfId="1" applyNumberFormat="1" applyFont="1" applyBorder="1" applyAlignment="1"/>
    <xf numFmtId="0" fontId="0" fillId="0" borderId="42" xfId="0" applyBorder="1"/>
    <xf numFmtId="9" fontId="0" fillId="0" borderId="49" xfId="0" applyNumberFormat="1" applyBorder="1" applyAlignment="1">
      <alignment horizontal="center"/>
    </xf>
    <xf numFmtId="0" fontId="24" fillId="0" borderId="0" xfId="0" applyFont="1" applyAlignment="1">
      <alignment vertical="center"/>
    </xf>
    <xf numFmtId="169" fontId="25" fillId="0" borderId="0" xfId="4" applyNumberFormat="1" applyFont="1" applyFill="1" applyBorder="1" applyAlignment="1">
      <alignment vertical="center"/>
    </xf>
    <xf numFmtId="0" fontId="26" fillId="0" borderId="41" xfId="0" applyFont="1" applyBorder="1" applyAlignment="1">
      <alignment horizontal="center"/>
    </xf>
    <xf numFmtId="0" fontId="26" fillId="0" borderId="58" xfId="0" applyFont="1" applyBorder="1" applyAlignment="1">
      <alignment horizontal="center"/>
    </xf>
    <xf numFmtId="167" fontId="26" fillId="0" borderId="58" xfId="1" applyNumberFormat="1" applyFont="1" applyBorder="1"/>
    <xf numFmtId="0" fontId="0" fillId="0" borderId="47" xfId="0" applyBorder="1" applyAlignment="1">
      <alignment horizontal="center"/>
    </xf>
    <xf numFmtId="0" fontId="10" fillId="0" borderId="47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0" fillId="0" borderId="48" xfId="0" applyBorder="1" applyAlignment="1">
      <alignment horizontal="center"/>
    </xf>
    <xf numFmtId="2" fontId="15" fillId="0" borderId="0" xfId="0" applyNumberFormat="1" applyFont="1"/>
    <xf numFmtId="2" fontId="1" fillId="0" borderId="0" xfId="0" applyNumberFormat="1" applyFont="1"/>
    <xf numFmtId="2" fontId="6" fillId="0" borderId="0" xfId="0" applyNumberFormat="1" applyFont="1"/>
    <xf numFmtId="2" fontId="15" fillId="0" borderId="0" xfId="0" applyNumberFormat="1" applyFont="1" applyAlignment="1">
      <alignment vertical="center"/>
    </xf>
    <xf numFmtId="167" fontId="28" fillId="0" borderId="58" xfId="1" applyNumberFormat="1" applyFont="1" applyBorder="1"/>
    <xf numFmtId="167" fontId="0" fillId="0" borderId="65" xfId="4" applyNumberFormat="1" applyFont="1" applyBorder="1"/>
    <xf numFmtId="167" fontId="0" fillId="0" borderId="59" xfId="4" applyNumberFormat="1" applyFont="1" applyBorder="1"/>
    <xf numFmtId="0" fontId="0" fillId="6" borderId="0" xfId="0" applyFill="1"/>
    <xf numFmtId="170" fontId="13" fillId="0" borderId="0" xfId="0" applyNumberFormat="1" applyFont="1" applyAlignment="1">
      <alignment vertical="center"/>
    </xf>
    <xf numFmtId="1" fontId="0" fillId="0" borderId="41" xfId="0" applyNumberFormat="1" applyBorder="1" applyAlignment="1">
      <alignment horizontal="center"/>
    </xf>
    <xf numFmtId="167" fontId="28" fillId="0" borderId="5" xfId="1" applyNumberFormat="1" applyFont="1" applyBorder="1"/>
    <xf numFmtId="1" fontId="0" fillId="0" borderId="58" xfId="0" applyNumberFormat="1" applyBorder="1" applyAlignment="1">
      <alignment horizontal="center"/>
    </xf>
    <xf numFmtId="167" fontId="0" fillId="0" borderId="5" xfId="1" applyNumberFormat="1" applyFont="1" applyBorder="1"/>
    <xf numFmtId="44" fontId="0" fillId="0" borderId="5" xfId="5" applyNumberFormat="1" applyFont="1" applyBorder="1"/>
    <xf numFmtId="1" fontId="0" fillId="0" borderId="48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71" fontId="15" fillId="0" borderId="0" xfId="0" applyNumberFormat="1" applyFont="1" applyAlignment="1">
      <alignment vertical="center"/>
    </xf>
    <xf numFmtId="44" fontId="0" fillId="6" borderId="0" xfId="1" applyFont="1" applyFill="1"/>
    <xf numFmtId="0" fontId="10" fillId="6" borderId="0" xfId="0" applyFont="1" applyFill="1"/>
    <xf numFmtId="2" fontId="15" fillId="6" borderId="0" xfId="0" applyNumberFormat="1" applyFont="1" applyFill="1" applyAlignment="1">
      <alignment vertical="center"/>
    </xf>
    <xf numFmtId="165" fontId="15" fillId="6" borderId="0" xfId="4" applyFont="1" applyFill="1" applyBorder="1" applyAlignment="1">
      <alignment vertical="center"/>
    </xf>
    <xf numFmtId="0" fontId="5" fillId="0" borderId="36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justify" vertical="center" wrapText="1"/>
    </xf>
    <xf numFmtId="3" fontId="5" fillId="0" borderId="36" xfId="0" applyNumberFormat="1" applyFont="1" applyBorder="1" applyAlignment="1">
      <alignment horizontal="center" vertical="center" wrapText="1"/>
    </xf>
    <xf numFmtId="44" fontId="5" fillId="0" borderId="36" xfId="1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justify" vertical="center" wrapText="1"/>
    </xf>
    <xf numFmtId="0" fontId="5" fillId="5" borderId="21" xfId="0" applyFont="1" applyFill="1" applyBorder="1" applyAlignment="1">
      <alignment horizontal="center" vertical="center" wrapText="1"/>
    </xf>
    <xf numFmtId="44" fontId="5" fillId="5" borderId="21" xfId="1" applyFont="1" applyFill="1" applyBorder="1" applyAlignment="1">
      <alignment horizontal="center" vertical="center"/>
    </xf>
    <xf numFmtId="44" fontId="13" fillId="5" borderId="21" xfId="1" applyFont="1" applyFill="1" applyBorder="1" applyAlignment="1">
      <alignment horizontal="center" vertical="center"/>
    </xf>
    <xf numFmtId="0" fontId="0" fillId="6" borderId="58" xfId="0" applyFill="1" applyBorder="1" applyAlignment="1">
      <alignment horizontal="center"/>
    </xf>
    <xf numFmtId="0" fontId="6" fillId="8" borderId="21" xfId="0" applyFont="1" applyFill="1" applyBorder="1" applyAlignment="1">
      <alignment horizontal="justify" vertical="center" wrapText="1"/>
    </xf>
    <xf numFmtId="0" fontId="6" fillId="9" borderId="21" xfId="0" applyFont="1" applyFill="1" applyBorder="1" applyAlignment="1">
      <alignment horizontal="justify" vertical="center" wrapText="1"/>
    </xf>
    <xf numFmtId="0" fontId="6" fillId="10" borderId="21" xfId="0" applyFont="1" applyFill="1" applyBorder="1" applyAlignment="1">
      <alignment horizontal="justify" vertical="center" wrapText="1"/>
    </xf>
    <xf numFmtId="0" fontId="0" fillId="11" borderId="58" xfId="0" applyFill="1" applyBorder="1" applyAlignment="1">
      <alignment horizontal="center"/>
    </xf>
    <xf numFmtId="167" fontId="10" fillId="11" borderId="34" xfId="0" applyNumberFormat="1" applyFont="1" applyFill="1" applyBorder="1"/>
    <xf numFmtId="0" fontId="5" fillId="0" borderId="69" xfId="0" applyFont="1" applyBorder="1" applyAlignment="1">
      <alignment horizontal="center" vertical="center"/>
    </xf>
    <xf numFmtId="0" fontId="0" fillId="6" borderId="0" xfId="0" applyFill="1" applyAlignment="1">
      <alignment horizontal="center"/>
    </xf>
    <xf numFmtId="2" fontId="28" fillId="0" borderId="41" xfId="0" applyNumberFormat="1" applyFont="1" applyBorder="1" applyAlignment="1">
      <alignment horizontal="center" vertical="center" wrapText="1"/>
    </xf>
    <xf numFmtId="2" fontId="28" fillId="0" borderId="58" xfId="0" applyNumberFormat="1" applyFont="1" applyBorder="1" applyAlignment="1">
      <alignment horizontal="center" vertical="center" wrapText="1"/>
    </xf>
    <xf numFmtId="1" fontId="0" fillId="11" borderId="41" xfId="0" applyNumberFormat="1" applyFill="1" applyBorder="1" applyAlignment="1">
      <alignment horizontal="center"/>
    </xf>
    <xf numFmtId="44" fontId="28" fillId="0" borderId="41" xfId="0" applyNumberFormat="1" applyFont="1" applyBorder="1" applyAlignment="1">
      <alignment horizontal="center" vertical="center" wrapText="1"/>
    </xf>
    <xf numFmtId="44" fontId="28" fillId="0" borderId="58" xfId="0" applyNumberFormat="1" applyFont="1" applyBorder="1" applyAlignment="1">
      <alignment horizontal="center" vertical="center" wrapText="1"/>
    </xf>
    <xf numFmtId="0" fontId="0" fillId="6" borderId="57" xfId="0" applyFill="1" applyBorder="1" applyAlignment="1">
      <alignment horizontal="center"/>
    </xf>
    <xf numFmtId="1" fontId="0" fillId="6" borderId="58" xfId="0" applyNumberFormat="1" applyFill="1" applyBorder="1" applyAlignment="1">
      <alignment horizontal="center"/>
    </xf>
    <xf numFmtId="44" fontId="28" fillId="6" borderId="41" xfId="0" applyNumberFormat="1" applyFont="1" applyFill="1" applyBorder="1" applyAlignment="1">
      <alignment horizontal="center" vertical="center" wrapText="1"/>
    </xf>
    <xf numFmtId="167" fontId="0" fillId="6" borderId="28" xfId="4" applyNumberFormat="1" applyFont="1" applyFill="1" applyBorder="1"/>
    <xf numFmtId="44" fontId="28" fillId="6" borderId="58" xfId="0" applyNumberFormat="1" applyFont="1" applyFill="1" applyBorder="1" applyAlignment="1">
      <alignment horizontal="center" vertical="center" wrapText="1"/>
    </xf>
    <xf numFmtId="2" fontId="28" fillId="6" borderId="58" xfId="0" applyNumberFormat="1" applyFont="1" applyFill="1" applyBorder="1" applyAlignment="1">
      <alignment horizontal="center" vertical="center" wrapText="1"/>
    </xf>
    <xf numFmtId="167" fontId="0" fillId="6" borderId="5" xfId="1" applyNumberFormat="1" applyFont="1" applyFill="1" applyBorder="1"/>
    <xf numFmtId="167" fontId="0" fillId="6" borderId="65" xfId="4" applyNumberFormat="1" applyFont="1" applyFill="1" applyBorder="1"/>
    <xf numFmtId="167" fontId="0" fillId="6" borderId="58" xfId="1" applyNumberFormat="1" applyFont="1" applyFill="1" applyBorder="1" applyAlignment="1">
      <alignment horizontal="center"/>
    </xf>
    <xf numFmtId="0" fontId="0" fillId="6" borderId="61" xfId="0" applyFill="1" applyBorder="1" applyAlignment="1">
      <alignment horizontal="center"/>
    </xf>
    <xf numFmtId="167" fontId="0" fillId="6" borderId="34" xfId="0" applyNumberFormat="1" applyFill="1" applyBorder="1"/>
    <xf numFmtId="0" fontId="0" fillId="6" borderId="35" xfId="0" applyFill="1" applyBorder="1" applyAlignment="1">
      <alignment horizontal="center"/>
    </xf>
    <xf numFmtId="0" fontId="10" fillId="6" borderId="48" xfId="0" applyFont="1" applyFill="1" applyBorder="1"/>
    <xf numFmtId="0" fontId="10" fillId="6" borderId="39" xfId="0" applyFont="1" applyFill="1" applyBorder="1"/>
    <xf numFmtId="0" fontId="0" fillId="6" borderId="38" xfId="0" applyFill="1" applyBorder="1" applyAlignment="1">
      <alignment horizontal="center"/>
    </xf>
    <xf numFmtId="0" fontId="10" fillId="6" borderId="5" xfId="0" applyFont="1" applyFill="1" applyBorder="1"/>
    <xf numFmtId="167" fontId="0" fillId="6" borderId="28" xfId="0" applyNumberFormat="1" applyFill="1" applyBorder="1"/>
    <xf numFmtId="0" fontId="0" fillId="6" borderId="5" xfId="0" applyFill="1" applyBorder="1"/>
    <xf numFmtId="0" fontId="10" fillId="6" borderId="4" xfId="0" applyFont="1" applyFill="1" applyBorder="1" applyAlignment="1">
      <alignment horizontal="center"/>
    </xf>
    <xf numFmtId="44" fontId="0" fillId="6" borderId="0" xfId="1" applyFont="1" applyFill="1" applyBorder="1" applyAlignment="1"/>
    <xf numFmtId="167" fontId="0" fillId="6" borderId="28" xfId="1" applyNumberFormat="1" applyFont="1" applyFill="1" applyBorder="1" applyAlignment="1"/>
    <xf numFmtId="167" fontId="10" fillId="6" borderId="62" xfId="0" applyNumberFormat="1" applyFont="1" applyFill="1" applyBorder="1"/>
    <xf numFmtId="167" fontId="2" fillId="6" borderId="34" xfId="1" applyNumberFormat="1" applyFont="1" applyFill="1" applyBorder="1" applyAlignment="1"/>
    <xf numFmtId="1" fontId="28" fillId="0" borderId="58" xfId="0" applyNumberFormat="1" applyFont="1" applyBorder="1" applyAlignment="1">
      <alignment horizontal="center"/>
    </xf>
    <xf numFmtId="167" fontId="28" fillId="0" borderId="28" xfId="4" applyNumberFormat="1" applyFont="1" applyBorder="1"/>
    <xf numFmtId="173" fontId="0" fillId="0" borderId="0" xfId="0" applyNumberFormat="1"/>
    <xf numFmtId="0" fontId="0" fillId="11" borderId="0" xfId="0" applyFill="1"/>
    <xf numFmtId="44" fontId="0" fillId="11" borderId="0" xfId="1" applyFont="1" applyFill="1"/>
    <xf numFmtId="0" fontId="10" fillId="11" borderId="0" xfId="0" applyFont="1" applyFill="1"/>
    <xf numFmtId="0" fontId="0" fillId="0" borderId="56" xfId="0" applyBorder="1" applyAlignment="1">
      <alignment horizontal="center"/>
    </xf>
    <xf numFmtId="44" fontId="28" fillId="0" borderId="5" xfId="0" applyNumberFormat="1" applyFont="1" applyBorder="1" applyAlignment="1">
      <alignment horizontal="center" vertical="center" wrapText="1"/>
    </xf>
    <xf numFmtId="0" fontId="28" fillId="0" borderId="58" xfId="0" applyFont="1" applyBorder="1" applyAlignment="1">
      <alignment horizontal="center" vertical="center" wrapText="1"/>
    </xf>
    <xf numFmtId="167" fontId="0" fillId="0" borderId="33" xfId="4" applyNumberFormat="1" applyFont="1" applyBorder="1"/>
    <xf numFmtId="44" fontId="5" fillId="0" borderId="49" xfId="1" applyFont="1" applyFill="1" applyBorder="1" applyAlignment="1"/>
    <xf numFmtId="0" fontId="0" fillId="0" borderId="49" xfId="0" applyBorder="1" applyAlignment="1">
      <alignment horizontal="center"/>
    </xf>
    <xf numFmtId="172" fontId="0" fillId="0" borderId="0" xfId="0" applyNumberFormat="1"/>
    <xf numFmtId="0" fontId="28" fillId="0" borderId="4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0" fillId="6" borderId="41" xfId="0" applyFill="1" applyBorder="1" applyAlignment="1">
      <alignment horizontal="center"/>
    </xf>
    <xf numFmtId="44" fontId="5" fillId="6" borderId="48" xfId="1" applyFont="1" applyFill="1" applyBorder="1" applyAlignment="1"/>
    <xf numFmtId="44" fontId="5" fillId="6" borderId="5" xfId="1" applyFont="1" applyFill="1" applyBorder="1" applyAlignment="1"/>
    <xf numFmtId="44" fontId="5" fillId="6" borderId="58" xfId="1" applyFont="1" applyFill="1" applyBorder="1" applyAlignment="1"/>
    <xf numFmtId="0" fontId="0" fillId="6" borderId="49" xfId="0" applyFill="1" applyBorder="1" applyAlignment="1">
      <alignment horizontal="center"/>
    </xf>
    <xf numFmtId="44" fontId="5" fillId="6" borderId="49" xfId="1" applyFont="1" applyFill="1" applyBorder="1" applyAlignment="1"/>
    <xf numFmtId="0" fontId="30" fillId="0" borderId="22" xfId="0" applyFont="1" applyBorder="1" applyAlignment="1">
      <alignment vertical="center"/>
    </xf>
    <xf numFmtId="0" fontId="3" fillId="0" borderId="0" xfId="0" applyFont="1"/>
    <xf numFmtId="2" fontId="6" fillId="4" borderId="2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4" fillId="0" borderId="1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6" fillId="4" borderId="7" xfId="0" applyFont="1" applyFill="1" applyBorder="1" applyAlignment="1">
      <alignment horizontal="center" vertical="center" wrapText="1"/>
    </xf>
    <xf numFmtId="166" fontId="6" fillId="4" borderId="11" xfId="0" applyNumberFormat="1" applyFont="1" applyFill="1" applyBorder="1" applyAlignment="1">
      <alignment horizontal="center" vertical="center" wrapText="1"/>
    </xf>
    <xf numFmtId="44" fontId="6" fillId="0" borderId="13" xfId="1" applyFont="1" applyFill="1" applyBorder="1" applyAlignment="1">
      <alignment vertical="center"/>
    </xf>
    <xf numFmtId="44" fontId="6" fillId="0" borderId="13" xfId="1" applyFont="1" applyFill="1" applyBorder="1" applyAlignment="1">
      <alignment horizontal="center" vertical="center"/>
    </xf>
    <xf numFmtId="44" fontId="6" fillId="0" borderId="17" xfId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4" borderId="21" xfId="0" applyFont="1" applyFill="1" applyBorder="1" applyAlignment="1">
      <alignment horizontal="justify" vertical="center" wrapText="1"/>
    </xf>
    <xf numFmtId="0" fontId="4" fillId="4" borderId="21" xfId="0" applyFont="1" applyFill="1" applyBorder="1" applyAlignment="1">
      <alignment vertical="center" wrapText="1"/>
    </xf>
    <xf numFmtId="0" fontId="3" fillId="4" borderId="21" xfId="0" applyFont="1" applyFill="1" applyBorder="1" applyAlignment="1">
      <alignment vertical="center" wrapText="1"/>
    </xf>
    <xf numFmtId="0" fontId="35" fillId="4" borderId="6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6" fillId="4" borderId="25" xfId="0" quotePrefix="1" applyFont="1" applyFill="1" applyBorder="1" applyAlignment="1">
      <alignment horizontal="left" vertical="center" wrapText="1"/>
    </xf>
    <xf numFmtId="0" fontId="5" fillId="6" borderId="25" xfId="0" applyFont="1" applyFill="1" applyBorder="1" applyAlignment="1">
      <alignment horizontal="center" vertical="center" wrapText="1"/>
    </xf>
    <xf numFmtId="165" fontId="1" fillId="0" borderId="0" xfId="4" applyFont="1" applyFill="1" applyAlignment="1">
      <alignment vertical="center"/>
    </xf>
    <xf numFmtId="0" fontId="5" fillId="0" borderId="22" xfId="0" quotePrefix="1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44" fontId="4" fillId="0" borderId="25" xfId="1" applyFont="1" applyFill="1" applyBorder="1" applyAlignment="1">
      <alignment vertical="center"/>
    </xf>
    <xf numFmtId="0" fontId="1" fillId="6" borderId="0" xfId="0" applyFont="1" applyFill="1" applyAlignment="1">
      <alignment vertical="center"/>
    </xf>
    <xf numFmtId="0" fontId="6" fillId="4" borderId="20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justify" vertical="center" wrapText="1"/>
    </xf>
    <xf numFmtId="0" fontId="35" fillId="0" borderId="0" xfId="0" applyFont="1" applyAlignment="1">
      <alignment vertical="center"/>
    </xf>
    <xf numFmtId="0" fontId="6" fillId="4" borderId="23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vertical="center" wrapText="1"/>
    </xf>
    <xf numFmtId="0" fontId="35" fillId="6" borderId="0" xfId="0" applyFont="1" applyFill="1" applyAlignment="1">
      <alignment vertical="center"/>
    </xf>
    <xf numFmtId="0" fontId="6" fillId="4" borderId="24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44" fontId="4" fillId="0" borderId="21" xfId="1" applyFont="1" applyFill="1" applyBorder="1" applyAlignment="1">
      <alignment horizontal="center" vertical="center"/>
    </xf>
    <xf numFmtId="44" fontId="4" fillId="0" borderId="27" xfId="1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justify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justify" vertical="center" wrapText="1"/>
    </xf>
    <xf numFmtId="0" fontId="5" fillId="6" borderId="26" xfId="0" applyFont="1" applyFill="1" applyBorder="1" applyAlignment="1">
      <alignment horizontal="center" vertical="center" wrapText="1"/>
    </xf>
    <xf numFmtId="44" fontId="4" fillId="6" borderId="26" xfId="1" applyFont="1" applyFill="1" applyBorder="1" applyAlignment="1">
      <alignment vertical="center"/>
    </xf>
    <xf numFmtId="0" fontId="6" fillId="6" borderId="20" xfId="0" applyFont="1" applyFill="1" applyBorder="1" applyAlignment="1">
      <alignment vertical="center"/>
    </xf>
    <xf numFmtId="44" fontId="5" fillId="0" borderId="25" xfId="1" applyFont="1" applyFill="1" applyBorder="1" applyAlignment="1">
      <alignment horizontal="center" vertical="center"/>
    </xf>
    <xf numFmtId="165" fontId="4" fillId="0" borderId="21" xfId="4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5" fillId="0" borderId="20" xfId="0" quotePrefix="1" applyFont="1" applyBorder="1" applyAlignment="1">
      <alignment horizontal="left" vertical="center" wrapText="1"/>
    </xf>
    <xf numFmtId="44" fontId="33" fillId="0" borderId="20" xfId="1" applyFont="1" applyFill="1" applyBorder="1" applyAlignment="1">
      <alignment horizontal="left" vertical="center"/>
    </xf>
    <xf numFmtId="44" fontId="34" fillId="0" borderId="20" xfId="1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0" fontId="6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5" fontId="1" fillId="0" borderId="0" xfId="4" applyFont="1" applyFill="1" applyBorder="1" applyAlignment="1">
      <alignment vertical="center"/>
    </xf>
    <xf numFmtId="44" fontId="4" fillId="0" borderId="0" xfId="1" applyFont="1" applyFill="1" applyBorder="1" applyAlignment="1">
      <alignment horizontal="center" vertical="center"/>
    </xf>
    <xf numFmtId="44" fontId="1" fillId="0" borderId="0" xfId="0" applyNumberFormat="1" applyFont="1" applyAlignment="1">
      <alignment vertical="center"/>
    </xf>
    <xf numFmtId="0" fontId="37" fillId="0" borderId="0" xfId="0" applyFont="1" applyAlignment="1">
      <alignment vertical="center"/>
    </xf>
    <xf numFmtId="0" fontId="37" fillId="12" borderId="0" xfId="0" applyFont="1" applyFill="1" applyAlignment="1">
      <alignment vertical="center"/>
    </xf>
    <xf numFmtId="2" fontId="5" fillId="0" borderId="22" xfId="0" applyNumberFormat="1" applyFont="1" applyBorder="1" applyAlignment="1">
      <alignment horizontal="center" vertical="center" wrapText="1"/>
    </xf>
    <xf numFmtId="44" fontId="14" fillId="0" borderId="23" xfId="1" applyFont="1" applyFill="1" applyBorder="1" applyAlignment="1">
      <alignment horizontal="center" vertical="center"/>
    </xf>
    <xf numFmtId="0" fontId="37" fillId="0" borderId="0" xfId="0" applyFont="1"/>
    <xf numFmtId="0" fontId="37" fillId="0" borderId="0" xfId="0" applyFont="1" applyAlignment="1">
      <alignment horizontal="center"/>
    </xf>
    <xf numFmtId="165" fontId="37" fillId="0" borderId="0" xfId="4" applyFont="1" applyFill="1" applyAlignment="1">
      <alignment vertical="center"/>
    </xf>
    <xf numFmtId="44" fontId="4" fillId="0" borderId="36" xfId="1" applyFont="1" applyFill="1" applyBorder="1" applyAlignment="1">
      <alignment vertical="center"/>
    </xf>
    <xf numFmtId="44" fontId="4" fillId="0" borderId="36" xfId="1" applyFont="1" applyFill="1" applyBorder="1" applyAlignment="1">
      <alignment horizontal="center" vertical="center"/>
    </xf>
    <xf numFmtId="44" fontId="4" fillId="0" borderId="20" xfId="1" applyFont="1" applyFill="1" applyBorder="1" applyAlignment="1">
      <alignment horizontal="center" vertical="center"/>
    </xf>
    <xf numFmtId="2" fontId="6" fillId="0" borderId="22" xfId="0" applyNumberFormat="1" applyFont="1" applyBorder="1" applyAlignment="1">
      <alignment horizontal="left" vertical="center"/>
    </xf>
    <xf numFmtId="44" fontId="4" fillId="0" borderId="26" xfId="1" applyFont="1" applyFill="1" applyBorder="1" applyAlignment="1">
      <alignment vertical="center"/>
    </xf>
    <xf numFmtId="44" fontId="4" fillId="0" borderId="26" xfId="1" applyFont="1" applyFill="1" applyBorder="1" applyAlignment="1">
      <alignment horizontal="center" vertical="center"/>
    </xf>
    <xf numFmtId="0" fontId="30" fillId="0" borderId="24" xfId="0" applyFont="1" applyBorder="1" applyAlignment="1">
      <alignment vertical="center"/>
    </xf>
    <xf numFmtId="0" fontId="6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justify" vertical="center" wrapText="1"/>
    </xf>
    <xf numFmtId="0" fontId="6" fillId="0" borderId="20" xfId="0" applyFont="1" applyBorder="1" applyAlignment="1">
      <alignment horizontal="justify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44" fontId="37" fillId="0" borderId="0" xfId="0" applyNumberFormat="1" applyFont="1"/>
    <xf numFmtId="44" fontId="8" fillId="0" borderId="0" xfId="0" applyNumberFormat="1" applyFont="1" applyAlignment="1">
      <alignment vertical="center"/>
    </xf>
    <xf numFmtId="44" fontId="8" fillId="0" borderId="0" xfId="0" applyNumberFormat="1" applyFont="1"/>
    <xf numFmtId="173" fontId="8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6" fillId="0" borderId="5" xfId="0" applyFont="1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6" fillId="0" borderId="12" xfId="0" quotePrefix="1" applyFont="1" applyBorder="1" applyAlignment="1">
      <alignment horizontal="left" vertical="center"/>
    </xf>
    <xf numFmtId="0" fontId="5" fillId="0" borderId="0" xfId="0" quotePrefix="1" applyFont="1" applyAlignment="1">
      <alignment horizontal="left" vertical="center"/>
    </xf>
    <xf numFmtId="44" fontId="6" fillId="0" borderId="71" xfId="1" applyFont="1" applyFill="1" applyBorder="1" applyAlignment="1">
      <alignment vertical="center"/>
    </xf>
    <xf numFmtId="167" fontId="9" fillId="0" borderId="77" xfId="1" applyNumberFormat="1" applyFont="1" applyFill="1" applyBorder="1" applyAlignment="1">
      <alignment horizontal="right" vertical="center"/>
    </xf>
    <xf numFmtId="44" fontId="6" fillId="0" borderId="78" xfId="1" applyFont="1" applyFill="1" applyBorder="1" applyAlignment="1">
      <alignment vertical="center"/>
    </xf>
    <xf numFmtId="0" fontId="5" fillId="0" borderId="79" xfId="0" quotePrefix="1" applyFont="1" applyBorder="1" applyAlignment="1">
      <alignment horizontal="center" vertical="center"/>
    </xf>
    <xf numFmtId="172" fontId="13" fillId="0" borderId="20" xfId="5" applyNumberFormat="1" applyFont="1" applyFill="1" applyBorder="1" applyAlignment="1">
      <alignment horizontal="center" vertical="center"/>
    </xf>
    <xf numFmtId="44" fontId="13" fillId="0" borderId="25" xfId="1" applyFont="1" applyFill="1" applyBorder="1" applyAlignment="1">
      <alignment vertical="center"/>
    </xf>
    <xf numFmtId="44" fontId="4" fillId="0" borderId="25" xfId="1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7" xfId="0" quotePrefix="1" applyFont="1" applyBorder="1" applyAlignment="1">
      <alignment horizontal="left" vertical="center" wrapText="1"/>
    </xf>
    <xf numFmtId="0" fontId="5" fillId="0" borderId="64" xfId="0" applyFont="1" applyBorder="1" applyAlignment="1">
      <alignment vertical="center"/>
    </xf>
    <xf numFmtId="9" fontId="4" fillId="0" borderId="36" xfId="5" applyFont="1" applyFill="1" applyBorder="1" applyAlignment="1">
      <alignment horizontal="center" vertical="center"/>
    </xf>
    <xf numFmtId="9" fontId="5" fillId="0" borderId="27" xfId="0" applyNumberFormat="1" applyFont="1" applyBorder="1" applyAlignment="1">
      <alignment horizontal="center" vertical="center" wrapText="1"/>
    </xf>
    <xf numFmtId="44" fontId="15" fillId="0" borderId="0" xfId="0" applyNumberFormat="1" applyFont="1" applyAlignment="1">
      <alignment vertical="center"/>
    </xf>
    <xf numFmtId="165" fontId="15" fillId="0" borderId="0" xfId="4" applyFont="1" applyFill="1" applyBorder="1" applyAlignment="1">
      <alignment vertical="center"/>
    </xf>
    <xf numFmtId="44" fontId="12" fillId="0" borderId="20" xfId="1" applyFont="1" applyFill="1" applyBorder="1" applyAlignment="1">
      <alignment vertical="center"/>
    </xf>
    <xf numFmtId="0" fontId="0" fillId="0" borderId="22" xfId="0" applyBorder="1"/>
    <xf numFmtId="174" fontId="5" fillId="0" borderId="22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/>
    </xf>
    <xf numFmtId="0" fontId="5" fillId="0" borderId="20" xfId="0" applyFont="1" applyBorder="1" applyAlignment="1">
      <alignment horizontal="centerContinuous" vertical="center" wrapText="1"/>
    </xf>
    <xf numFmtId="0" fontId="0" fillId="0" borderId="73" xfId="0" applyBorder="1" applyAlignment="1">
      <alignment horizontal="centerContinuous"/>
    </xf>
    <xf numFmtId="0" fontId="6" fillId="0" borderId="36" xfId="0" applyFont="1" applyBorder="1" applyAlignment="1">
      <alignment horizontal="left" vertical="center"/>
    </xf>
    <xf numFmtId="0" fontId="0" fillId="0" borderId="72" xfId="0" applyBorder="1"/>
    <xf numFmtId="174" fontId="6" fillId="0" borderId="22" xfId="0" applyNumberFormat="1" applyFont="1" applyBorder="1" applyAlignment="1">
      <alignment horizontal="left" vertical="center"/>
    </xf>
    <xf numFmtId="0" fontId="0" fillId="0" borderId="73" xfId="0" applyBorder="1"/>
    <xf numFmtId="0" fontId="6" fillId="0" borderId="22" xfId="0" applyFont="1" applyBorder="1" applyAlignment="1">
      <alignment horizontal="left" vertical="center"/>
    </xf>
    <xf numFmtId="174" fontId="5" fillId="0" borderId="24" xfId="0" applyNumberFormat="1" applyFont="1" applyBorder="1" applyAlignment="1">
      <alignment horizontal="center" vertical="center" wrapText="1"/>
    </xf>
    <xf numFmtId="174" fontId="6" fillId="0" borderId="20" xfId="0" applyNumberFormat="1" applyFont="1" applyBorder="1" applyAlignment="1">
      <alignment horizontal="left" vertical="center"/>
    </xf>
    <xf numFmtId="174" fontId="6" fillId="0" borderId="36" xfId="0" applyNumberFormat="1" applyFont="1" applyBorder="1" applyAlignment="1">
      <alignment horizontal="left" vertical="center"/>
    </xf>
    <xf numFmtId="174" fontId="5" fillId="0" borderId="25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left" vertical="center"/>
    </xf>
    <xf numFmtId="0" fontId="0" fillId="0" borderId="74" xfId="0" applyBorder="1"/>
    <xf numFmtId="0" fontId="0" fillId="0" borderId="75" xfId="0" applyBorder="1"/>
    <xf numFmtId="174" fontId="6" fillId="0" borderId="26" xfId="0" applyNumberFormat="1" applyFont="1" applyBorder="1" applyAlignment="1">
      <alignment horizontal="left" vertical="center"/>
    </xf>
    <xf numFmtId="0" fontId="0" fillId="0" borderId="76" xfId="0" applyBorder="1"/>
    <xf numFmtId="2" fontId="5" fillId="0" borderId="25" xfId="0" applyNumberFormat="1" applyFont="1" applyBorder="1" applyAlignment="1">
      <alignment horizontal="center" vertical="center" wrapText="1"/>
    </xf>
    <xf numFmtId="2" fontId="5" fillId="0" borderId="24" xfId="0" applyNumberFormat="1" applyFont="1" applyBorder="1" applyAlignment="1">
      <alignment horizontal="center" vertical="center" wrapText="1"/>
    </xf>
    <xf numFmtId="2" fontId="6" fillId="0" borderId="26" xfId="0" applyNumberFormat="1" applyFont="1" applyBorder="1" applyAlignment="1">
      <alignment horizontal="left" vertical="center"/>
    </xf>
    <xf numFmtId="2" fontId="6" fillId="0" borderId="20" xfId="0" applyNumberFormat="1" applyFont="1" applyBorder="1" applyAlignment="1">
      <alignment horizontal="left" vertical="center"/>
    </xf>
    <xf numFmtId="0" fontId="12" fillId="0" borderId="0" xfId="0" applyFont="1" applyAlignment="1">
      <alignment horizontal="left" wrapText="1"/>
    </xf>
    <xf numFmtId="0" fontId="6" fillId="0" borderId="70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32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32" xfId="0" applyFont="1" applyBorder="1" applyAlignment="1">
      <alignment vertical="center"/>
    </xf>
    <xf numFmtId="0" fontId="6" fillId="0" borderId="80" xfId="0" applyFont="1" applyBorder="1" applyAlignment="1">
      <alignment vertical="center"/>
    </xf>
    <xf numFmtId="0" fontId="6" fillId="0" borderId="81" xfId="0" applyFont="1" applyBorder="1" applyAlignment="1">
      <alignment vertic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0" fillId="0" borderId="47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7" xfId="0" applyBorder="1" applyAlignment="1">
      <alignment horizontal="center"/>
    </xf>
    <xf numFmtId="0" fontId="0" fillId="0" borderId="3" xfId="0" applyBorder="1" applyAlignment="1">
      <alignment horizontal="center"/>
    </xf>
    <xf numFmtId="0" fontId="10" fillId="7" borderId="30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10" fillId="7" borderId="34" xfId="0" applyFont="1" applyFill="1" applyBorder="1" applyAlignment="1">
      <alignment horizontal="center"/>
    </xf>
    <xf numFmtId="0" fontId="0" fillId="0" borderId="42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4" xfId="0" applyBorder="1"/>
    <xf numFmtId="0" fontId="0" fillId="0" borderId="0" xfId="0"/>
    <xf numFmtId="0" fontId="0" fillId="0" borderId="5" xfId="0" applyBorder="1"/>
    <xf numFmtId="0" fontId="10" fillId="7" borderId="3" xfId="0" applyFont="1" applyFill="1" applyBorder="1" applyAlignment="1">
      <alignment horizontal="center"/>
    </xf>
    <xf numFmtId="0" fontId="10" fillId="0" borderId="47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1" fontId="20" fillId="0" borderId="1" xfId="0" applyNumberFormat="1" applyFont="1" applyBorder="1" applyAlignment="1">
      <alignment horizontal="center"/>
    </xf>
    <xf numFmtId="1" fontId="20" fillId="0" borderId="65" xfId="0" applyNumberFormat="1" applyFont="1" applyBorder="1" applyAlignment="1">
      <alignment horizontal="center"/>
    </xf>
    <xf numFmtId="14" fontId="21" fillId="0" borderId="1" xfId="0" applyNumberFormat="1" applyFont="1" applyBorder="1" applyAlignment="1">
      <alignment horizontal="center"/>
    </xf>
    <xf numFmtId="0" fontId="21" fillId="0" borderId="65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46" xfId="0" applyBorder="1" applyAlignment="1">
      <alignment horizontal="center"/>
    </xf>
    <xf numFmtId="0" fontId="10" fillId="0" borderId="30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34" xfId="0" applyFont="1" applyBorder="1" applyAlignment="1">
      <alignment horizontal="left"/>
    </xf>
    <xf numFmtId="0" fontId="10" fillId="7" borderId="52" xfId="0" applyFont="1" applyFill="1" applyBorder="1" applyAlignment="1">
      <alignment horizontal="center"/>
    </xf>
    <xf numFmtId="0" fontId="10" fillId="7" borderId="39" xfId="0" applyFont="1" applyFill="1" applyBorder="1" applyAlignment="1">
      <alignment horizontal="center"/>
    </xf>
    <xf numFmtId="0" fontId="10" fillId="7" borderId="38" xfId="0" applyFont="1" applyFill="1" applyBorder="1" applyAlignment="1">
      <alignment horizontal="center"/>
    </xf>
    <xf numFmtId="0" fontId="0" fillId="0" borderId="42" xfId="0" applyBorder="1"/>
    <xf numFmtId="0" fontId="0" fillId="0" borderId="39" xfId="0" applyBorder="1"/>
    <xf numFmtId="0" fontId="0" fillId="0" borderId="48" xfId="0" applyBorder="1"/>
    <xf numFmtId="0" fontId="10" fillId="0" borderId="35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4" xfId="0" applyFont="1" applyBorder="1" applyAlignment="1">
      <alignment horizontal="left"/>
    </xf>
    <xf numFmtId="0" fontId="0" fillId="0" borderId="45" xfId="0" applyBorder="1"/>
    <xf numFmtId="0" fontId="0" fillId="0" borderId="31" xfId="0" applyBorder="1"/>
    <xf numFmtId="0" fontId="0" fillId="0" borderId="46" xfId="0" applyBorder="1"/>
    <xf numFmtId="0" fontId="0" fillId="0" borderId="2" xfId="0" applyBorder="1" applyAlignment="1">
      <alignment horizontal="center"/>
    </xf>
    <xf numFmtId="0" fontId="22" fillId="0" borderId="64" xfId="0" applyFont="1" applyBorder="1" applyAlignment="1">
      <alignment horizontal="center"/>
    </xf>
    <xf numFmtId="0" fontId="10" fillId="0" borderId="64" xfId="0" applyFont="1" applyBorder="1" applyAlignment="1">
      <alignment horizontal="center"/>
    </xf>
    <xf numFmtId="0" fontId="10" fillId="7" borderId="67" xfId="0" applyFont="1" applyFill="1" applyBorder="1" applyAlignment="1">
      <alignment horizontal="center"/>
    </xf>
    <xf numFmtId="0" fontId="10" fillId="7" borderId="68" xfId="0" applyFont="1" applyFill="1" applyBorder="1" applyAlignment="1">
      <alignment horizontal="center"/>
    </xf>
    <xf numFmtId="0" fontId="10" fillId="7" borderId="37" xfId="0" applyFont="1" applyFill="1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4" xfId="0" applyBorder="1" applyAlignment="1">
      <alignment horizontal="center"/>
    </xf>
    <xf numFmtId="0" fontId="10" fillId="0" borderId="47" xfId="0" applyFont="1" applyBorder="1" applyAlignment="1">
      <alignment horizontal="center"/>
    </xf>
    <xf numFmtId="0" fontId="21" fillId="0" borderId="47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1" xfId="0" applyFont="1" applyBorder="1" applyAlignment="1">
      <alignment horizontal="left"/>
    </xf>
    <xf numFmtId="0" fontId="21" fillId="0" borderId="2" xfId="0" applyFont="1" applyBorder="1" applyAlignment="1">
      <alignment horizontal="center"/>
    </xf>
    <xf numFmtId="0" fontId="19" fillId="0" borderId="4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19" fillId="0" borderId="5" xfId="0" applyFont="1" applyBorder="1" applyAlignment="1">
      <alignment horizontal="left"/>
    </xf>
    <xf numFmtId="0" fontId="10" fillId="0" borderId="30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34" xfId="0" applyFont="1" applyBorder="1" applyAlignment="1">
      <alignment horizontal="left" wrapText="1"/>
    </xf>
    <xf numFmtId="0" fontId="28" fillId="0" borderId="4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28" fillId="0" borderId="5" xfId="0" applyFont="1" applyBorder="1" applyAlignment="1">
      <alignment horizontal="left"/>
    </xf>
    <xf numFmtId="0" fontId="0" fillId="6" borderId="4" xfId="0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6" borderId="42" xfId="0" applyFill="1" applyBorder="1" applyAlignment="1">
      <alignment horizontal="left"/>
    </xf>
    <xf numFmtId="0" fontId="0" fillId="6" borderId="39" xfId="0" applyFill="1" applyBorder="1" applyAlignment="1">
      <alignment horizontal="left"/>
    </xf>
    <xf numFmtId="0" fontId="0" fillId="6" borderId="48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0" xfId="0" applyFill="1" applyAlignment="1">
      <alignment horizontal="left"/>
    </xf>
    <xf numFmtId="0" fontId="0" fillId="6" borderId="5" xfId="0" applyFill="1" applyBorder="1" applyAlignment="1">
      <alignment horizontal="left"/>
    </xf>
    <xf numFmtId="0" fontId="10" fillId="6" borderId="47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45" xfId="0" applyFill="1" applyBorder="1" applyAlignment="1">
      <alignment horizontal="left"/>
    </xf>
    <xf numFmtId="0" fontId="0" fillId="6" borderId="31" xfId="0" applyFill="1" applyBorder="1" applyAlignment="1">
      <alignment horizontal="left"/>
    </xf>
    <xf numFmtId="0" fontId="0" fillId="6" borderId="46" xfId="0" applyFill="1" applyBorder="1" applyAlignment="1">
      <alignment horizontal="left"/>
    </xf>
    <xf numFmtId="0" fontId="0" fillId="6" borderId="45" xfId="0" applyFill="1" applyBorder="1" applyAlignment="1">
      <alignment horizontal="center"/>
    </xf>
    <xf numFmtId="0" fontId="0" fillId="6" borderId="46" xfId="0" applyFill="1" applyBorder="1" applyAlignment="1">
      <alignment horizontal="center"/>
    </xf>
    <xf numFmtId="0" fontId="10" fillId="6" borderId="30" xfId="0" applyFont="1" applyFill="1" applyBorder="1" applyAlignment="1">
      <alignment horizontal="center"/>
    </xf>
    <xf numFmtId="0" fontId="10" fillId="6" borderId="35" xfId="0" applyFont="1" applyFill="1" applyBorder="1" applyAlignment="1">
      <alignment horizontal="left"/>
    </xf>
    <xf numFmtId="0" fontId="10" fillId="6" borderId="0" xfId="0" applyFont="1" applyFill="1" applyAlignment="1">
      <alignment horizontal="left"/>
    </xf>
    <xf numFmtId="0" fontId="10" fillId="6" borderId="4" xfId="0" applyFont="1" applyFill="1" applyBorder="1" applyAlignment="1">
      <alignment horizontal="left"/>
    </xf>
    <xf numFmtId="0" fontId="10" fillId="6" borderId="14" xfId="0" applyFont="1" applyFill="1" applyBorder="1" applyAlignment="1">
      <alignment horizontal="center"/>
    </xf>
    <xf numFmtId="0" fontId="10" fillId="6" borderId="15" xfId="0" applyFont="1" applyFill="1" applyBorder="1" applyAlignment="1">
      <alignment horizontal="center"/>
    </xf>
    <xf numFmtId="15" fontId="21" fillId="0" borderId="1" xfId="0" applyNumberFormat="1" applyFont="1" applyBorder="1" applyAlignment="1">
      <alignment horizontal="center"/>
    </xf>
    <xf numFmtId="0" fontId="21" fillId="6" borderId="2" xfId="0" applyFont="1" applyFill="1" applyBorder="1" applyAlignment="1">
      <alignment horizontal="center"/>
    </xf>
    <xf numFmtId="0" fontId="21" fillId="6" borderId="34" xfId="0" applyFont="1" applyFill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5" xfId="0" applyFont="1" applyBorder="1" applyAlignment="1">
      <alignment horizontal="center"/>
    </xf>
    <xf numFmtId="0" fontId="28" fillId="0" borderId="4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8" fillId="0" borderId="5" xfId="0" applyFont="1" applyBorder="1" applyAlignment="1">
      <alignment vertical="center"/>
    </xf>
    <xf numFmtId="0" fontId="28" fillId="0" borderId="42" xfId="0" applyFont="1" applyBorder="1" applyAlignment="1">
      <alignment vertical="center"/>
    </xf>
    <xf numFmtId="0" fontId="28" fillId="0" borderId="39" xfId="0" applyFont="1" applyBorder="1" applyAlignment="1">
      <alignment vertical="center"/>
    </xf>
    <xf numFmtId="0" fontId="28" fillId="0" borderId="48" xfId="0" applyFont="1" applyBorder="1" applyAlignment="1">
      <alignment vertical="center"/>
    </xf>
    <xf numFmtId="14" fontId="20" fillId="0" borderId="1" xfId="0" applyNumberFormat="1" applyFont="1" applyBorder="1" applyAlignment="1">
      <alignment horizontal="center"/>
    </xf>
    <xf numFmtId="0" fontId="20" fillId="0" borderId="6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1" fillId="6" borderId="1" xfId="0" applyFont="1" applyFill="1" applyBorder="1" applyAlignment="1">
      <alignment horizontal="center"/>
    </xf>
    <xf numFmtId="0" fontId="21" fillId="6" borderId="65" xfId="0" applyFont="1" applyFill="1" applyBorder="1" applyAlignment="1">
      <alignment horizontal="center"/>
    </xf>
    <xf numFmtId="0" fontId="0" fillId="0" borderId="52" xfId="0" applyBorder="1" applyAlignment="1">
      <alignment horizontal="center"/>
    </xf>
    <xf numFmtId="0" fontId="28" fillId="6" borderId="4" xfId="0" applyFont="1" applyFill="1" applyBorder="1" applyAlignment="1">
      <alignment vertical="center"/>
    </xf>
    <xf numFmtId="0" fontId="28" fillId="6" borderId="0" xfId="0" applyFont="1" applyFill="1" applyAlignment="1">
      <alignment vertical="center"/>
    </xf>
    <xf numFmtId="0" fontId="28" fillId="6" borderId="5" xfId="0" applyFont="1" applyFill="1" applyBorder="1" applyAlignment="1">
      <alignment vertical="center"/>
    </xf>
    <xf numFmtId="1" fontId="29" fillId="0" borderId="1" xfId="0" applyNumberFormat="1" applyFont="1" applyBorder="1" applyAlignment="1">
      <alignment horizontal="center"/>
    </xf>
    <xf numFmtId="1" fontId="29" fillId="0" borderId="65" xfId="0" applyNumberFormat="1" applyFont="1" applyBorder="1" applyAlignment="1">
      <alignment horizontal="center"/>
    </xf>
    <xf numFmtId="14" fontId="29" fillId="0" borderId="1" xfId="0" applyNumberFormat="1" applyFont="1" applyBorder="1" applyAlignment="1">
      <alignment horizontal="center"/>
    </xf>
    <xf numFmtId="0" fontId="29" fillId="0" borderId="65" xfId="0" applyFont="1" applyBorder="1" applyAlignment="1">
      <alignment horizontal="center"/>
    </xf>
    <xf numFmtId="15" fontId="29" fillId="0" borderId="1" xfId="0" applyNumberFormat="1" applyFont="1" applyBorder="1" applyAlignment="1">
      <alignment horizontal="center"/>
    </xf>
    <xf numFmtId="0" fontId="29" fillId="6" borderId="1" xfId="0" applyFont="1" applyFill="1" applyBorder="1" applyAlignment="1">
      <alignment horizontal="center"/>
    </xf>
    <xf numFmtId="0" fontId="29" fillId="6" borderId="65" xfId="0" applyFont="1" applyFill="1" applyBorder="1" applyAlignment="1">
      <alignment horizontal="center"/>
    </xf>
    <xf numFmtId="0" fontId="29" fillId="0" borderId="47" xfId="0" applyFont="1" applyBorder="1" applyAlignment="1">
      <alignment horizontal="center"/>
    </xf>
    <xf numFmtId="0" fontId="29" fillId="0" borderId="34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0" fillId="6" borderId="42" xfId="0" applyFill="1" applyBorder="1"/>
    <xf numFmtId="0" fontId="0" fillId="6" borderId="39" xfId="0" applyFill="1" applyBorder="1"/>
    <xf numFmtId="0" fontId="0" fillId="6" borderId="48" xfId="0" applyFill="1" applyBorder="1"/>
    <xf numFmtId="0" fontId="0" fillId="6" borderId="42" xfId="0" applyFill="1" applyBorder="1" applyAlignment="1">
      <alignment horizontal="center"/>
    </xf>
    <xf numFmtId="0" fontId="0" fillId="6" borderId="48" xfId="0" applyFill="1" applyBorder="1" applyAlignment="1">
      <alignment horizontal="center"/>
    </xf>
    <xf numFmtId="0" fontId="0" fillId="6" borderId="4" xfId="0" applyFill="1" applyBorder="1"/>
    <xf numFmtId="0" fontId="0" fillId="6" borderId="0" xfId="0" applyFill="1"/>
    <xf numFmtId="0" fontId="0" fillId="6" borderId="5" xfId="0" applyFill="1" applyBorder="1"/>
    <xf numFmtId="0" fontId="0" fillId="6" borderId="45" xfId="0" applyFill="1" applyBorder="1"/>
    <xf numFmtId="0" fontId="0" fillId="6" borderId="31" xfId="0" applyFill="1" applyBorder="1"/>
    <xf numFmtId="0" fontId="0" fillId="6" borderId="46" xfId="0" applyFill="1" applyBorder="1"/>
    <xf numFmtId="0" fontId="10" fillId="6" borderId="47" xfId="0" applyFont="1" applyFill="1" applyBorder="1" applyAlignment="1">
      <alignment horizontal="left"/>
    </xf>
    <xf numFmtId="0" fontId="10" fillId="6" borderId="2" xfId="0" applyFont="1" applyFill="1" applyBorder="1" applyAlignment="1">
      <alignment horizontal="left"/>
    </xf>
    <xf numFmtId="0" fontId="10" fillId="6" borderId="3" xfId="0" applyFont="1" applyFill="1" applyBorder="1" applyAlignment="1">
      <alignment horizontal="left"/>
    </xf>
  </cellXfs>
  <cellStyles count="13">
    <cellStyle name="Comma" xfId="4" builtinId="3"/>
    <cellStyle name="Comma 2" xfId="10" xr:uid="{00000000-0005-0000-0000-000001000000}"/>
    <cellStyle name="Comma 3" xfId="12" xr:uid="{00000000-0005-0000-0000-000002000000}"/>
    <cellStyle name="Currency" xfId="1" builtinId="4"/>
    <cellStyle name="Currency 2" xfId="7" xr:uid="{00000000-0005-0000-0000-000004000000}"/>
    <cellStyle name="Currency 3" xfId="8" xr:uid="{00000000-0005-0000-0000-000005000000}"/>
    <cellStyle name="Currency 3 2" xfId="6" xr:uid="{00000000-0005-0000-0000-000006000000}"/>
    <cellStyle name="Currency 4" xfId="9" xr:uid="{00000000-0005-0000-0000-000007000000}"/>
    <cellStyle name="Normal" xfId="0" builtinId="0"/>
    <cellStyle name="Normal 2" xfId="2" xr:uid="{00000000-0005-0000-0000-000009000000}"/>
    <cellStyle name="Normal 3" xfId="3" xr:uid="{00000000-0005-0000-0000-00000A000000}"/>
    <cellStyle name="Normal 3 2" xfId="11" xr:uid="{00000000-0005-0000-0000-00000B000000}"/>
    <cellStyle name="Percent" xfId="5" builtinId="5"/>
  </cellStyles>
  <dxfs count="0"/>
  <tableStyles count="0" defaultTableStyle="TableStyleMedium2" defaultPivotStyle="PivotStyleLight16"/>
  <colors>
    <mruColors>
      <color rgb="FF00FF00"/>
      <color rgb="FF0000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.xml"/><Relationship Id="rId128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theme" Target="theme/theme1.xml"/><Relationship Id="rId129" Type="http://schemas.openxmlformats.org/officeDocument/2006/relationships/customXml" Target="../customXml/item2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customXml" Target="../customXml/item3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8</xdr:col>
      <xdr:colOff>621760</xdr:colOff>
      <xdr:row>7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6432010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8</xdr:col>
      <xdr:colOff>621760</xdr:colOff>
      <xdr:row>7</xdr:row>
      <xdr:rowOff>133349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6432010" cy="1371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85726</xdr:rowOff>
    </xdr:from>
    <xdr:to>
      <xdr:col>8</xdr:col>
      <xdr:colOff>793210</xdr:colOff>
      <xdr:row>7</xdr:row>
      <xdr:rowOff>28576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85726"/>
          <a:ext cx="6555835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8</xdr:col>
      <xdr:colOff>621760</xdr:colOff>
      <xdr:row>6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6432010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95251</xdr:rowOff>
    </xdr:from>
    <xdr:to>
      <xdr:col>8</xdr:col>
      <xdr:colOff>971550</xdr:colOff>
      <xdr:row>6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1"/>
          <a:ext cx="6781800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0</xdr:row>
      <xdr:rowOff>95250</xdr:rowOff>
    </xdr:from>
    <xdr:to>
      <xdr:col>8</xdr:col>
      <xdr:colOff>942974</xdr:colOff>
      <xdr:row>7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95250"/>
          <a:ext cx="6753225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95251</xdr:rowOff>
    </xdr:from>
    <xdr:to>
      <xdr:col>8</xdr:col>
      <xdr:colOff>962025</xdr:colOff>
      <xdr:row>7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95251"/>
          <a:ext cx="6753224" cy="128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76200</xdr:rowOff>
    </xdr:from>
    <xdr:to>
      <xdr:col>8</xdr:col>
      <xdr:colOff>962025</xdr:colOff>
      <xdr:row>7</xdr:row>
      <xdr:rowOff>114299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6743700" cy="1371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0</xdr:row>
      <xdr:rowOff>95251</xdr:rowOff>
    </xdr:from>
    <xdr:to>
      <xdr:col>8</xdr:col>
      <xdr:colOff>885824</xdr:colOff>
      <xdr:row>6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95251"/>
          <a:ext cx="6696075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66008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66008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66008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040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33425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33425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33425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8660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1104900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705726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1095375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696201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6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zutarilive.sharepoint.com/Users/ericc/AppData/Local/Microsoft/Windows/INetCache/Content.Outlook/9BRWLYAG/02%20C2.2%20Generator%20Maintenance%20Cluster%204%20BOQ_L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CHED 1A_NM"/>
      <sheetName val="SCHED 1B_SB"/>
      <sheetName val="SCHED 2A_NM"/>
      <sheetName val="SCHED 2B_SB"/>
      <sheetName val="SCHEDULE 3A_NM"/>
      <sheetName val="SCHEDULE 3B_SB"/>
      <sheetName val="SCHEDULE 4"/>
      <sheetName val="SCHEDULE 5"/>
      <sheetName val="WORK ORDERS  01 LAETITIA BAM CH"/>
      <sheetName val="JOSE PEARSON TB HOSPITAL (02)"/>
      <sheetName val="NEW BRIGHTON MORTUARY (03)"/>
      <sheetName val="DORA NGIZA HOSPITAL (04)"/>
      <sheetName val="LAETITIA BAM CHC (05)"/>
      <sheetName val="MOTHERWELL CHC (06)"/>
      <sheetName val="MOTHERWEL CHC (07)"/>
      <sheetName val="ORSMOND TB HOSPITAL (08)"/>
      <sheetName val="JOSE PEARSON TB HOSPITAL (09)"/>
      <sheetName val="LIVINGSTONE HOSPITAL (10)"/>
      <sheetName val="LAETITIA BAM CHC (11)"/>
      <sheetName val="WEST END (12)"/>
      <sheetName val="PORT ELIZABETH PRO.(13)"/>
      <sheetName val="DORA NGIZA HOSP (14)"/>
      <sheetName val="ORSMOND TB HOSP (15)"/>
      <sheetName val="MOUNT RD MORT. (16)"/>
      <sheetName val="PARMACEUTICA DEP (17)"/>
      <sheetName val="DORA NGIZA HOSP (18)"/>
      <sheetName val="DORA NGIZA (19)"/>
      <sheetName val="LIVINGSTONE HOSPITAL (20)"/>
      <sheetName val="PE PROV. HOSPITAL (21)"/>
      <sheetName val="GQEBERA CHC (22)"/>
      <sheetName val="PORT EZIABERTH MEDIC DEPOT(23)"/>
      <sheetName val="LIVINGSTONE HOSPITAL (24)"/>
      <sheetName val="MOTHERWELL CHC (25)"/>
      <sheetName val="LIVINGSTONE HOSPITAL (26)"/>
      <sheetName val="GQEBERA CHC (27)"/>
      <sheetName val="DORA NGINZA HOSPITAL (28)"/>
      <sheetName val="ELIZABETH DOKIN HOSP(29)"/>
      <sheetName val="PORT ELIZABETH PROV (30)"/>
      <sheetName val="MOUNTROAD MORTUARY (31)"/>
      <sheetName val="UITENHAGE PRO.HOSPITAL (32)"/>
      <sheetName val="JOSE PEARSON TB HSPITAL (33)"/>
      <sheetName val="LAETITA BAM CHC (34)"/>
      <sheetName val="MOTHEWELL CHC (35)"/>
      <sheetName val="LAETITA BAM CHC (36)"/>
      <sheetName val="PE PROV. (37)"/>
      <sheetName val="ORSMOND TB HOSP. (38)"/>
      <sheetName val="Gqebera CHC (39)"/>
      <sheetName val="Dora Ngiza (40)"/>
      <sheetName val="PE Pronvincial Hospital (41)"/>
      <sheetName val="Motherwell CHC (42)"/>
      <sheetName val="Westend Clinic (43)"/>
      <sheetName val="Dora Ngiza (44)"/>
      <sheetName val="Elizabeth Hospital (45)"/>
      <sheetName val="Jose Pearson (46)"/>
      <sheetName val="Livingstone Hospital (47)"/>
      <sheetName val="PE Pro. Hosp (48)"/>
      <sheetName val="Elizabeth Donken hosp.(49)"/>
      <sheetName val="Dora Ngiza (50)"/>
      <sheetName val="Dora Ngiza (51)"/>
      <sheetName val="West End (52)"/>
      <sheetName val="Elizabeth Hospital (53)"/>
      <sheetName val="Orsmond TB Hosp.(54)"/>
      <sheetName val="Port Elizabeth (55)"/>
      <sheetName val="Livingston Hosp (56)"/>
      <sheetName val="New Brighton M.(57)"/>
      <sheetName val="West End (58)"/>
      <sheetName val="Dora Ngiza chc (59)"/>
      <sheetName val="New Brighston (60)"/>
      <sheetName val="Jose Pearson TB Hosp (61)"/>
      <sheetName val="Jose Pearson TB Hosp (62)"/>
      <sheetName val="Livingstone Hosp (63)"/>
      <sheetName val="Jose Pearson TB Hosp (64)"/>
      <sheetName val="Motherwell chc (65)"/>
      <sheetName val="Dora Ngiza (66)"/>
      <sheetName val="Orsmond TB Hosp (66)"/>
      <sheetName val="Dora Ngiza Hosp (67)"/>
      <sheetName val="Uitenhage Forensic (68)"/>
      <sheetName val="Dora Ngiza Hospital (70)"/>
      <sheetName val="Jose Pearson Sant (71)"/>
      <sheetName val="Gqebera chc (72)"/>
      <sheetName val="Dora Ngiza Hospital (73)"/>
      <sheetName val="Jose Pearson Sant (74)"/>
      <sheetName val="Livingston Hospital (75)"/>
      <sheetName val="Leticia Bam Hospital (76)"/>
      <sheetName val="Unitenhage Pro (69)"/>
      <sheetName val="Gqebera chc (77)"/>
      <sheetName val="PE Prov (78)"/>
      <sheetName val="Linvingston (79)"/>
      <sheetName val="Dora Ngiza (80)"/>
      <sheetName val="Dora Ngiza (81)"/>
      <sheetName val="Galvendale Foresic (83)"/>
      <sheetName val="Struandale Depot (84)"/>
      <sheetName val="PE Prov (85)"/>
      <sheetName val="West End (86)"/>
      <sheetName val="Livingston Hospital (87)"/>
      <sheetName val="Dora Ngiza (88)"/>
      <sheetName val="Mt Road (82)"/>
      <sheetName val="West End (89)"/>
      <sheetName val="Walton Conyng (90)"/>
      <sheetName val="Uitenhage Hospital  (91)"/>
      <sheetName val="Jose Pearson Hospital (92)"/>
      <sheetName val="Motherwell Hospital (93)"/>
      <sheetName val="West End chc (94)"/>
      <sheetName val="Qoutation "/>
      <sheetName val="Jose Pearson Hospital (95)"/>
      <sheetName val="Qoutation Jose Pearson"/>
      <sheetName val="Jose Pearson"/>
      <sheetName val="Dora Ngiza (96)"/>
      <sheetName val="Uitenhage Pro (97)"/>
      <sheetName val="Jose Pearson (98)"/>
      <sheetName val="Dora Ngiza (99)"/>
      <sheetName val="Gqebera chc (100)"/>
      <sheetName val="Jose Pearson (101)"/>
      <sheetName val="Dora Ngiza (102)"/>
      <sheetName val="PE PRO. (103)"/>
      <sheetName val="West End (104)"/>
    </sheetNames>
    <sheetDataSet>
      <sheetData sheetId="0" refreshError="1"/>
      <sheetData sheetId="1" refreshError="1">
        <row r="3">
          <cell r="D3" t="str">
            <v>SCMU3-22/23-0518-HO</v>
          </cell>
        </row>
        <row r="4">
          <cell r="D4" t="str">
            <v>STANDBY GENERATORS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2:I43"/>
  <sheetViews>
    <sheetView view="pageBreakPreview" zoomScaleNormal="100" zoomScaleSheetLayoutView="100" workbookViewId="0">
      <selection activeCell="H14" sqref="H14"/>
    </sheetView>
  </sheetViews>
  <sheetFormatPr defaultColWidth="9.140625" defaultRowHeight="14.25" x14ac:dyDescent="0.2"/>
  <cols>
    <col min="1" max="1" width="2.85546875" style="6" customWidth="1"/>
    <col min="2" max="2" width="13.28515625" style="6" customWidth="1"/>
    <col min="3" max="3" width="25.7109375" style="6" customWidth="1"/>
    <col min="4" max="4" width="48.85546875" style="6" customWidth="1"/>
    <col min="5" max="5" width="29" style="6" customWidth="1"/>
    <col min="6" max="6" width="31.140625" style="10" customWidth="1"/>
    <col min="7" max="7" width="1.5703125" style="6" bestFit="1" customWidth="1"/>
    <col min="8" max="9" width="16.7109375" style="6" bestFit="1" customWidth="1"/>
    <col min="10" max="16384" width="9.140625" style="6"/>
  </cols>
  <sheetData>
    <row r="2" spans="2:7" s="12" customFormat="1" x14ac:dyDescent="0.2">
      <c r="B2" s="2" t="s">
        <v>0</v>
      </c>
      <c r="C2" s="7"/>
      <c r="D2" s="2"/>
      <c r="E2" s="271"/>
      <c r="F2" s="271"/>
    </row>
    <row r="3" spans="2:7" ht="4.5" customHeight="1" x14ac:dyDescent="0.2">
      <c r="B3" s="2"/>
      <c r="C3" s="272"/>
      <c r="D3" s="272"/>
      <c r="E3" s="272"/>
      <c r="F3" s="7"/>
      <c r="G3" s="12"/>
    </row>
    <row r="4" spans="2:7" ht="27.75" customHeight="1" x14ac:dyDescent="0.2">
      <c r="B4" s="270" t="s">
        <v>1</v>
      </c>
      <c r="C4" s="284"/>
      <c r="D4" s="270" t="s">
        <v>2</v>
      </c>
      <c r="E4" s="273" t="s">
        <v>3</v>
      </c>
      <c r="F4" s="399" t="s">
        <v>681</v>
      </c>
      <c r="G4" s="399"/>
    </row>
    <row r="5" spans="2:7" ht="22.9" customHeight="1" x14ac:dyDescent="0.2">
      <c r="B5" s="273"/>
      <c r="C5" s="2"/>
      <c r="D5" s="2"/>
      <c r="E5" s="2"/>
      <c r="F5" s="268"/>
      <c r="G5" s="12"/>
    </row>
    <row r="6" spans="2:7" x14ac:dyDescent="0.2">
      <c r="B6" s="407" t="s">
        <v>4</v>
      </c>
      <c r="C6" s="408"/>
      <c r="D6" s="407" t="s">
        <v>5</v>
      </c>
      <c r="E6" s="409"/>
      <c r="F6" s="409"/>
      <c r="G6" s="12"/>
    </row>
    <row r="7" spans="2:7" ht="6" customHeight="1" thickBot="1" x14ac:dyDescent="0.25">
      <c r="B7" s="406"/>
      <c r="C7" s="406"/>
      <c r="D7" s="406"/>
      <c r="E7" s="406"/>
      <c r="F7" s="12"/>
      <c r="G7" s="12"/>
    </row>
    <row r="8" spans="2:7" s="37" customFormat="1" ht="26.25" thickTop="1" x14ac:dyDescent="0.25">
      <c r="B8" s="279" t="s">
        <v>6</v>
      </c>
      <c r="C8" s="403" t="s">
        <v>7</v>
      </c>
      <c r="D8" s="404"/>
      <c r="E8" s="405"/>
      <c r="F8" s="280" t="s">
        <v>8</v>
      </c>
    </row>
    <row r="9" spans="2:7" s="9" customFormat="1" ht="20.25" customHeight="1" x14ac:dyDescent="0.25">
      <c r="B9" s="274"/>
      <c r="C9" s="275"/>
      <c r="D9" s="37"/>
      <c r="E9" s="276"/>
      <c r="F9" s="281"/>
      <c r="G9" s="289"/>
    </row>
    <row r="10" spans="2:7" s="9" customFormat="1" ht="20.25" customHeight="1" x14ac:dyDescent="0.25">
      <c r="B10" s="50" t="s">
        <v>9</v>
      </c>
      <c r="C10" s="275" t="s">
        <v>1267</v>
      </c>
      <c r="D10" s="37" t="str">
        <f>'SCHED 1B-1'!D6</f>
        <v xml:space="preserve">FIXED CHARGE AND VALUE RELATED ITEMS APPLICABLE TO ALL WORK </v>
      </c>
      <c r="E10" s="276"/>
      <c r="F10" s="281"/>
      <c r="G10" s="289"/>
    </row>
    <row r="11" spans="2:7" s="9" customFormat="1" ht="20.25" customHeight="1" x14ac:dyDescent="0.25">
      <c r="B11" s="50"/>
      <c r="C11" s="275"/>
      <c r="D11" s="37"/>
      <c r="E11" s="276"/>
      <c r="F11" s="281"/>
      <c r="G11" s="289"/>
    </row>
    <row r="12" spans="2:7" s="9" customFormat="1" ht="20.25" customHeight="1" x14ac:dyDescent="0.25">
      <c r="B12" s="50" t="s">
        <v>10</v>
      </c>
      <c r="C12" s="275" t="s">
        <v>1267</v>
      </c>
      <c r="D12" s="37" t="str">
        <f>'SCHED 1B-2'!D6</f>
        <v>FIXED CHARGE AND VALUE RELATED ITEMS APPLICABLE TO ALL WORK (continued)</v>
      </c>
      <c r="E12" s="276"/>
      <c r="F12" s="281"/>
      <c r="G12" s="289"/>
    </row>
    <row r="13" spans="2:7" s="9" customFormat="1" ht="20.25" customHeight="1" x14ac:dyDescent="0.25">
      <c r="B13" s="50"/>
      <c r="C13" s="275"/>
      <c r="D13" s="37"/>
      <c r="E13" s="276"/>
      <c r="F13" s="281"/>
      <c r="G13" s="289"/>
    </row>
    <row r="14" spans="2:7" s="9" customFormat="1" ht="20.25" customHeight="1" x14ac:dyDescent="0.25">
      <c r="B14" s="50" t="s">
        <v>11</v>
      </c>
      <c r="C14" s="275" t="s">
        <v>1267</v>
      </c>
      <c r="D14" s="37" t="str">
        <f>'SCHED 1B-4'!D6</f>
        <v>FIXED CHARGE AND VALUE RELATED ITEMS APPLICABLE TO ALL WORK (continued)</v>
      </c>
      <c r="E14" s="276"/>
      <c r="F14" s="281"/>
      <c r="G14" s="289"/>
    </row>
    <row r="15" spans="2:7" s="9" customFormat="1" ht="20.25" customHeight="1" x14ac:dyDescent="0.25">
      <c r="B15" s="50"/>
      <c r="C15" s="275"/>
      <c r="D15" s="37"/>
      <c r="E15" s="276"/>
      <c r="F15" s="281"/>
      <c r="G15" s="289"/>
    </row>
    <row r="16" spans="2:7" s="9" customFormat="1" ht="20.25" customHeight="1" x14ac:dyDescent="0.25">
      <c r="B16" s="50" t="s">
        <v>12</v>
      </c>
      <c r="C16" s="275" t="s">
        <v>1267</v>
      </c>
      <c r="D16" s="37" t="str">
        <f>'SCHED 1B-5'!D6</f>
        <v>FIXED CHARGE AND VALUE RELATED ITEMS APPLICABLE TO ALL WORK (continued)</v>
      </c>
      <c r="E16" s="276"/>
      <c r="F16" s="281"/>
      <c r="G16" s="289"/>
    </row>
    <row r="17" spans="2:9" s="9" customFormat="1" ht="20.25" customHeight="1" x14ac:dyDescent="0.25">
      <c r="B17" s="50"/>
      <c r="C17" s="275"/>
      <c r="D17" s="37"/>
      <c r="E17" s="276"/>
      <c r="F17" s="281"/>
      <c r="G17" s="289"/>
      <c r="H17" s="289"/>
      <c r="I17" s="289"/>
    </row>
    <row r="18" spans="2:9" s="9" customFormat="1" ht="20.25" customHeight="1" x14ac:dyDescent="0.25">
      <c r="B18" s="50" t="s">
        <v>13</v>
      </c>
      <c r="C18" s="275" t="s">
        <v>1267</v>
      </c>
      <c r="D18" s="37" t="str">
        <f>'SCHED 1B-6'!D6</f>
        <v xml:space="preserve">FIXED CHARGE AND VALUE RELATED ITEMS APPLICABLE TO ALL WORK </v>
      </c>
      <c r="E18" s="276"/>
      <c r="F18" s="281"/>
      <c r="G18" s="289"/>
      <c r="H18" s="289"/>
      <c r="I18" s="289"/>
    </row>
    <row r="19" spans="2:9" s="9" customFormat="1" ht="20.25" customHeight="1" x14ac:dyDescent="0.25">
      <c r="B19" s="50"/>
      <c r="C19" s="275"/>
      <c r="D19" s="37"/>
      <c r="E19" s="276"/>
      <c r="F19" s="281"/>
      <c r="G19" s="289" t="s">
        <v>697</v>
      </c>
      <c r="H19" s="289"/>
      <c r="I19" s="289"/>
    </row>
    <row r="20" spans="2:9" s="9" customFormat="1" ht="20.25" customHeight="1" x14ac:dyDescent="0.25">
      <c r="B20" s="50" t="s">
        <v>14</v>
      </c>
      <c r="C20" s="275" t="s">
        <v>1268</v>
      </c>
      <c r="D20" s="37"/>
      <c r="E20" s="276"/>
      <c r="F20" s="281"/>
      <c r="G20" s="289"/>
      <c r="H20" s="289"/>
      <c r="I20" s="289"/>
    </row>
    <row r="21" spans="2:9" s="9" customFormat="1" ht="20.25" customHeight="1" x14ac:dyDescent="0.25">
      <c r="B21" s="50"/>
      <c r="C21" s="275"/>
      <c r="D21" s="37"/>
      <c r="E21" s="276"/>
      <c r="F21" s="281"/>
      <c r="G21" s="289"/>
      <c r="H21" s="289"/>
      <c r="I21" s="289"/>
    </row>
    <row r="22" spans="2:9" s="9" customFormat="1" ht="20.25" customHeight="1" x14ac:dyDescent="0.25">
      <c r="B22" s="50" t="s">
        <v>15</v>
      </c>
      <c r="C22" s="275" t="s">
        <v>1267</v>
      </c>
      <c r="D22" s="37" t="str">
        <f>'SCHED 2B-1'!D6</f>
        <v xml:space="preserve">FUNCTIONAL REPAIR SCHEDULE </v>
      </c>
      <c r="E22" s="51"/>
      <c r="F22" s="281"/>
      <c r="G22" s="289"/>
      <c r="H22" s="289"/>
      <c r="I22" s="289"/>
    </row>
    <row r="23" spans="2:9" s="9" customFormat="1" ht="20.25" customHeight="1" x14ac:dyDescent="0.25">
      <c r="B23" s="50"/>
      <c r="C23" s="275"/>
      <c r="D23" s="37"/>
      <c r="E23" s="51"/>
      <c r="F23" s="281"/>
      <c r="G23" s="289"/>
      <c r="H23" s="289"/>
      <c r="I23" s="289"/>
    </row>
    <row r="24" spans="2:9" s="9" customFormat="1" ht="20.25" customHeight="1" x14ac:dyDescent="0.25">
      <c r="B24" s="50" t="s">
        <v>16</v>
      </c>
      <c r="C24" s="275" t="s">
        <v>1267</v>
      </c>
      <c r="D24" s="37" t="str">
        <f>'SCHED 2B-2'!D6</f>
        <v>FUNCTIONAL REPAIR SCHEDULE (continued)</v>
      </c>
      <c r="E24" s="51"/>
      <c r="F24" s="281"/>
      <c r="G24" s="289"/>
      <c r="H24" s="289"/>
      <c r="I24" s="289"/>
    </row>
    <row r="25" spans="2:9" s="9" customFormat="1" ht="20.25" customHeight="1" x14ac:dyDescent="0.25">
      <c r="B25" s="50"/>
      <c r="C25" s="275"/>
      <c r="D25" s="37"/>
      <c r="E25" s="51"/>
      <c r="F25" s="281"/>
      <c r="G25" s="289"/>
      <c r="H25" s="289"/>
      <c r="I25" s="289"/>
    </row>
    <row r="26" spans="2:9" s="9" customFormat="1" ht="20.25" customHeight="1" x14ac:dyDescent="0.25">
      <c r="B26" s="50" t="s">
        <v>17</v>
      </c>
      <c r="C26" s="275" t="s">
        <v>1267</v>
      </c>
      <c r="D26" s="37" t="str">
        <f>'SCHED 2B-3'!D6</f>
        <v>FUNCTIONAL REPAIR SCHEDULE (continued)</v>
      </c>
      <c r="E26" s="51"/>
      <c r="F26" s="281"/>
      <c r="G26" s="289"/>
      <c r="H26" s="289"/>
      <c r="I26" s="289"/>
    </row>
    <row r="27" spans="2:9" s="9" customFormat="1" ht="20.25" customHeight="1" x14ac:dyDescent="0.25">
      <c r="B27" s="50"/>
      <c r="C27" s="275"/>
      <c r="D27" s="37"/>
      <c r="E27" s="51"/>
      <c r="F27" s="281"/>
      <c r="G27" s="289"/>
      <c r="H27" s="289"/>
      <c r="I27" s="289"/>
    </row>
    <row r="28" spans="2:9" s="9" customFormat="1" ht="20.25" customHeight="1" x14ac:dyDescent="0.25">
      <c r="B28" s="50" t="s">
        <v>18</v>
      </c>
      <c r="C28" s="275" t="s">
        <v>1267</v>
      </c>
      <c r="D28" s="37" t="str">
        <f>'SCHED 2B-4'!D6</f>
        <v xml:space="preserve">FUNCTIONAL REPAIR SCHEDULE </v>
      </c>
      <c r="E28" s="51"/>
      <c r="F28" s="281"/>
      <c r="G28" s="289"/>
      <c r="H28" s="289"/>
      <c r="I28" s="328"/>
    </row>
    <row r="29" spans="2:9" s="9" customFormat="1" ht="20.25" customHeight="1" x14ac:dyDescent="0.25">
      <c r="B29" s="50"/>
      <c r="C29" s="275"/>
      <c r="D29" s="37"/>
      <c r="E29" s="51"/>
      <c r="F29" s="281"/>
      <c r="G29" s="289"/>
      <c r="H29" s="289"/>
      <c r="I29" s="289"/>
    </row>
    <row r="30" spans="2:9" s="9" customFormat="1" ht="20.25" customHeight="1" x14ac:dyDescent="0.25">
      <c r="B30" s="50" t="s">
        <v>19</v>
      </c>
      <c r="C30" s="275" t="s">
        <v>1267</v>
      </c>
      <c r="D30" s="37" t="str">
        <f>'SCHEDULE 3B'!D6</f>
        <v>MAINTENANCE SERVICE SCHEDULE</v>
      </c>
      <c r="E30" s="51"/>
      <c r="F30" s="281"/>
      <c r="G30" s="289"/>
      <c r="H30" s="289"/>
      <c r="I30" s="289"/>
    </row>
    <row r="31" spans="2:9" s="9" customFormat="1" ht="20.25" customHeight="1" x14ac:dyDescent="0.25">
      <c r="B31" s="50"/>
      <c r="C31" s="275"/>
      <c r="D31" s="37"/>
      <c r="E31" s="51"/>
      <c r="F31" s="281"/>
      <c r="G31" s="289"/>
      <c r="H31" s="289"/>
      <c r="I31" s="289"/>
    </row>
    <row r="32" spans="2:9" s="9" customFormat="1" ht="20.25" customHeight="1" x14ac:dyDescent="0.25">
      <c r="B32" s="50">
        <v>4</v>
      </c>
      <c r="C32" s="275" t="str">
        <f>'SCHEDULE 4'!D6</f>
        <v xml:space="preserve">TERM REPAIRS SUBJECT TO APPROVAL OF QUOTATION OF THE WORKS </v>
      </c>
      <c r="D32" s="37"/>
      <c r="E32" s="51"/>
      <c r="F32" s="282"/>
      <c r="G32" s="289"/>
      <c r="H32" s="289"/>
      <c r="I32" s="289"/>
    </row>
    <row r="33" spans="2:9" s="9" customFormat="1" ht="20.25" customHeight="1" x14ac:dyDescent="0.25">
      <c r="B33" s="50"/>
      <c r="C33" s="275"/>
      <c r="D33" s="37"/>
      <c r="E33" s="51"/>
      <c r="F33" s="281"/>
      <c r="G33" s="289"/>
      <c r="H33" s="289"/>
      <c r="I33" s="289"/>
    </row>
    <row r="34" spans="2:9" s="9" customFormat="1" ht="20.25" customHeight="1" x14ac:dyDescent="0.25">
      <c r="B34" s="50">
        <v>5</v>
      </c>
      <c r="C34" s="275" t="str">
        <f>'SCHEDULE 5'!D6</f>
        <v>ROAMING GENERATORS AND GENERATOR HIRE</v>
      </c>
      <c r="D34" s="37"/>
      <c r="E34" s="51"/>
      <c r="F34" s="282"/>
      <c r="G34" s="289"/>
      <c r="H34" s="328"/>
      <c r="I34" s="289"/>
    </row>
    <row r="35" spans="2:9" s="9" customFormat="1" ht="20.25" customHeight="1" x14ac:dyDescent="0.25">
      <c r="B35" s="50"/>
      <c r="C35" s="275"/>
      <c r="D35" s="37"/>
      <c r="E35" s="51"/>
      <c r="F35" s="282"/>
      <c r="H35" s="352"/>
    </row>
    <row r="36" spans="2:9" s="9" customFormat="1" ht="20.25" customHeight="1" x14ac:dyDescent="0.25">
      <c r="B36" s="50">
        <v>6</v>
      </c>
      <c r="C36" s="348" t="s">
        <v>682</v>
      </c>
      <c r="D36" s="349"/>
      <c r="E36" s="350"/>
      <c r="F36" s="282"/>
    </row>
    <row r="37" spans="2:9" s="9" customFormat="1" ht="20.25" customHeight="1" thickBot="1" x14ac:dyDescent="0.3">
      <c r="B37" s="364"/>
      <c r="C37" s="277"/>
      <c r="D37" s="278"/>
      <c r="E37" s="52"/>
      <c r="F37" s="283"/>
    </row>
    <row r="38" spans="2:9" s="9" customFormat="1" ht="20.25" customHeight="1" thickTop="1" x14ac:dyDescent="0.25">
      <c r="B38" s="359" t="s">
        <v>683</v>
      </c>
      <c r="C38" s="356"/>
      <c r="D38" s="358"/>
      <c r="E38" s="357"/>
      <c r="F38" s="361"/>
    </row>
    <row r="39" spans="2:9" s="9" customFormat="1" ht="20.25" customHeight="1" x14ac:dyDescent="0.25">
      <c r="B39" s="360" t="s">
        <v>684</v>
      </c>
      <c r="C39" s="349"/>
      <c r="D39" s="349"/>
      <c r="E39" s="355"/>
      <c r="F39" s="363"/>
    </row>
    <row r="40" spans="2:9" s="9" customFormat="1" ht="24.95" customHeight="1" thickBot="1" x14ac:dyDescent="0.3">
      <c r="B40" s="400" t="s">
        <v>1269</v>
      </c>
      <c r="C40" s="401"/>
      <c r="D40" s="401"/>
      <c r="E40" s="402"/>
      <c r="F40" s="362"/>
      <c r="H40" s="354"/>
      <c r="I40" s="354"/>
    </row>
    <row r="41" spans="2:9" s="9" customFormat="1" ht="6" customHeight="1" thickTop="1" x14ac:dyDescent="0.25">
      <c r="B41" s="216"/>
      <c r="C41" s="36"/>
      <c r="D41" s="36"/>
      <c r="E41" s="36"/>
      <c r="F41" s="323"/>
    </row>
    <row r="42" spans="2:9" s="12" customFormat="1" x14ac:dyDescent="0.2">
      <c r="F42" s="81"/>
    </row>
    <row r="43" spans="2:9" x14ac:dyDescent="0.2">
      <c r="B43" s="12"/>
      <c r="C43" s="12"/>
      <c r="D43" s="12"/>
      <c r="E43" s="12"/>
      <c r="F43" s="81"/>
    </row>
  </sheetData>
  <mergeCells count="6">
    <mergeCell ref="F4:G4"/>
    <mergeCell ref="B40:E40"/>
    <mergeCell ref="C8:E8"/>
    <mergeCell ref="B7:E7"/>
    <mergeCell ref="B6:C6"/>
    <mergeCell ref="D6:F6"/>
  </mergeCells>
  <phoneticPr fontId="31" type="noConversion"/>
  <pageMargins left="0.51181102362204722" right="0.51181102362204722" top="0.55118110236220474" bottom="0.35433070866141736" header="0.31496062992125984" footer="0.31496062992125984"/>
  <pageSetup paperSize="9" scale="62" orientation="portrait" r:id="rId1"/>
  <headerFooter>
    <oddFooter>&amp;R&amp;"Arial,Regular"&amp;P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B1:J215"/>
  <sheetViews>
    <sheetView view="pageBreakPreview" zoomScale="97" zoomScaleNormal="70" zoomScaleSheetLayoutView="85" workbookViewId="0">
      <selection activeCell="L14" sqref="L14"/>
    </sheetView>
  </sheetViews>
  <sheetFormatPr defaultColWidth="9.140625" defaultRowHeight="14.25" x14ac:dyDescent="0.2"/>
  <cols>
    <col min="1" max="1" width="1.140625" style="6" customWidth="1"/>
    <col min="2" max="2" width="9.7109375" style="6" customWidth="1"/>
    <col min="3" max="3" width="11.7109375" style="6" customWidth="1"/>
    <col min="4" max="4" width="53.85546875" style="6" customWidth="1"/>
    <col min="5" max="5" width="8.85546875" style="6" customWidth="1"/>
    <col min="6" max="6" width="7.5703125" style="6" customWidth="1"/>
    <col min="7" max="7" width="12.7109375" style="6" customWidth="1"/>
    <col min="8" max="8" width="31.28515625" style="6" customWidth="1"/>
    <col min="9" max="9" width="9.140625" style="6"/>
    <col min="10" max="10" width="13.28515625" style="6" bestFit="1" customWidth="1"/>
    <col min="11" max="16384" width="9.140625" style="6"/>
  </cols>
  <sheetData>
    <row r="1" spans="2:10" ht="18" x14ac:dyDescent="0.25">
      <c r="B1" s="2"/>
      <c r="C1" s="2"/>
      <c r="D1" s="8"/>
      <c r="E1" s="1"/>
      <c r="F1" s="1"/>
      <c r="G1" s="7"/>
      <c r="H1" s="12"/>
    </row>
    <row r="2" spans="2:10" s="12" customFormat="1" ht="18" customHeight="1" x14ac:dyDescent="0.25">
      <c r="B2" s="2" t="s">
        <v>0</v>
      </c>
      <c r="D2" s="2"/>
      <c r="E2" s="3"/>
      <c r="F2" s="3"/>
      <c r="G2" s="7"/>
    </row>
    <row r="3" spans="2:10" ht="24.6" customHeight="1" x14ac:dyDescent="0.25">
      <c r="B3" s="2" t="s">
        <v>20</v>
      </c>
      <c r="C3" s="12"/>
      <c r="D3" s="270" t="str">
        <f>'COMBINED FINAL-SUMMARY'!D4</f>
        <v>SCMU3-23/24-0740-HO</v>
      </c>
      <c r="E3" s="410" t="s">
        <v>3</v>
      </c>
      <c r="F3" s="411"/>
      <c r="G3" s="268" t="s">
        <v>1265</v>
      </c>
      <c r="H3" s="12"/>
    </row>
    <row r="4" spans="2:10" ht="15" customHeight="1" x14ac:dyDescent="0.2">
      <c r="B4" s="2" t="s">
        <v>21</v>
      </c>
      <c r="C4" s="12"/>
      <c r="D4" s="2" t="s">
        <v>5</v>
      </c>
      <c r="E4" s="2"/>
      <c r="F4" s="2"/>
      <c r="G4" s="268" t="s">
        <v>1264</v>
      </c>
      <c r="H4" s="12"/>
    </row>
    <row r="5" spans="2:10" x14ac:dyDescent="0.2">
      <c r="B5" s="2"/>
      <c r="C5" s="2"/>
      <c r="D5" s="2"/>
      <c r="E5" s="2"/>
      <c r="F5" s="2"/>
      <c r="G5" s="7"/>
      <c r="H5" s="12"/>
    </row>
    <row r="6" spans="2:10" s="4" customFormat="1" ht="15" customHeight="1" x14ac:dyDescent="0.2">
      <c r="B6" s="4" t="s">
        <v>22</v>
      </c>
      <c r="D6" s="4" t="s">
        <v>23</v>
      </c>
    </row>
    <row r="7" spans="2:10" ht="6" customHeight="1" thickBot="1" x14ac:dyDescent="0.25">
      <c r="B7" s="5"/>
      <c r="C7" s="5"/>
      <c r="D7" s="5"/>
      <c r="E7" s="5"/>
      <c r="F7" s="5"/>
      <c r="G7" s="7"/>
      <c r="H7" s="12"/>
    </row>
    <row r="8" spans="2:10" s="9" customFormat="1" ht="39" customHeight="1" thickBot="1" x14ac:dyDescent="0.3">
      <c r="B8" s="11" t="s">
        <v>24</v>
      </c>
      <c r="C8" s="11" t="s">
        <v>25</v>
      </c>
      <c r="D8" s="11" t="s">
        <v>7</v>
      </c>
      <c r="E8" s="11" t="s">
        <v>26</v>
      </c>
      <c r="F8" s="11" t="s">
        <v>1382</v>
      </c>
      <c r="G8" s="11" t="s">
        <v>1383</v>
      </c>
      <c r="H8" s="11" t="s">
        <v>1384</v>
      </c>
    </row>
    <row r="9" spans="2:10" s="9" customFormat="1" ht="44.25" customHeight="1" x14ac:dyDescent="0.25">
      <c r="B9" s="38">
        <v>1</v>
      </c>
      <c r="C9" s="38" t="s">
        <v>27</v>
      </c>
      <c r="D9" s="285" t="s">
        <v>1270</v>
      </c>
      <c r="E9" s="40"/>
      <c r="F9" s="40"/>
      <c r="G9" s="41"/>
      <c r="H9" s="41"/>
    </row>
    <row r="10" spans="2:10" s="9" customFormat="1" ht="20.25" customHeight="1" x14ac:dyDescent="0.25">
      <c r="B10" s="19" t="s">
        <v>29</v>
      </c>
      <c r="C10" s="19"/>
      <c r="D10" s="376" t="s">
        <v>30</v>
      </c>
      <c r="E10" s="19" t="s">
        <v>31</v>
      </c>
      <c r="F10" s="19">
        <v>1</v>
      </c>
      <c r="G10" s="65"/>
      <c r="H10" s="23"/>
      <c r="I10" s="329"/>
      <c r="J10" s="352"/>
    </row>
    <row r="11" spans="2:10" s="9" customFormat="1" ht="20.25" customHeight="1" x14ac:dyDescent="0.25">
      <c r="B11" s="19" t="s">
        <v>32</v>
      </c>
      <c r="C11" s="19"/>
      <c r="D11" s="376" t="s">
        <v>33</v>
      </c>
      <c r="E11" s="19" t="s">
        <v>31</v>
      </c>
      <c r="F11" s="19">
        <v>1</v>
      </c>
      <c r="G11" s="65"/>
      <c r="H11" s="23"/>
    </row>
    <row r="12" spans="2:10" s="9" customFormat="1" ht="20.25" customHeight="1" x14ac:dyDescent="0.25">
      <c r="B12" s="19" t="s">
        <v>34</v>
      </c>
      <c r="C12" s="19"/>
      <c r="D12" s="376" t="s">
        <v>35</v>
      </c>
      <c r="E12" s="19" t="s">
        <v>31</v>
      </c>
      <c r="F12" s="19">
        <v>1</v>
      </c>
      <c r="G12" s="65"/>
      <c r="H12" s="23"/>
    </row>
    <row r="13" spans="2:10" s="9" customFormat="1" ht="20.25" customHeight="1" x14ac:dyDescent="0.25">
      <c r="B13" s="19" t="s">
        <v>36</v>
      </c>
      <c r="C13" s="19"/>
      <c r="D13" s="376" t="s">
        <v>37</v>
      </c>
      <c r="E13" s="19" t="s">
        <v>31</v>
      </c>
      <c r="F13" s="19">
        <v>1</v>
      </c>
      <c r="G13" s="65"/>
      <c r="H13" s="23"/>
    </row>
    <row r="14" spans="2:10" s="9" customFormat="1" ht="20.25" customHeight="1" x14ac:dyDescent="0.25">
      <c r="B14" s="19" t="s">
        <v>38</v>
      </c>
      <c r="C14" s="19"/>
      <c r="D14" s="376" t="s">
        <v>39</v>
      </c>
      <c r="E14" s="19" t="s">
        <v>31</v>
      </c>
      <c r="F14" s="19">
        <v>1</v>
      </c>
      <c r="G14" s="65"/>
      <c r="H14" s="23"/>
    </row>
    <row r="15" spans="2:10" s="9" customFormat="1" ht="20.25" customHeight="1" x14ac:dyDescent="0.25">
      <c r="B15" s="19" t="s">
        <v>40</v>
      </c>
      <c r="C15" s="19"/>
      <c r="D15" s="376" t="s">
        <v>41</v>
      </c>
      <c r="E15" s="19" t="s">
        <v>31</v>
      </c>
      <c r="F15" s="19">
        <v>1</v>
      </c>
      <c r="G15" s="65"/>
      <c r="H15" s="23"/>
    </row>
    <row r="16" spans="2:10" s="9" customFormat="1" ht="20.25" customHeight="1" x14ac:dyDescent="0.25">
      <c r="B16" s="19" t="s">
        <v>42</v>
      </c>
      <c r="C16" s="19"/>
      <c r="D16" s="376" t="s">
        <v>43</v>
      </c>
      <c r="E16" s="19" t="s">
        <v>31</v>
      </c>
      <c r="F16" s="19">
        <v>1</v>
      </c>
      <c r="G16" s="65"/>
      <c r="H16" s="23"/>
    </row>
    <row r="17" spans="2:8" s="9" customFormat="1" ht="20.25" customHeight="1" x14ac:dyDescent="0.25">
      <c r="B17" s="19" t="s">
        <v>44</v>
      </c>
      <c r="C17" s="19"/>
      <c r="D17" s="376" t="s">
        <v>45</v>
      </c>
      <c r="E17" s="19" t="s">
        <v>31</v>
      </c>
      <c r="F17" s="19">
        <v>1</v>
      </c>
      <c r="G17" s="65"/>
      <c r="H17" s="23"/>
    </row>
    <row r="18" spans="2:8" s="9" customFormat="1" ht="20.25" customHeight="1" x14ac:dyDescent="0.25">
      <c r="B18" s="19" t="s">
        <v>46</v>
      </c>
      <c r="C18" s="19"/>
      <c r="D18" s="376" t="s">
        <v>47</v>
      </c>
      <c r="E18" s="19" t="s">
        <v>31</v>
      </c>
      <c r="F18" s="19">
        <v>1</v>
      </c>
      <c r="G18" s="65"/>
      <c r="H18" s="23"/>
    </row>
    <row r="19" spans="2:8" s="9" customFormat="1" ht="20.25" customHeight="1" x14ac:dyDescent="0.25">
      <c r="B19" s="19" t="s">
        <v>48</v>
      </c>
      <c r="C19" s="19"/>
      <c r="D19" s="376" t="s">
        <v>47</v>
      </c>
      <c r="E19" s="19" t="s">
        <v>31</v>
      </c>
      <c r="F19" s="19">
        <v>1</v>
      </c>
      <c r="G19" s="65"/>
      <c r="H19" s="23"/>
    </row>
    <row r="20" spans="2:8" s="9" customFormat="1" ht="20.25" customHeight="1" x14ac:dyDescent="0.25">
      <c r="B20" s="19" t="s">
        <v>49</v>
      </c>
      <c r="C20" s="19"/>
      <c r="D20" s="376" t="s">
        <v>50</v>
      </c>
      <c r="E20" s="19" t="s">
        <v>31</v>
      </c>
      <c r="F20" s="19">
        <v>1</v>
      </c>
      <c r="G20" s="65"/>
      <c r="H20" s="23"/>
    </row>
    <row r="21" spans="2:8" s="9" customFormat="1" ht="20.25" customHeight="1" x14ac:dyDescent="0.25">
      <c r="B21" s="19" t="s">
        <v>51</v>
      </c>
      <c r="C21" s="19"/>
      <c r="D21" s="376" t="s">
        <v>50</v>
      </c>
      <c r="E21" s="19" t="s">
        <v>31</v>
      </c>
      <c r="F21" s="19">
        <v>1</v>
      </c>
      <c r="G21" s="65"/>
      <c r="H21" s="23"/>
    </row>
    <row r="22" spans="2:8" s="9" customFormat="1" ht="20.25" customHeight="1" x14ac:dyDescent="0.25">
      <c r="B22" s="19" t="s">
        <v>52</v>
      </c>
      <c r="C22" s="19"/>
      <c r="D22" s="376" t="s">
        <v>50</v>
      </c>
      <c r="E22" s="19" t="s">
        <v>31</v>
      </c>
      <c r="F22" s="19">
        <v>1</v>
      </c>
      <c r="G22" s="65"/>
      <c r="H22" s="23"/>
    </row>
    <row r="23" spans="2:8" s="9" customFormat="1" ht="20.25" customHeight="1" x14ac:dyDescent="0.25">
      <c r="B23" s="19" t="s">
        <v>53</v>
      </c>
      <c r="C23" s="19"/>
      <c r="D23" s="376" t="s">
        <v>50</v>
      </c>
      <c r="E23" s="19" t="s">
        <v>31</v>
      </c>
      <c r="F23" s="19">
        <v>1</v>
      </c>
      <c r="G23" s="65"/>
      <c r="H23" s="23"/>
    </row>
    <row r="24" spans="2:8" s="9" customFormat="1" ht="20.25" customHeight="1" x14ac:dyDescent="0.25">
      <c r="B24" s="19" t="s">
        <v>54</v>
      </c>
      <c r="C24" s="19"/>
      <c r="D24" s="376" t="s">
        <v>50</v>
      </c>
      <c r="E24" s="19" t="s">
        <v>31</v>
      </c>
      <c r="F24" s="19">
        <v>1</v>
      </c>
      <c r="G24" s="65"/>
      <c r="H24" s="23"/>
    </row>
    <row r="25" spans="2:8" s="9" customFormat="1" ht="20.25" customHeight="1" x14ac:dyDescent="0.25">
      <c r="B25" s="19" t="s">
        <v>55</v>
      </c>
      <c r="C25" s="19"/>
      <c r="D25" s="376" t="s">
        <v>56</v>
      </c>
      <c r="E25" s="19" t="s">
        <v>31</v>
      </c>
      <c r="F25" s="19">
        <v>1</v>
      </c>
      <c r="G25" s="65"/>
      <c r="H25" s="23"/>
    </row>
    <row r="26" spans="2:8" s="9" customFormat="1" ht="20.25" customHeight="1" x14ac:dyDescent="0.25">
      <c r="B26" s="19" t="s">
        <v>57</v>
      </c>
      <c r="C26" s="19"/>
      <c r="D26" s="376" t="s">
        <v>58</v>
      </c>
      <c r="E26" s="19" t="s">
        <v>31</v>
      </c>
      <c r="F26" s="19">
        <v>1</v>
      </c>
      <c r="G26" s="65"/>
      <c r="H26" s="23"/>
    </row>
    <row r="27" spans="2:8" s="9" customFormat="1" ht="20.25" customHeight="1" x14ac:dyDescent="0.25">
      <c r="B27" s="19" t="s">
        <v>59</v>
      </c>
      <c r="C27" s="19"/>
      <c r="D27" s="376" t="s">
        <v>60</v>
      </c>
      <c r="E27" s="19" t="s">
        <v>31</v>
      </c>
      <c r="F27" s="19">
        <v>1</v>
      </c>
      <c r="G27" s="65"/>
      <c r="H27" s="23"/>
    </row>
    <row r="28" spans="2:8" s="9" customFormat="1" ht="20.25" customHeight="1" x14ac:dyDescent="0.25">
      <c r="B28" s="19" t="s">
        <v>61</v>
      </c>
      <c r="C28" s="19"/>
      <c r="D28" s="376" t="s">
        <v>62</v>
      </c>
      <c r="E28" s="19" t="s">
        <v>31</v>
      </c>
      <c r="F28" s="19">
        <v>1</v>
      </c>
      <c r="G28" s="65"/>
      <c r="H28" s="23"/>
    </row>
    <row r="29" spans="2:8" s="9" customFormat="1" ht="20.25" customHeight="1" x14ac:dyDescent="0.25">
      <c r="B29" s="19" t="s">
        <v>63</v>
      </c>
      <c r="C29" s="19"/>
      <c r="D29" s="376" t="s">
        <v>64</v>
      </c>
      <c r="E29" s="19" t="s">
        <v>31</v>
      </c>
      <c r="F29" s="19">
        <v>1</v>
      </c>
      <c r="G29" s="65"/>
      <c r="H29" s="23"/>
    </row>
    <row r="30" spans="2:8" s="9" customFormat="1" ht="20.25" customHeight="1" x14ac:dyDescent="0.25">
      <c r="B30" s="19" t="s">
        <v>65</v>
      </c>
      <c r="C30" s="19"/>
      <c r="D30" s="376" t="s">
        <v>66</v>
      </c>
      <c r="E30" s="19" t="s">
        <v>31</v>
      </c>
      <c r="F30" s="19">
        <v>1</v>
      </c>
      <c r="G30" s="65"/>
      <c r="H30" s="23"/>
    </row>
    <row r="31" spans="2:8" s="9" customFormat="1" ht="20.25" customHeight="1" x14ac:dyDescent="0.25">
      <c r="B31" s="19" t="s">
        <v>67</v>
      </c>
      <c r="C31" s="19"/>
      <c r="D31" s="376" t="s">
        <v>68</v>
      </c>
      <c r="E31" s="19" t="s">
        <v>31</v>
      </c>
      <c r="F31" s="19">
        <v>1</v>
      </c>
      <c r="G31" s="65"/>
      <c r="H31" s="23"/>
    </row>
    <row r="32" spans="2:8" s="9" customFormat="1" ht="20.25" customHeight="1" x14ac:dyDescent="0.25">
      <c r="B32" s="19" t="s">
        <v>69</v>
      </c>
      <c r="C32" s="19"/>
      <c r="D32" s="376" t="s">
        <v>70</v>
      </c>
      <c r="E32" s="19" t="s">
        <v>31</v>
      </c>
      <c r="F32" s="19">
        <v>1</v>
      </c>
      <c r="G32" s="65"/>
      <c r="H32" s="23"/>
    </row>
    <row r="33" spans="2:8" s="9" customFormat="1" ht="20.25" customHeight="1" x14ac:dyDescent="0.25">
      <c r="B33" s="19" t="s">
        <v>71</v>
      </c>
      <c r="C33" s="19"/>
      <c r="D33" s="376" t="s">
        <v>70</v>
      </c>
      <c r="E33" s="19" t="s">
        <v>31</v>
      </c>
      <c r="F33" s="19">
        <v>1</v>
      </c>
      <c r="G33" s="65"/>
      <c r="H33" s="23"/>
    </row>
    <row r="34" spans="2:8" s="9" customFormat="1" ht="20.25" customHeight="1" x14ac:dyDescent="0.25">
      <c r="B34" s="19" t="s">
        <v>72</v>
      </c>
      <c r="C34" s="19"/>
      <c r="D34" s="376" t="s">
        <v>73</v>
      </c>
      <c r="E34" s="19" t="s">
        <v>31</v>
      </c>
      <c r="F34" s="19">
        <v>1</v>
      </c>
      <c r="G34" s="65"/>
      <c r="H34" s="23"/>
    </row>
    <row r="35" spans="2:8" s="9" customFormat="1" ht="20.25" customHeight="1" x14ac:dyDescent="0.25">
      <c r="B35" s="19" t="s">
        <v>74</v>
      </c>
      <c r="C35" s="19"/>
      <c r="D35" s="376" t="s">
        <v>73</v>
      </c>
      <c r="E35" s="19" t="s">
        <v>31</v>
      </c>
      <c r="F35" s="19">
        <v>1</v>
      </c>
      <c r="G35" s="65"/>
      <c r="H35" s="23"/>
    </row>
    <row r="36" spans="2:8" s="9" customFormat="1" ht="20.25" customHeight="1" x14ac:dyDescent="0.25">
      <c r="B36" s="19" t="s">
        <v>75</v>
      </c>
      <c r="C36" s="19"/>
      <c r="D36" s="376" t="s">
        <v>73</v>
      </c>
      <c r="E36" s="19" t="s">
        <v>31</v>
      </c>
      <c r="F36" s="19">
        <v>1</v>
      </c>
      <c r="G36" s="65"/>
      <c r="H36" s="23"/>
    </row>
    <row r="37" spans="2:8" s="9" customFormat="1" ht="20.25" customHeight="1" x14ac:dyDescent="0.25">
      <c r="B37" s="19" t="s">
        <v>76</v>
      </c>
      <c r="C37" s="19"/>
      <c r="D37" s="376" t="s">
        <v>73</v>
      </c>
      <c r="E37" s="19" t="s">
        <v>31</v>
      </c>
      <c r="F37" s="19">
        <v>1</v>
      </c>
      <c r="G37" s="65"/>
      <c r="H37" s="23"/>
    </row>
    <row r="38" spans="2:8" s="9" customFormat="1" ht="20.25" customHeight="1" x14ac:dyDescent="0.25">
      <c r="B38" s="19" t="s">
        <v>77</v>
      </c>
      <c r="C38" s="19"/>
      <c r="D38" s="376" t="s">
        <v>73</v>
      </c>
      <c r="E38" s="19" t="s">
        <v>31</v>
      </c>
      <c r="F38" s="19">
        <v>1</v>
      </c>
      <c r="G38" s="65"/>
      <c r="H38" s="23"/>
    </row>
    <row r="39" spans="2:8" s="9" customFormat="1" ht="20.25" customHeight="1" x14ac:dyDescent="0.25">
      <c r="B39" s="19" t="s">
        <v>78</v>
      </c>
      <c r="C39" s="19"/>
      <c r="D39" s="376" t="s">
        <v>79</v>
      </c>
      <c r="E39" s="19" t="s">
        <v>31</v>
      </c>
      <c r="F39" s="19">
        <v>1</v>
      </c>
      <c r="G39" s="65"/>
      <c r="H39" s="23"/>
    </row>
    <row r="40" spans="2:8" s="9" customFormat="1" ht="20.25" customHeight="1" x14ac:dyDescent="0.25">
      <c r="B40" s="19" t="s">
        <v>80</v>
      </c>
      <c r="C40" s="19"/>
      <c r="D40" s="376" t="s">
        <v>81</v>
      </c>
      <c r="E40" s="19" t="s">
        <v>31</v>
      </c>
      <c r="F40" s="19">
        <v>1</v>
      </c>
      <c r="G40" s="65"/>
      <c r="H40" s="23"/>
    </row>
    <row r="41" spans="2:8" s="9" customFormat="1" ht="20.25" customHeight="1" x14ac:dyDescent="0.25">
      <c r="B41" s="19" t="s">
        <v>82</v>
      </c>
      <c r="C41" s="19"/>
      <c r="D41" s="376" t="s">
        <v>83</v>
      </c>
      <c r="E41" s="19" t="s">
        <v>31</v>
      </c>
      <c r="F41" s="19">
        <v>1</v>
      </c>
      <c r="G41" s="65"/>
      <c r="H41" s="23"/>
    </row>
    <row r="42" spans="2:8" s="9" customFormat="1" ht="20.25" customHeight="1" x14ac:dyDescent="0.25">
      <c r="B42" s="19" t="s">
        <v>84</v>
      </c>
      <c r="C42" s="19"/>
      <c r="D42" s="376" t="s">
        <v>85</v>
      </c>
      <c r="E42" s="19" t="s">
        <v>31</v>
      </c>
      <c r="F42" s="19">
        <v>1</v>
      </c>
      <c r="G42" s="65"/>
      <c r="H42" s="23"/>
    </row>
    <row r="43" spans="2:8" s="9" customFormat="1" ht="20.25" customHeight="1" x14ac:dyDescent="0.25">
      <c r="B43" s="19" t="s">
        <v>86</v>
      </c>
      <c r="C43" s="19"/>
      <c r="D43" s="376" t="s">
        <v>87</v>
      </c>
      <c r="E43" s="19" t="s">
        <v>31</v>
      </c>
      <c r="F43" s="19">
        <v>1</v>
      </c>
      <c r="G43" s="65"/>
      <c r="H43" s="23"/>
    </row>
    <row r="44" spans="2:8" s="9" customFormat="1" ht="20.25" customHeight="1" x14ac:dyDescent="0.25">
      <c r="B44" s="19" t="s">
        <v>88</v>
      </c>
      <c r="C44" s="19"/>
      <c r="D44" s="376" t="s">
        <v>89</v>
      </c>
      <c r="E44" s="19" t="s">
        <v>31</v>
      </c>
      <c r="F44" s="19">
        <v>1</v>
      </c>
      <c r="G44" s="65"/>
      <c r="H44" s="23"/>
    </row>
    <row r="45" spans="2:8" s="9" customFormat="1" ht="20.25" customHeight="1" x14ac:dyDescent="0.25">
      <c r="B45" s="19" t="s">
        <v>90</v>
      </c>
      <c r="C45" s="19"/>
      <c r="D45" s="376" t="s">
        <v>91</v>
      </c>
      <c r="E45" s="19" t="s">
        <v>31</v>
      </c>
      <c r="F45" s="19">
        <v>1</v>
      </c>
      <c r="G45" s="65"/>
      <c r="H45" s="23"/>
    </row>
    <row r="46" spans="2:8" s="9" customFormat="1" ht="20.25" customHeight="1" x14ac:dyDescent="0.25">
      <c r="B46" s="19" t="s">
        <v>92</v>
      </c>
      <c r="C46" s="19"/>
      <c r="D46" s="376" t="s">
        <v>93</v>
      </c>
      <c r="E46" s="19" t="s">
        <v>31</v>
      </c>
      <c r="F46" s="19">
        <v>1</v>
      </c>
      <c r="G46" s="65"/>
      <c r="H46" s="23"/>
    </row>
    <row r="47" spans="2:8" s="9" customFormat="1" ht="20.25" customHeight="1" x14ac:dyDescent="0.25">
      <c r="B47" s="19" t="s">
        <v>94</v>
      </c>
      <c r="C47" s="19"/>
      <c r="D47" s="376" t="s">
        <v>95</v>
      </c>
      <c r="E47" s="19" t="s">
        <v>31</v>
      </c>
      <c r="F47" s="19">
        <v>1</v>
      </c>
      <c r="G47" s="65"/>
      <c r="H47" s="23"/>
    </row>
    <row r="48" spans="2:8" s="9" customFormat="1" ht="20.25" customHeight="1" x14ac:dyDescent="0.25">
      <c r="B48" s="19" t="s">
        <v>96</v>
      </c>
      <c r="C48" s="19"/>
      <c r="D48" s="376" t="s">
        <v>97</v>
      </c>
      <c r="E48" s="19" t="s">
        <v>31</v>
      </c>
      <c r="F48" s="19">
        <v>1</v>
      </c>
      <c r="G48" s="65"/>
      <c r="H48" s="23"/>
    </row>
    <row r="49" spans="2:10" s="9" customFormat="1" ht="20.25" customHeight="1" x14ac:dyDescent="0.25">
      <c r="B49" s="19" t="s">
        <v>98</v>
      </c>
      <c r="C49" s="19"/>
      <c r="D49" s="376" t="s">
        <v>99</v>
      </c>
      <c r="E49" s="19" t="s">
        <v>31</v>
      </c>
      <c r="F49" s="19">
        <v>1</v>
      </c>
      <c r="G49" s="65"/>
      <c r="H49" s="23"/>
    </row>
    <row r="50" spans="2:10" s="9" customFormat="1" ht="20.25" customHeight="1" x14ac:dyDescent="0.25">
      <c r="B50" s="19" t="s">
        <v>100</v>
      </c>
      <c r="C50" s="19"/>
      <c r="D50" s="376" t="s">
        <v>101</v>
      </c>
      <c r="E50" s="19" t="s">
        <v>31</v>
      </c>
      <c r="F50" s="19">
        <v>1</v>
      </c>
      <c r="G50" s="65"/>
      <c r="H50" s="23"/>
    </row>
    <row r="51" spans="2:10" s="9" customFormat="1" ht="20.25" customHeight="1" x14ac:dyDescent="0.25">
      <c r="B51" s="19" t="s">
        <v>102</v>
      </c>
      <c r="C51" s="19"/>
      <c r="D51" s="376" t="s">
        <v>103</v>
      </c>
      <c r="E51" s="19" t="s">
        <v>31</v>
      </c>
      <c r="F51" s="19">
        <v>1</v>
      </c>
      <c r="G51" s="65"/>
      <c r="H51" s="23"/>
    </row>
    <row r="52" spans="2:10" s="9" customFormat="1" ht="20.25" customHeight="1" x14ac:dyDescent="0.25">
      <c r="B52" s="19" t="s">
        <v>104</v>
      </c>
      <c r="C52" s="19"/>
      <c r="D52" s="376" t="s">
        <v>93</v>
      </c>
      <c r="E52" s="19" t="s">
        <v>31</v>
      </c>
      <c r="F52" s="19">
        <v>1</v>
      </c>
      <c r="G52" s="65"/>
      <c r="H52" s="23"/>
    </row>
    <row r="53" spans="2:10" s="9" customFormat="1" ht="20.25" customHeight="1" x14ac:dyDescent="0.25">
      <c r="B53" s="53" t="s">
        <v>105</v>
      </c>
      <c r="C53" s="53"/>
      <c r="D53" s="376" t="s">
        <v>95</v>
      </c>
      <c r="E53" s="19" t="s">
        <v>31</v>
      </c>
      <c r="F53" s="19">
        <v>1</v>
      </c>
      <c r="G53" s="65"/>
      <c r="H53" s="23"/>
    </row>
    <row r="54" spans="2:10" s="9" customFormat="1" ht="20.25" customHeight="1" x14ac:dyDescent="0.25">
      <c r="B54" s="19">
        <f>1.45</f>
        <v>1.45</v>
      </c>
      <c r="C54" s="19"/>
      <c r="D54" s="117" t="s">
        <v>578</v>
      </c>
      <c r="E54" s="19" t="s">
        <v>31</v>
      </c>
      <c r="F54" s="19">
        <v>1</v>
      </c>
      <c r="G54" s="65"/>
      <c r="H54" s="23"/>
      <c r="I54" s="329"/>
      <c r="J54" s="352"/>
    </row>
    <row r="55" spans="2:10" s="9" customFormat="1" ht="20.25" customHeight="1" thickBot="1" x14ac:dyDescent="0.3">
      <c r="B55" s="53">
        <f>B54+0.01</f>
        <v>1.46</v>
      </c>
      <c r="C55" s="53"/>
      <c r="D55" s="104" t="s">
        <v>579</v>
      </c>
      <c r="E55" s="53" t="s">
        <v>31</v>
      </c>
      <c r="F55" s="53">
        <v>1</v>
      </c>
      <c r="G55" s="66"/>
      <c r="H55" s="67"/>
    </row>
    <row r="56" spans="2:10" s="9" customFormat="1" ht="20.25" customHeight="1" thickBot="1" x14ac:dyDescent="0.3">
      <c r="B56" s="378" t="s">
        <v>1261</v>
      </c>
      <c r="C56" s="379"/>
      <c r="D56" s="380"/>
      <c r="E56" s="54"/>
      <c r="F56" s="54"/>
      <c r="G56" s="27"/>
      <c r="H56" s="338"/>
    </row>
    <row r="57" spans="2:10" s="9" customFormat="1" ht="20.25" customHeight="1" thickBot="1" x14ac:dyDescent="0.3">
      <c r="B57" s="381" t="s">
        <v>1262</v>
      </c>
      <c r="C57" s="199"/>
      <c r="D57" s="382"/>
      <c r="E57" s="199"/>
      <c r="F57" s="199"/>
      <c r="G57" s="336"/>
      <c r="H57" s="337"/>
    </row>
    <row r="58" spans="2:10" s="9" customFormat="1" ht="20.25" customHeight="1" x14ac:dyDescent="0.25">
      <c r="B58" s="294">
        <f>B55+0.01</f>
        <v>1.47</v>
      </c>
      <c r="C58" s="294"/>
      <c r="D58" s="111" t="s">
        <v>580</v>
      </c>
      <c r="E58" s="294" t="s">
        <v>31</v>
      </c>
      <c r="F58" s="294">
        <v>1</v>
      </c>
      <c r="G58" s="296"/>
      <c r="H58" s="367"/>
    </row>
    <row r="59" spans="2:10" s="9" customFormat="1" ht="18" customHeight="1" x14ac:dyDescent="0.25">
      <c r="B59" s="19">
        <f t="shared" ref="B59:B110" si="0">B58+0.01</f>
        <v>1.48</v>
      </c>
      <c r="C59" s="19"/>
      <c r="D59" s="117" t="s">
        <v>581</v>
      </c>
      <c r="E59" s="19" t="s">
        <v>31</v>
      </c>
      <c r="F59" s="19">
        <v>1</v>
      </c>
      <c r="G59" s="296"/>
      <c r="H59" s="23"/>
    </row>
    <row r="60" spans="2:10" s="9" customFormat="1" ht="20.25" customHeight="1" x14ac:dyDescent="0.25">
      <c r="B60" s="19">
        <f t="shared" si="0"/>
        <v>1.49</v>
      </c>
      <c r="C60" s="19"/>
      <c r="D60" s="117" t="s">
        <v>582</v>
      </c>
      <c r="E60" s="19" t="s">
        <v>31</v>
      </c>
      <c r="F60" s="19">
        <v>1</v>
      </c>
      <c r="G60" s="296"/>
      <c r="H60" s="23"/>
    </row>
    <row r="61" spans="2:10" ht="15" x14ac:dyDescent="0.25">
      <c r="B61" s="331">
        <f t="shared" si="0"/>
        <v>1.5</v>
      </c>
      <c r="C61" s="19"/>
      <c r="D61" s="117" t="s">
        <v>583</v>
      </c>
      <c r="E61" s="19" t="s">
        <v>31</v>
      </c>
      <c r="F61" s="19">
        <v>1</v>
      </c>
      <c r="G61" s="296"/>
      <c r="H61" s="23"/>
    </row>
    <row r="62" spans="2:10" ht="15" x14ac:dyDescent="0.25">
      <c r="B62" s="19">
        <f t="shared" si="0"/>
        <v>1.51</v>
      </c>
      <c r="C62" s="19"/>
      <c r="D62" s="117" t="s">
        <v>584</v>
      </c>
      <c r="E62" s="19" t="s">
        <v>31</v>
      </c>
      <c r="F62" s="19">
        <v>1</v>
      </c>
      <c r="G62" s="296"/>
      <c r="H62" s="23"/>
    </row>
    <row r="63" spans="2:10" ht="15" x14ac:dyDescent="0.25">
      <c r="B63" s="19">
        <f t="shared" si="0"/>
        <v>1.52</v>
      </c>
      <c r="C63" s="19"/>
      <c r="D63" s="117" t="s">
        <v>585</v>
      </c>
      <c r="E63" s="19" t="s">
        <v>31</v>
      </c>
      <c r="F63" s="19">
        <v>1</v>
      </c>
      <c r="G63" s="296"/>
      <c r="H63" s="23"/>
    </row>
    <row r="64" spans="2:10" ht="15" x14ac:dyDescent="0.25">
      <c r="B64" s="19">
        <f t="shared" si="0"/>
        <v>1.53</v>
      </c>
      <c r="C64" s="19"/>
      <c r="D64" s="117" t="s">
        <v>586</v>
      </c>
      <c r="E64" s="19" t="s">
        <v>31</v>
      </c>
      <c r="F64" s="19">
        <v>1</v>
      </c>
      <c r="G64" s="296"/>
      <c r="H64" s="23"/>
    </row>
    <row r="65" spans="2:10" ht="15" x14ac:dyDescent="0.25">
      <c r="B65" s="19">
        <f t="shared" si="0"/>
        <v>1.54</v>
      </c>
      <c r="C65" s="19"/>
      <c r="D65" s="117" t="s">
        <v>587</v>
      </c>
      <c r="E65" s="19" t="s">
        <v>31</v>
      </c>
      <c r="F65" s="19">
        <v>1</v>
      </c>
      <c r="G65" s="296"/>
      <c r="H65" s="23"/>
    </row>
    <row r="66" spans="2:10" ht="15" x14ac:dyDescent="0.25">
      <c r="B66" s="19">
        <f t="shared" si="0"/>
        <v>1.55</v>
      </c>
      <c r="C66" s="19"/>
      <c r="D66" s="117" t="s">
        <v>588</v>
      </c>
      <c r="E66" s="19" t="s">
        <v>31</v>
      </c>
      <c r="F66" s="19">
        <v>1</v>
      </c>
      <c r="G66" s="296"/>
      <c r="H66" s="23"/>
    </row>
    <row r="67" spans="2:10" ht="15" x14ac:dyDescent="0.25">
      <c r="B67" s="19">
        <f t="shared" si="0"/>
        <v>1.56</v>
      </c>
      <c r="C67" s="19"/>
      <c r="D67" s="117" t="s">
        <v>589</v>
      </c>
      <c r="E67" s="19" t="s">
        <v>31</v>
      </c>
      <c r="F67" s="19">
        <v>1</v>
      </c>
      <c r="G67" s="296"/>
      <c r="H67" s="23"/>
    </row>
    <row r="68" spans="2:10" ht="15" x14ac:dyDescent="0.25">
      <c r="B68" s="19">
        <f t="shared" si="0"/>
        <v>1.57</v>
      </c>
      <c r="C68" s="19"/>
      <c r="D68" s="117" t="s">
        <v>581</v>
      </c>
      <c r="E68" s="19" t="s">
        <v>31</v>
      </c>
      <c r="F68" s="19">
        <v>1</v>
      </c>
      <c r="G68" s="296"/>
      <c r="H68" s="23"/>
    </row>
    <row r="69" spans="2:10" ht="15" x14ac:dyDescent="0.25">
      <c r="B69" s="19">
        <f t="shared" si="0"/>
        <v>1.58</v>
      </c>
      <c r="C69" s="19"/>
      <c r="D69" s="117" t="s">
        <v>79</v>
      </c>
      <c r="E69" s="19" t="s">
        <v>31</v>
      </c>
      <c r="F69" s="19">
        <v>1</v>
      </c>
      <c r="G69" s="296"/>
      <c r="H69" s="23"/>
    </row>
    <row r="70" spans="2:10" ht="15" x14ac:dyDescent="0.25">
      <c r="B70" s="19">
        <f t="shared" si="0"/>
        <v>1.59</v>
      </c>
      <c r="C70" s="19"/>
      <c r="D70" s="117" t="s">
        <v>81</v>
      </c>
      <c r="E70" s="19" t="s">
        <v>31</v>
      </c>
      <c r="F70" s="19">
        <v>1</v>
      </c>
      <c r="G70" s="296"/>
      <c r="H70" s="23"/>
    </row>
    <row r="71" spans="2:10" ht="15" x14ac:dyDescent="0.25">
      <c r="B71" s="331">
        <f>B70+0.01</f>
        <v>1.6</v>
      </c>
      <c r="C71" s="19"/>
      <c r="D71" s="117" t="s">
        <v>83</v>
      </c>
      <c r="E71" s="19" t="s">
        <v>31</v>
      </c>
      <c r="F71" s="19">
        <v>1</v>
      </c>
      <c r="G71" s="296"/>
      <c r="H71" s="23"/>
    </row>
    <row r="72" spans="2:10" ht="15" x14ac:dyDescent="0.25">
      <c r="B72" s="19">
        <f t="shared" si="0"/>
        <v>1.61</v>
      </c>
      <c r="C72" s="19"/>
      <c r="D72" s="117" t="s">
        <v>85</v>
      </c>
      <c r="E72" s="19" t="s">
        <v>31</v>
      </c>
      <c r="F72" s="19">
        <v>1</v>
      </c>
      <c r="G72" s="296"/>
      <c r="H72" s="23"/>
    </row>
    <row r="73" spans="2:10" ht="15" x14ac:dyDescent="0.25">
      <c r="B73" s="19">
        <f t="shared" si="0"/>
        <v>1.62</v>
      </c>
      <c r="C73" s="19"/>
      <c r="D73" s="117" t="s">
        <v>87</v>
      </c>
      <c r="E73" s="19" t="s">
        <v>31</v>
      </c>
      <c r="F73" s="19">
        <v>1</v>
      </c>
      <c r="G73" s="296"/>
      <c r="H73" s="23"/>
    </row>
    <row r="74" spans="2:10" ht="15" x14ac:dyDescent="0.25">
      <c r="B74" s="19">
        <f t="shared" si="0"/>
        <v>1.6300000000000001</v>
      </c>
      <c r="C74" s="19"/>
      <c r="D74" s="117" t="s">
        <v>89</v>
      </c>
      <c r="E74" s="19" t="s">
        <v>31</v>
      </c>
      <c r="F74" s="19">
        <v>1</v>
      </c>
      <c r="G74" s="296"/>
      <c r="H74" s="23"/>
    </row>
    <row r="75" spans="2:10" ht="15" x14ac:dyDescent="0.25">
      <c r="B75" s="19">
        <f t="shared" si="0"/>
        <v>1.6400000000000001</v>
      </c>
      <c r="C75" s="19"/>
      <c r="D75" s="117" t="s">
        <v>91</v>
      </c>
      <c r="E75" s="19" t="s">
        <v>31</v>
      </c>
      <c r="F75" s="19">
        <v>1</v>
      </c>
      <c r="G75" s="296"/>
      <c r="H75" s="23"/>
    </row>
    <row r="76" spans="2:10" ht="15" x14ac:dyDescent="0.25">
      <c r="B76" s="294">
        <f t="shared" si="0"/>
        <v>1.6500000000000001</v>
      </c>
      <c r="C76" s="294"/>
      <c r="D76" s="116" t="s">
        <v>593</v>
      </c>
      <c r="E76" s="19" t="s">
        <v>31</v>
      </c>
      <c r="F76" s="19">
        <v>1</v>
      </c>
      <c r="G76" s="65"/>
      <c r="H76" s="23"/>
      <c r="I76" s="329"/>
      <c r="J76" s="353"/>
    </row>
    <row r="77" spans="2:10" ht="15" x14ac:dyDescent="0.25">
      <c r="B77" s="19">
        <f t="shared" si="0"/>
        <v>1.6600000000000001</v>
      </c>
      <c r="C77" s="19"/>
      <c r="D77" s="116" t="s">
        <v>594</v>
      </c>
      <c r="E77" s="19" t="s">
        <v>31</v>
      </c>
      <c r="F77" s="19">
        <v>1</v>
      </c>
      <c r="G77" s="65"/>
      <c r="H77" s="23"/>
    </row>
    <row r="78" spans="2:10" ht="15" x14ac:dyDescent="0.25">
      <c r="B78" s="19">
        <f t="shared" si="0"/>
        <v>1.6700000000000002</v>
      </c>
      <c r="C78" s="19"/>
      <c r="D78" s="116" t="s">
        <v>595</v>
      </c>
      <c r="E78" s="19" t="s">
        <v>31</v>
      </c>
      <c r="F78" s="19">
        <v>1</v>
      </c>
      <c r="G78" s="65"/>
      <c r="H78" s="23"/>
    </row>
    <row r="79" spans="2:10" ht="15" x14ac:dyDescent="0.25">
      <c r="B79" s="19">
        <f t="shared" si="0"/>
        <v>1.6800000000000002</v>
      </c>
      <c r="C79" s="19"/>
      <c r="D79" s="116" t="s">
        <v>596</v>
      </c>
      <c r="E79" s="19" t="s">
        <v>31</v>
      </c>
      <c r="F79" s="19">
        <v>1</v>
      </c>
      <c r="G79" s="65"/>
      <c r="H79" s="23"/>
    </row>
    <row r="80" spans="2:10" ht="15" x14ac:dyDescent="0.25">
      <c r="B80" s="19">
        <f t="shared" si="0"/>
        <v>1.6900000000000002</v>
      </c>
      <c r="C80" s="19"/>
      <c r="D80" s="116" t="s">
        <v>597</v>
      </c>
      <c r="E80" s="19" t="s">
        <v>31</v>
      </c>
      <c r="F80" s="19">
        <v>1</v>
      </c>
      <c r="G80" s="65"/>
      <c r="H80" s="23"/>
    </row>
    <row r="81" spans="2:8" ht="15" x14ac:dyDescent="0.25">
      <c r="B81" s="331">
        <f t="shared" si="0"/>
        <v>1.7000000000000002</v>
      </c>
      <c r="C81" s="19"/>
      <c r="D81" s="116" t="s">
        <v>598</v>
      </c>
      <c r="E81" s="19" t="s">
        <v>31</v>
      </c>
      <c r="F81" s="19">
        <v>1</v>
      </c>
      <c r="G81" s="65"/>
      <c r="H81" s="23"/>
    </row>
    <row r="82" spans="2:8" ht="15" x14ac:dyDescent="0.25">
      <c r="B82" s="19">
        <f t="shared" si="0"/>
        <v>1.7100000000000002</v>
      </c>
      <c r="C82" s="19"/>
      <c r="D82" s="116" t="s">
        <v>599</v>
      </c>
      <c r="E82" s="19" t="s">
        <v>31</v>
      </c>
      <c r="F82" s="19">
        <v>1</v>
      </c>
      <c r="G82" s="65"/>
      <c r="H82" s="23"/>
    </row>
    <row r="83" spans="2:8" ht="15" x14ac:dyDescent="0.25">
      <c r="B83" s="19">
        <f t="shared" si="0"/>
        <v>1.7200000000000002</v>
      </c>
      <c r="C83" s="19"/>
      <c r="D83" s="116" t="s">
        <v>600</v>
      </c>
      <c r="E83" s="19" t="s">
        <v>31</v>
      </c>
      <c r="F83" s="19">
        <v>1</v>
      </c>
      <c r="G83" s="65"/>
      <c r="H83" s="23"/>
    </row>
    <row r="84" spans="2:8" ht="15" x14ac:dyDescent="0.25">
      <c r="B84" s="19">
        <f t="shared" si="0"/>
        <v>1.7300000000000002</v>
      </c>
      <c r="C84" s="19"/>
      <c r="D84" s="116" t="s">
        <v>601</v>
      </c>
      <c r="E84" s="19" t="s">
        <v>31</v>
      </c>
      <c r="F84" s="19">
        <v>1</v>
      </c>
      <c r="G84" s="65"/>
      <c r="H84" s="23"/>
    </row>
    <row r="85" spans="2:8" ht="15" x14ac:dyDescent="0.25">
      <c r="B85" s="19">
        <f t="shared" si="0"/>
        <v>1.7400000000000002</v>
      </c>
      <c r="C85" s="19"/>
      <c r="D85" s="116" t="s">
        <v>594</v>
      </c>
      <c r="E85" s="19" t="s">
        <v>31</v>
      </c>
      <c r="F85" s="19">
        <v>1</v>
      </c>
      <c r="G85" s="65"/>
      <c r="H85" s="23"/>
    </row>
    <row r="86" spans="2:8" ht="15" x14ac:dyDescent="0.25">
      <c r="B86" s="19">
        <f t="shared" si="0"/>
        <v>1.7500000000000002</v>
      </c>
      <c r="C86" s="19"/>
      <c r="D86" s="116" t="s">
        <v>602</v>
      </c>
      <c r="E86" s="19" t="s">
        <v>31</v>
      </c>
      <c r="F86" s="19">
        <v>1</v>
      </c>
      <c r="G86" s="65"/>
      <c r="H86" s="23"/>
    </row>
    <row r="87" spans="2:8" ht="15" x14ac:dyDescent="0.25">
      <c r="B87" s="19">
        <f t="shared" si="0"/>
        <v>1.7600000000000002</v>
      </c>
      <c r="C87" s="19"/>
      <c r="D87" s="116" t="s">
        <v>603</v>
      </c>
      <c r="E87" s="19" t="s">
        <v>31</v>
      </c>
      <c r="F87" s="19">
        <v>1</v>
      </c>
      <c r="G87" s="65"/>
      <c r="H87" s="23"/>
    </row>
    <row r="88" spans="2:8" ht="15" x14ac:dyDescent="0.25">
      <c r="B88" s="19">
        <f t="shared" si="0"/>
        <v>1.7700000000000002</v>
      </c>
      <c r="C88" s="19"/>
      <c r="D88" s="116" t="s">
        <v>604</v>
      </c>
      <c r="E88" s="19" t="s">
        <v>31</v>
      </c>
      <c r="F88" s="19">
        <v>1</v>
      </c>
      <c r="G88" s="65"/>
      <c r="H88" s="23"/>
    </row>
    <row r="89" spans="2:8" ht="15" x14ac:dyDescent="0.25">
      <c r="B89" s="19">
        <f t="shared" si="0"/>
        <v>1.7800000000000002</v>
      </c>
      <c r="C89" s="19"/>
      <c r="D89" s="116" t="s">
        <v>605</v>
      </c>
      <c r="E89" s="19" t="s">
        <v>31</v>
      </c>
      <c r="F89" s="19">
        <v>1</v>
      </c>
      <c r="G89" s="65"/>
      <c r="H89" s="23"/>
    </row>
    <row r="90" spans="2:8" ht="15" x14ac:dyDescent="0.25">
      <c r="B90" s="19">
        <f t="shared" si="0"/>
        <v>1.7900000000000003</v>
      </c>
      <c r="C90" s="19"/>
      <c r="D90" s="116" t="s">
        <v>606</v>
      </c>
      <c r="E90" s="19" t="s">
        <v>31</v>
      </c>
      <c r="F90" s="19">
        <v>1</v>
      </c>
      <c r="G90" s="65"/>
      <c r="H90" s="23"/>
    </row>
    <row r="91" spans="2:8" ht="15" x14ac:dyDescent="0.25">
      <c r="B91" s="331">
        <f t="shared" si="0"/>
        <v>1.8000000000000003</v>
      </c>
      <c r="C91" s="19"/>
      <c r="D91" s="116" t="s">
        <v>607</v>
      </c>
      <c r="E91" s="19" t="s">
        <v>31</v>
      </c>
      <c r="F91" s="19">
        <v>1</v>
      </c>
      <c r="G91" s="65"/>
      <c r="H91" s="23"/>
    </row>
    <row r="92" spans="2:8" ht="15" x14ac:dyDescent="0.25">
      <c r="B92" s="19">
        <f t="shared" si="0"/>
        <v>1.8100000000000003</v>
      </c>
      <c r="C92" s="19"/>
      <c r="D92" s="116" t="s">
        <v>608</v>
      </c>
      <c r="E92" s="19" t="s">
        <v>31</v>
      </c>
      <c r="F92" s="19">
        <v>1</v>
      </c>
      <c r="G92" s="65"/>
      <c r="H92" s="23"/>
    </row>
    <row r="93" spans="2:8" ht="15" x14ac:dyDescent="0.25">
      <c r="B93" s="19">
        <f t="shared" si="0"/>
        <v>1.8200000000000003</v>
      </c>
      <c r="C93" s="19"/>
      <c r="D93" s="116" t="s">
        <v>609</v>
      </c>
      <c r="E93" s="19" t="s">
        <v>31</v>
      </c>
      <c r="F93" s="19">
        <v>1</v>
      </c>
      <c r="G93" s="65"/>
      <c r="H93" s="23"/>
    </row>
    <row r="94" spans="2:8" ht="15" x14ac:dyDescent="0.25">
      <c r="B94" s="19">
        <f t="shared" si="0"/>
        <v>1.8300000000000003</v>
      </c>
      <c r="C94" s="19"/>
      <c r="D94" s="116" t="s">
        <v>610</v>
      </c>
      <c r="E94" s="19" t="s">
        <v>31</v>
      </c>
      <c r="F94" s="19">
        <v>1</v>
      </c>
      <c r="G94" s="65"/>
      <c r="H94" s="23"/>
    </row>
    <row r="95" spans="2:8" ht="15" x14ac:dyDescent="0.25">
      <c r="B95" s="19">
        <f t="shared" si="0"/>
        <v>1.8400000000000003</v>
      </c>
      <c r="C95" s="19"/>
      <c r="D95" s="116" t="s">
        <v>611</v>
      </c>
      <c r="E95" s="19" t="s">
        <v>31</v>
      </c>
      <c r="F95" s="19">
        <v>1</v>
      </c>
      <c r="G95" s="65"/>
      <c r="H95" s="23"/>
    </row>
    <row r="96" spans="2:8" ht="15" x14ac:dyDescent="0.25">
      <c r="B96" s="19">
        <f t="shared" si="0"/>
        <v>1.8500000000000003</v>
      </c>
      <c r="C96" s="19"/>
      <c r="D96" s="116" t="s">
        <v>612</v>
      </c>
      <c r="E96" s="19" t="s">
        <v>31</v>
      </c>
      <c r="F96" s="19">
        <v>1</v>
      </c>
      <c r="G96" s="65"/>
      <c r="H96" s="23"/>
    </row>
    <row r="97" spans="2:10" ht="15" x14ac:dyDescent="0.25">
      <c r="B97" s="19">
        <f t="shared" si="0"/>
        <v>1.8600000000000003</v>
      </c>
      <c r="C97" s="19"/>
      <c r="D97" s="116" t="s">
        <v>613</v>
      </c>
      <c r="E97" s="19" t="s">
        <v>31</v>
      </c>
      <c r="F97" s="19">
        <v>1</v>
      </c>
      <c r="G97" s="65"/>
      <c r="H97" s="23"/>
    </row>
    <row r="98" spans="2:10" ht="15" x14ac:dyDescent="0.25">
      <c r="B98" s="19">
        <f t="shared" si="0"/>
        <v>1.8700000000000003</v>
      </c>
      <c r="C98" s="19"/>
      <c r="D98" s="116" t="s">
        <v>614</v>
      </c>
      <c r="E98" s="19" t="s">
        <v>31</v>
      </c>
      <c r="F98" s="19">
        <v>1</v>
      </c>
      <c r="G98" s="65"/>
      <c r="H98" s="23"/>
    </row>
    <row r="99" spans="2:10" ht="15" x14ac:dyDescent="0.25">
      <c r="B99" s="331">
        <f t="shared" si="0"/>
        <v>1.8800000000000003</v>
      </c>
      <c r="C99" s="19"/>
      <c r="D99" s="116" t="s">
        <v>615</v>
      </c>
      <c r="E99" s="19" t="s">
        <v>31</v>
      </c>
      <c r="F99" s="19">
        <v>1</v>
      </c>
      <c r="G99" s="65"/>
      <c r="H99" s="23"/>
    </row>
    <row r="100" spans="2:10" ht="15" x14ac:dyDescent="0.25">
      <c r="B100" s="331">
        <f t="shared" si="0"/>
        <v>1.8900000000000003</v>
      </c>
      <c r="C100" s="19"/>
      <c r="D100" s="116" t="s">
        <v>616</v>
      </c>
      <c r="E100" s="19" t="s">
        <v>31</v>
      </c>
      <c r="F100" s="19">
        <v>1</v>
      </c>
      <c r="G100" s="65"/>
      <c r="H100" s="23"/>
      <c r="I100" s="329"/>
      <c r="J100" s="353"/>
    </row>
    <row r="101" spans="2:10" ht="15" x14ac:dyDescent="0.25">
      <c r="B101" s="331">
        <f t="shared" si="0"/>
        <v>1.9000000000000004</v>
      </c>
      <c r="C101" s="19"/>
      <c r="D101" s="116" t="s">
        <v>617</v>
      </c>
      <c r="E101" s="19" t="s">
        <v>31</v>
      </c>
      <c r="F101" s="19">
        <v>1</v>
      </c>
      <c r="G101" s="65"/>
      <c r="H101" s="23"/>
    </row>
    <row r="102" spans="2:10" ht="15" x14ac:dyDescent="0.25">
      <c r="B102" s="331">
        <f t="shared" si="0"/>
        <v>1.9100000000000004</v>
      </c>
      <c r="C102" s="19"/>
      <c r="D102" s="116" t="s">
        <v>618</v>
      </c>
      <c r="E102" s="19" t="s">
        <v>31</v>
      </c>
      <c r="F102" s="19">
        <v>1</v>
      </c>
      <c r="G102" s="65"/>
      <c r="H102" s="23"/>
    </row>
    <row r="103" spans="2:10" ht="15" x14ac:dyDescent="0.25">
      <c r="B103" s="331">
        <f t="shared" si="0"/>
        <v>1.9200000000000004</v>
      </c>
      <c r="C103" s="19"/>
      <c r="D103" s="116" t="s">
        <v>619</v>
      </c>
      <c r="E103" s="19" t="s">
        <v>31</v>
      </c>
      <c r="F103" s="19">
        <v>1</v>
      </c>
      <c r="G103" s="65"/>
      <c r="H103" s="23"/>
    </row>
    <row r="104" spans="2:10" ht="15" x14ac:dyDescent="0.25">
      <c r="B104" s="331">
        <f t="shared" si="0"/>
        <v>1.9300000000000004</v>
      </c>
      <c r="C104" s="19"/>
      <c r="D104" s="116" t="s">
        <v>620</v>
      </c>
      <c r="E104" s="19" t="s">
        <v>31</v>
      </c>
      <c r="F104" s="19">
        <v>1</v>
      </c>
      <c r="G104" s="65"/>
      <c r="H104" s="23"/>
    </row>
    <row r="105" spans="2:10" ht="15" x14ac:dyDescent="0.25">
      <c r="B105" s="331">
        <f t="shared" si="0"/>
        <v>1.9400000000000004</v>
      </c>
      <c r="C105" s="19"/>
      <c r="D105" s="116" t="s">
        <v>621</v>
      </c>
      <c r="E105" s="19" t="s">
        <v>31</v>
      </c>
      <c r="F105" s="19">
        <v>1</v>
      </c>
      <c r="G105" s="65"/>
      <c r="H105" s="23"/>
    </row>
    <row r="106" spans="2:10" ht="15" x14ac:dyDescent="0.25">
      <c r="B106" s="331">
        <f t="shared" si="0"/>
        <v>1.9500000000000004</v>
      </c>
      <c r="C106" s="19"/>
      <c r="D106" s="116" t="s">
        <v>622</v>
      </c>
      <c r="E106" s="19" t="s">
        <v>31</v>
      </c>
      <c r="F106" s="19">
        <v>1</v>
      </c>
      <c r="G106" s="65"/>
      <c r="H106" s="23"/>
    </row>
    <row r="107" spans="2:10" ht="15" x14ac:dyDescent="0.25">
      <c r="B107" s="331">
        <f t="shared" si="0"/>
        <v>1.9600000000000004</v>
      </c>
      <c r="C107" s="19"/>
      <c r="D107" s="116" t="s">
        <v>623</v>
      </c>
      <c r="E107" s="19" t="s">
        <v>31</v>
      </c>
      <c r="F107" s="19">
        <v>1</v>
      </c>
      <c r="G107" s="65"/>
      <c r="H107" s="23"/>
    </row>
    <row r="108" spans="2:10" ht="15" x14ac:dyDescent="0.25">
      <c r="B108" s="331">
        <f t="shared" si="0"/>
        <v>1.9700000000000004</v>
      </c>
      <c r="C108" s="19"/>
      <c r="D108" s="116" t="s">
        <v>624</v>
      </c>
      <c r="E108" s="19" t="s">
        <v>31</v>
      </c>
      <c r="F108" s="19">
        <v>1</v>
      </c>
      <c r="G108" s="65"/>
      <c r="H108" s="23"/>
    </row>
    <row r="109" spans="2:10" ht="15" x14ac:dyDescent="0.25">
      <c r="B109" s="331">
        <f t="shared" si="0"/>
        <v>1.9800000000000004</v>
      </c>
      <c r="C109" s="19"/>
      <c r="D109" s="116" t="s">
        <v>625</v>
      </c>
      <c r="E109" s="19" t="s">
        <v>31</v>
      </c>
      <c r="F109" s="19">
        <v>1</v>
      </c>
      <c r="G109" s="65"/>
      <c r="H109" s="23"/>
    </row>
    <row r="110" spans="2:10" ht="15" x14ac:dyDescent="0.25">
      <c r="B110" s="331">
        <f t="shared" si="0"/>
        <v>1.9900000000000004</v>
      </c>
      <c r="C110" s="19"/>
      <c r="D110" s="116" t="s">
        <v>626</v>
      </c>
      <c r="E110" s="19" t="s">
        <v>31</v>
      </c>
      <c r="F110" s="19">
        <v>1</v>
      </c>
      <c r="G110" s="65"/>
      <c r="H110" s="23"/>
    </row>
    <row r="111" spans="2:10" ht="15" x14ac:dyDescent="0.25">
      <c r="B111" s="377">
        <v>1.1000000000000001</v>
      </c>
      <c r="C111" s="19"/>
      <c r="D111" s="116" t="s">
        <v>627</v>
      </c>
      <c r="E111" s="19" t="s">
        <v>31</v>
      </c>
      <c r="F111" s="19">
        <v>1</v>
      </c>
      <c r="G111" s="65"/>
      <c r="H111" s="23"/>
    </row>
    <row r="112" spans="2:10" ht="15" x14ac:dyDescent="0.25">
      <c r="B112" s="377">
        <f>B111+0.001</f>
        <v>1.101</v>
      </c>
      <c r="C112" s="19"/>
      <c r="D112" s="116" t="s">
        <v>618</v>
      </c>
      <c r="E112" s="19" t="s">
        <v>31</v>
      </c>
      <c r="F112" s="19">
        <v>1</v>
      </c>
      <c r="G112" s="65"/>
      <c r="H112" s="23"/>
    </row>
    <row r="113" spans="2:10" ht="15" x14ac:dyDescent="0.25">
      <c r="B113" s="377">
        <f t="shared" ref="B113:B161" si="1">B112+0.001</f>
        <v>1.1019999999999999</v>
      </c>
      <c r="C113" s="19"/>
      <c r="D113" s="116" t="s">
        <v>628</v>
      </c>
      <c r="E113" s="19" t="s">
        <v>31</v>
      </c>
      <c r="F113" s="19">
        <v>1</v>
      </c>
      <c r="G113" s="65"/>
      <c r="H113" s="23"/>
    </row>
    <row r="114" spans="2:10" ht="15" x14ac:dyDescent="0.25">
      <c r="B114" s="377">
        <f t="shared" si="1"/>
        <v>1.1029999999999998</v>
      </c>
      <c r="C114" s="19"/>
      <c r="D114" s="116" t="s">
        <v>629</v>
      </c>
      <c r="E114" s="19" t="s">
        <v>31</v>
      </c>
      <c r="F114" s="19">
        <v>1</v>
      </c>
      <c r="G114" s="65"/>
      <c r="H114" s="23"/>
    </row>
    <row r="115" spans="2:10" ht="15" x14ac:dyDescent="0.25">
      <c r="B115" s="377">
        <f t="shared" si="1"/>
        <v>1.1039999999999996</v>
      </c>
      <c r="C115" s="19"/>
      <c r="D115" s="117" t="s">
        <v>630</v>
      </c>
      <c r="E115" s="19" t="s">
        <v>31</v>
      </c>
      <c r="F115" s="19">
        <v>1</v>
      </c>
      <c r="G115" s="65"/>
      <c r="H115" s="23"/>
    </row>
    <row r="116" spans="2:10" ht="15" x14ac:dyDescent="0.25">
      <c r="B116" s="377">
        <f t="shared" si="1"/>
        <v>1.1049999999999995</v>
      </c>
      <c r="C116" s="19"/>
      <c r="D116" s="117" t="s">
        <v>631</v>
      </c>
      <c r="E116" s="19" t="s">
        <v>31</v>
      </c>
      <c r="F116" s="19">
        <v>1</v>
      </c>
      <c r="G116" s="65"/>
      <c r="H116" s="23"/>
    </row>
    <row r="117" spans="2:10" ht="15" x14ac:dyDescent="0.25">
      <c r="B117" s="377">
        <f t="shared" si="1"/>
        <v>1.1059999999999994</v>
      </c>
      <c r="C117" s="19"/>
      <c r="D117" s="117" t="s">
        <v>632</v>
      </c>
      <c r="E117" s="19" t="s">
        <v>31</v>
      </c>
      <c r="F117" s="19">
        <v>1</v>
      </c>
      <c r="G117" s="65"/>
      <c r="H117" s="23"/>
    </row>
    <row r="118" spans="2:10" ht="15" x14ac:dyDescent="0.25">
      <c r="B118" s="377">
        <f t="shared" si="1"/>
        <v>1.1069999999999993</v>
      </c>
      <c r="C118" s="19"/>
      <c r="D118" s="117" t="s">
        <v>633</v>
      </c>
      <c r="E118" s="19" t="s">
        <v>31</v>
      </c>
      <c r="F118" s="19">
        <v>1</v>
      </c>
      <c r="G118" s="65"/>
      <c r="H118" s="23"/>
    </row>
    <row r="119" spans="2:10" ht="15" x14ac:dyDescent="0.25">
      <c r="B119" s="377">
        <f t="shared" si="1"/>
        <v>1.1079999999999992</v>
      </c>
      <c r="C119" s="19"/>
      <c r="D119" s="117" t="s">
        <v>633</v>
      </c>
      <c r="E119" s="19" t="s">
        <v>31</v>
      </c>
      <c r="F119" s="19">
        <v>1</v>
      </c>
      <c r="G119" s="65"/>
      <c r="H119" s="23"/>
    </row>
    <row r="120" spans="2:10" ht="15" x14ac:dyDescent="0.25">
      <c r="B120" s="377">
        <f t="shared" si="1"/>
        <v>1.1089999999999991</v>
      </c>
      <c r="C120" s="19"/>
      <c r="D120" s="117" t="s">
        <v>634</v>
      </c>
      <c r="E120" s="19" t="s">
        <v>31</v>
      </c>
      <c r="F120" s="19">
        <v>1</v>
      </c>
      <c r="G120" s="65"/>
      <c r="H120" s="23"/>
    </row>
    <row r="121" spans="2:10" ht="15" x14ac:dyDescent="0.25">
      <c r="B121" s="377">
        <f t="shared" si="1"/>
        <v>1.109999999999999</v>
      </c>
      <c r="C121" s="19"/>
      <c r="D121" s="117" t="s">
        <v>637</v>
      </c>
      <c r="E121" s="19" t="s">
        <v>31</v>
      </c>
      <c r="F121" s="19">
        <v>1</v>
      </c>
      <c r="G121" s="65"/>
      <c r="H121" s="23"/>
      <c r="I121" s="329"/>
      <c r="J121" s="353"/>
    </row>
    <row r="122" spans="2:10" ht="15" x14ac:dyDescent="0.25">
      <c r="B122" s="377">
        <f t="shared" si="1"/>
        <v>1.1109999999999989</v>
      </c>
      <c r="C122" s="19"/>
      <c r="D122" s="117" t="s">
        <v>638</v>
      </c>
      <c r="E122" s="19" t="s">
        <v>31</v>
      </c>
      <c r="F122" s="19">
        <v>1</v>
      </c>
      <c r="G122" s="65"/>
      <c r="H122" s="23"/>
    </row>
    <row r="123" spans="2:10" ht="15" x14ac:dyDescent="0.25">
      <c r="B123" s="377">
        <f t="shared" si="1"/>
        <v>1.1119999999999988</v>
      </c>
      <c r="C123" s="19"/>
      <c r="D123" s="117" t="s">
        <v>639</v>
      </c>
      <c r="E123" s="19" t="s">
        <v>31</v>
      </c>
      <c r="F123" s="19">
        <v>1</v>
      </c>
      <c r="G123" s="65"/>
      <c r="H123" s="23"/>
    </row>
    <row r="124" spans="2:10" ht="15" x14ac:dyDescent="0.25">
      <c r="B124" s="377">
        <f t="shared" si="1"/>
        <v>1.1129999999999987</v>
      </c>
      <c r="C124" s="19"/>
      <c r="D124" s="117" t="s">
        <v>640</v>
      </c>
      <c r="E124" s="19" t="s">
        <v>31</v>
      </c>
      <c r="F124" s="19">
        <v>1</v>
      </c>
      <c r="G124" s="65"/>
      <c r="H124" s="23"/>
    </row>
    <row r="125" spans="2:10" ht="15" x14ac:dyDescent="0.25">
      <c r="B125" s="377">
        <f t="shared" si="1"/>
        <v>1.1139999999999985</v>
      </c>
      <c r="C125" s="19"/>
      <c r="D125" s="117" t="s">
        <v>641</v>
      </c>
      <c r="E125" s="19" t="s">
        <v>31</v>
      </c>
      <c r="F125" s="19">
        <v>1</v>
      </c>
      <c r="G125" s="65"/>
      <c r="H125" s="23"/>
    </row>
    <row r="126" spans="2:10" ht="15" x14ac:dyDescent="0.25">
      <c r="B126" s="377">
        <f t="shared" si="1"/>
        <v>1.1149999999999984</v>
      </c>
      <c r="C126" s="19"/>
      <c r="D126" s="117" t="s">
        <v>642</v>
      </c>
      <c r="E126" s="19" t="s">
        <v>31</v>
      </c>
      <c r="F126" s="19">
        <v>1</v>
      </c>
      <c r="G126" s="65"/>
      <c r="H126" s="23"/>
    </row>
    <row r="127" spans="2:10" ht="15" x14ac:dyDescent="0.25">
      <c r="B127" s="377">
        <f t="shared" si="1"/>
        <v>1.1159999999999983</v>
      </c>
      <c r="C127" s="19"/>
      <c r="D127" s="117" t="s">
        <v>643</v>
      </c>
      <c r="E127" s="19" t="s">
        <v>31</v>
      </c>
      <c r="F127" s="19">
        <v>1</v>
      </c>
      <c r="G127" s="65"/>
      <c r="H127" s="23"/>
    </row>
    <row r="128" spans="2:10" ht="15" x14ac:dyDescent="0.25">
      <c r="B128" s="377">
        <f t="shared" si="1"/>
        <v>1.1169999999999982</v>
      </c>
      <c r="C128" s="19"/>
      <c r="D128" s="117" t="s">
        <v>644</v>
      </c>
      <c r="E128" s="19" t="s">
        <v>31</v>
      </c>
      <c r="F128" s="19">
        <v>1</v>
      </c>
      <c r="G128" s="65"/>
      <c r="H128" s="23"/>
    </row>
    <row r="129" spans="2:8" ht="15" x14ac:dyDescent="0.25">
      <c r="B129" s="377">
        <f t="shared" si="1"/>
        <v>1.1179999999999981</v>
      </c>
      <c r="C129" s="19"/>
      <c r="D129" s="117" t="s">
        <v>645</v>
      </c>
      <c r="E129" s="19" t="s">
        <v>31</v>
      </c>
      <c r="F129" s="19">
        <v>1</v>
      </c>
      <c r="G129" s="65"/>
      <c r="H129" s="23"/>
    </row>
    <row r="130" spans="2:8" ht="15" x14ac:dyDescent="0.25">
      <c r="B130" s="377">
        <f t="shared" si="1"/>
        <v>1.118999999999998</v>
      </c>
      <c r="C130" s="19"/>
      <c r="D130" s="117" t="s">
        <v>646</v>
      </c>
      <c r="E130" s="19" t="s">
        <v>31</v>
      </c>
      <c r="F130" s="19">
        <v>1</v>
      </c>
      <c r="G130" s="65"/>
      <c r="H130" s="23"/>
    </row>
    <row r="131" spans="2:8" ht="15" x14ac:dyDescent="0.25">
      <c r="B131" s="377">
        <f t="shared" si="1"/>
        <v>1.1199999999999979</v>
      </c>
      <c r="C131" s="19"/>
      <c r="D131" s="117" t="s">
        <v>647</v>
      </c>
      <c r="E131" s="19" t="s">
        <v>31</v>
      </c>
      <c r="F131" s="19">
        <v>1</v>
      </c>
      <c r="G131" s="65"/>
      <c r="H131" s="23"/>
    </row>
    <row r="132" spans="2:8" ht="15" x14ac:dyDescent="0.25">
      <c r="B132" s="377">
        <f t="shared" si="1"/>
        <v>1.1209999999999978</v>
      </c>
      <c r="C132" s="19"/>
      <c r="D132" s="117" t="s">
        <v>648</v>
      </c>
      <c r="E132" s="19" t="s">
        <v>31</v>
      </c>
      <c r="F132" s="19">
        <v>1</v>
      </c>
      <c r="G132" s="65"/>
      <c r="H132" s="23"/>
    </row>
    <row r="133" spans="2:8" ht="15" x14ac:dyDescent="0.25">
      <c r="B133" s="377">
        <f t="shared" si="1"/>
        <v>1.1219999999999977</v>
      </c>
      <c r="C133" s="19"/>
      <c r="D133" s="117" t="s">
        <v>649</v>
      </c>
      <c r="E133" s="19" t="s">
        <v>31</v>
      </c>
      <c r="F133" s="19">
        <v>1</v>
      </c>
      <c r="G133" s="65"/>
      <c r="H133" s="23"/>
    </row>
    <row r="134" spans="2:8" ht="15" x14ac:dyDescent="0.25">
      <c r="B134" s="383" t="s">
        <v>395</v>
      </c>
      <c r="C134" s="19"/>
      <c r="D134" s="117"/>
      <c r="E134" s="19"/>
      <c r="F134" s="19"/>
      <c r="G134" s="65"/>
      <c r="H134" s="23"/>
    </row>
    <row r="135" spans="2:8" ht="15" x14ac:dyDescent="0.25">
      <c r="B135" s="383" t="s">
        <v>1262</v>
      </c>
      <c r="C135" s="19"/>
      <c r="D135" s="117"/>
      <c r="E135" s="19"/>
      <c r="F135" s="19"/>
      <c r="G135" s="65"/>
      <c r="H135" s="23"/>
    </row>
    <row r="136" spans="2:8" ht="15" x14ac:dyDescent="0.25">
      <c r="B136" s="377">
        <f>B133+0.001</f>
        <v>1.1229999999999976</v>
      </c>
      <c r="C136" s="19"/>
      <c r="D136" s="117" t="s">
        <v>650</v>
      </c>
      <c r="E136" s="19" t="s">
        <v>31</v>
      </c>
      <c r="F136" s="19">
        <v>1</v>
      </c>
      <c r="G136" s="65"/>
      <c r="H136" s="23"/>
    </row>
    <row r="137" spans="2:8" ht="15" x14ac:dyDescent="0.25">
      <c r="B137" s="377">
        <f t="shared" si="1"/>
        <v>1.1239999999999974</v>
      </c>
      <c r="C137" s="19"/>
      <c r="D137" s="117" t="s">
        <v>650</v>
      </c>
      <c r="E137" s="19" t="s">
        <v>31</v>
      </c>
      <c r="F137" s="19">
        <v>1</v>
      </c>
      <c r="G137" s="65"/>
      <c r="H137" s="23"/>
    </row>
    <row r="138" spans="2:8" ht="15" x14ac:dyDescent="0.25">
      <c r="B138" s="377">
        <f t="shared" si="1"/>
        <v>1.1249999999999973</v>
      </c>
      <c r="C138" s="19"/>
      <c r="D138" s="117" t="s">
        <v>650</v>
      </c>
      <c r="E138" s="19" t="s">
        <v>31</v>
      </c>
      <c r="F138" s="19">
        <v>1</v>
      </c>
      <c r="G138" s="65"/>
      <c r="H138" s="23"/>
    </row>
    <row r="139" spans="2:8" ht="15" x14ac:dyDescent="0.25">
      <c r="B139" s="377">
        <f t="shared" si="1"/>
        <v>1.1259999999999972</v>
      </c>
      <c r="C139" s="19"/>
      <c r="D139" s="117" t="s">
        <v>650</v>
      </c>
      <c r="E139" s="19" t="s">
        <v>31</v>
      </c>
      <c r="F139" s="19">
        <v>1</v>
      </c>
      <c r="G139" s="65"/>
      <c r="H139" s="23"/>
    </row>
    <row r="140" spans="2:8" ht="15" x14ac:dyDescent="0.25">
      <c r="B140" s="377">
        <f t="shared" si="1"/>
        <v>1.1269999999999971</v>
      </c>
      <c r="C140" s="19"/>
      <c r="D140" s="117" t="s">
        <v>651</v>
      </c>
      <c r="E140" s="19" t="s">
        <v>31</v>
      </c>
      <c r="F140" s="19">
        <v>1</v>
      </c>
      <c r="G140" s="65"/>
      <c r="H140" s="23"/>
    </row>
    <row r="141" spans="2:8" ht="15" x14ac:dyDescent="0.25">
      <c r="B141" s="377">
        <f t="shared" si="1"/>
        <v>1.127999999999997</v>
      </c>
      <c r="C141" s="19"/>
      <c r="D141" s="117" t="s">
        <v>652</v>
      </c>
      <c r="E141" s="19" t="s">
        <v>31</v>
      </c>
      <c r="F141" s="19">
        <v>1</v>
      </c>
      <c r="G141" s="65"/>
      <c r="H141" s="23"/>
    </row>
    <row r="142" spans="2:8" ht="15" x14ac:dyDescent="0.25">
      <c r="B142" s="377">
        <f t="shared" si="1"/>
        <v>1.1289999999999969</v>
      </c>
      <c r="C142" s="19"/>
      <c r="D142" s="117" t="s">
        <v>653</v>
      </c>
      <c r="E142" s="19" t="s">
        <v>31</v>
      </c>
      <c r="F142" s="19">
        <v>1</v>
      </c>
      <c r="G142" s="65"/>
      <c r="H142" s="23"/>
    </row>
    <row r="143" spans="2:8" ht="15" x14ac:dyDescent="0.25">
      <c r="B143" s="377">
        <f t="shared" si="1"/>
        <v>1.1299999999999968</v>
      </c>
      <c r="C143" s="19"/>
      <c r="D143" s="117" t="s">
        <v>654</v>
      </c>
      <c r="E143" s="19" t="s">
        <v>31</v>
      </c>
      <c r="F143" s="19">
        <v>1</v>
      </c>
      <c r="G143" s="65"/>
      <c r="H143" s="23"/>
    </row>
    <row r="144" spans="2:8" ht="15" x14ac:dyDescent="0.25">
      <c r="B144" s="377">
        <f t="shared" si="1"/>
        <v>1.1309999999999967</v>
      </c>
      <c r="C144" s="19"/>
      <c r="D144" s="117" t="s">
        <v>654</v>
      </c>
      <c r="E144" s="19" t="s">
        <v>31</v>
      </c>
      <c r="F144" s="19">
        <v>1</v>
      </c>
      <c r="G144" s="65"/>
      <c r="H144" s="23"/>
    </row>
    <row r="145" spans="2:10" ht="15" x14ac:dyDescent="0.25">
      <c r="B145" s="377">
        <f t="shared" si="1"/>
        <v>1.1319999999999966</v>
      </c>
      <c r="C145" s="19"/>
      <c r="D145" s="117" t="s">
        <v>655</v>
      </c>
      <c r="E145" s="19" t="s">
        <v>31</v>
      </c>
      <c r="F145" s="19">
        <v>1</v>
      </c>
      <c r="G145" s="65"/>
      <c r="H145" s="23"/>
    </row>
    <row r="146" spans="2:10" ht="15" x14ac:dyDescent="0.25">
      <c r="B146" s="377">
        <f t="shared" si="1"/>
        <v>1.1329999999999965</v>
      </c>
      <c r="C146" s="19"/>
      <c r="D146" s="117" t="s">
        <v>661</v>
      </c>
      <c r="E146" s="19" t="s">
        <v>31</v>
      </c>
      <c r="F146" s="19">
        <v>1</v>
      </c>
      <c r="G146" s="65"/>
      <c r="H146" s="23"/>
      <c r="I146" s="329"/>
      <c r="J146" s="353"/>
    </row>
    <row r="147" spans="2:10" ht="15" x14ac:dyDescent="0.25">
      <c r="B147" s="377">
        <f t="shared" si="1"/>
        <v>1.1339999999999963</v>
      </c>
      <c r="C147" s="19"/>
      <c r="D147" s="117" t="s">
        <v>661</v>
      </c>
      <c r="E147" s="19" t="s">
        <v>31</v>
      </c>
      <c r="F147" s="19">
        <v>1</v>
      </c>
      <c r="G147" s="65"/>
      <c r="H147" s="23"/>
    </row>
    <row r="148" spans="2:10" ht="15" x14ac:dyDescent="0.25">
      <c r="B148" s="377">
        <f t="shared" si="1"/>
        <v>1.1349999999999962</v>
      </c>
      <c r="C148" s="19"/>
      <c r="D148" s="117" t="s">
        <v>661</v>
      </c>
      <c r="E148" s="19" t="s">
        <v>31</v>
      </c>
      <c r="F148" s="19">
        <v>1</v>
      </c>
      <c r="G148" s="65"/>
      <c r="H148" s="23"/>
    </row>
    <row r="149" spans="2:10" ht="15" x14ac:dyDescent="0.25">
      <c r="B149" s="377">
        <f t="shared" si="1"/>
        <v>1.1359999999999961</v>
      </c>
      <c r="C149" s="19"/>
      <c r="D149" s="117" t="s">
        <v>662</v>
      </c>
      <c r="E149" s="19" t="s">
        <v>31</v>
      </c>
      <c r="F149" s="19">
        <v>1</v>
      </c>
      <c r="G149" s="65"/>
      <c r="H149" s="23"/>
    </row>
    <row r="150" spans="2:10" ht="15" x14ac:dyDescent="0.25">
      <c r="B150" s="377">
        <f t="shared" si="1"/>
        <v>1.136999999999996</v>
      </c>
      <c r="C150" s="19"/>
      <c r="D150" s="117" t="s">
        <v>663</v>
      </c>
      <c r="E150" s="19" t="s">
        <v>31</v>
      </c>
      <c r="F150" s="19">
        <v>1</v>
      </c>
      <c r="G150" s="65"/>
      <c r="H150" s="23"/>
    </row>
    <row r="151" spans="2:10" ht="15" x14ac:dyDescent="0.25">
      <c r="B151" s="377">
        <f t="shared" si="1"/>
        <v>1.1379999999999959</v>
      </c>
      <c r="C151" s="19"/>
      <c r="D151" s="117" t="s">
        <v>664</v>
      </c>
      <c r="E151" s="19" t="s">
        <v>31</v>
      </c>
      <c r="F151" s="19">
        <v>1</v>
      </c>
      <c r="G151" s="65"/>
      <c r="H151" s="23"/>
    </row>
    <row r="152" spans="2:10" ht="15" x14ac:dyDescent="0.25">
      <c r="B152" s="377">
        <f t="shared" si="1"/>
        <v>1.1389999999999958</v>
      </c>
      <c r="C152" s="19"/>
      <c r="D152" s="117" t="s">
        <v>665</v>
      </c>
      <c r="E152" s="19" t="s">
        <v>31</v>
      </c>
      <c r="F152" s="19">
        <v>1</v>
      </c>
      <c r="G152" s="65"/>
      <c r="H152" s="23"/>
    </row>
    <row r="153" spans="2:10" ht="15" x14ac:dyDescent="0.25">
      <c r="B153" s="377">
        <f t="shared" si="1"/>
        <v>1.1399999999999957</v>
      </c>
      <c r="C153" s="19"/>
      <c r="D153" s="117" t="s">
        <v>665</v>
      </c>
      <c r="E153" s="19" t="s">
        <v>31</v>
      </c>
      <c r="F153" s="19">
        <v>1</v>
      </c>
      <c r="G153" s="65"/>
      <c r="H153" s="23"/>
    </row>
    <row r="154" spans="2:10" ht="15" x14ac:dyDescent="0.25">
      <c r="B154" s="377">
        <f t="shared" si="1"/>
        <v>1.1409999999999956</v>
      </c>
      <c r="C154" s="19"/>
      <c r="D154" s="117" t="s">
        <v>666</v>
      </c>
      <c r="E154" s="19" t="s">
        <v>31</v>
      </c>
      <c r="F154" s="19">
        <v>1</v>
      </c>
      <c r="G154" s="65"/>
      <c r="H154" s="23"/>
    </row>
    <row r="155" spans="2:10" ht="15" x14ac:dyDescent="0.25">
      <c r="B155" s="377">
        <f t="shared" si="1"/>
        <v>1.1419999999999955</v>
      </c>
      <c r="C155" s="19"/>
      <c r="D155" s="117" t="s">
        <v>667</v>
      </c>
      <c r="E155" s="19" t="s">
        <v>31</v>
      </c>
      <c r="F155" s="19">
        <v>1</v>
      </c>
      <c r="G155" s="65"/>
      <c r="H155" s="23"/>
    </row>
    <row r="156" spans="2:10" ht="15" x14ac:dyDescent="0.25">
      <c r="B156" s="377">
        <f t="shared" si="1"/>
        <v>1.1429999999999954</v>
      </c>
      <c r="C156" s="19"/>
      <c r="D156" s="117" t="s">
        <v>668</v>
      </c>
      <c r="E156" s="19" t="s">
        <v>31</v>
      </c>
      <c r="F156" s="19">
        <v>1</v>
      </c>
      <c r="G156" s="65"/>
      <c r="H156" s="23"/>
    </row>
    <row r="157" spans="2:10" ht="15" x14ac:dyDescent="0.25">
      <c r="B157" s="377">
        <f t="shared" si="1"/>
        <v>1.1439999999999952</v>
      </c>
      <c r="C157" s="19"/>
      <c r="D157" s="117" t="s">
        <v>669</v>
      </c>
      <c r="E157" s="19" t="s">
        <v>31</v>
      </c>
      <c r="F157" s="19">
        <v>1</v>
      </c>
      <c r="G157" s="65"/>
      <c r="H157" s="23"/>
    </row>
    <row r="158" spans="2:10" ht="15" x14ac:dyDescent="0.25">
      <c r="B158" s="377">
        <f t="shared" si="1"/>
        <v>1.1449999999999951</v>
      </c>
      <c r="C158" s="19"/>
      <c r="D158" s="117" t="s">
        <v>670</v>
      </c>
      <c r="E158" s="19" t="s">
        <v>31</v>
      </c>
      <c r="F158" s="19">
        <v>1</v>
      </c>
      <c r="G158" s="65"/>
      <c r="H158" s="23"/>
    </row>
    <row r="159" spans="2:10" ht="15" x14ac:dyDescent="0.25">
      <c r="B159" s="377">
        <f t="shared" si="1"/>
        <v>1.145999999999995</v>
      </c>
      <c r="C159" s="19"/>
      <c r="D159" s="117" t="s">
        <v>671</v>
      </c>
      <c r="E159" s="19" t="s">
        <v>31</v>
      </c>
      <c r="F159" s="19">
        <v>1</v>
      </c>
      <c r="G159" s="65"/>
      <c r="H159" s="23"/>
    </row>
    <row r="160" spans="2:10" ht="15" x14ac:dyDescent="0.25">
      <c r="B160" s="377">
        <f t="shared" si="1"/>
        <v>1.1469999999999949</v>
      </c>
      <c r="C160" s="19"/>
      <c r="D160" s="117" t="s">
        <v>70</v>
      </c>
      <c r="E160" s="19" t="s">
        <v>31</v>
      </c>
      <c r="F160" s="19">
        <v>1</v>
      </c>
      <c r="G160" s="65"/>
      <c r="H160" s="23"/>
    </row>
    <row r="161" spans="2:8" ht="15" x14ac:dyDescent="0.25">
      <c r="B161" s="377">
        <f t="shared" si="1"/>
        <v>1.1479999999999948</v>
      </c>
      <c r="C161" s="19"/>
      <c r="D161" s="117" t="s">
        <v>70</v>
      </c>
      <c r="E161" s="19" t="s">
        <v>31</v>
      </c>
      <c r="F161" s="19">
        <v>1</v>
      </c>
      <c r="G161" s="65"/>
      <c r="H161" s="23"/>
    </row>
    <row r="162" spans="2:8" ht="15" x14ac:dyDescent="0.2">
      <c r="B162" s="21"/>
      <c r="C162" s="21"/>
      <c r="D162" s="78"/>
      <c r="E162" s="21"/>
      <c r="F162" s="21"/>
      <c r="G162" s="79"/>
      <c r="H162" s="25"/>
    </row>
    <row r="163" spans="2:8" ht="15" x14ac:dyDescent="0.2">
      <c r="B163" s="21"/>
      <c r="C163" s="21"/>
      <c r="D163" s="78"/>
      <c r="E163" s="21"/>
      <c r="F163" s="21"/>
      <c r="G163" s="79"/>
      <c r="H163" s="25"/>
    </row>
    <row r="164" spans="2:8" ht="15" x14ac:dyDescent="0.2">
      <c r="B164" s="21"/>
      <c r="C164" s="21"/>
      <c r="D164" s="78"/>
      <c r="E164" s="21"/>
      <c r="F164" s="21"/>
      <c r="G164" s="79"/>
      <c r="H164" s="25"/>
    </row>
    <row r="165" spans="2:8" ht="15" thickBot="1" x14ac:dyDescent="0.25">
      <c r="B165" s="21"/>
      <c r="C165" s="21"/>
      <c r="D165" s="24"/>
      <c r="E165" s="21"/>
      <c r="F165" s="21"/>
      <c r="G165" s="25"/>
      <c r="H165" s="25"/>
    </row>
    <row r="166" spans="2:8" ht="15" thickBot="1" x14ac:dyDescent="0.25">
      <c r="B166" s="26" t="s">
        <v>106</v>
      </c>
      <c r="C166" s="26"/>
      <c r="D166" s="26"/>
      <c r="E166" s="26"/>
      <c r="F166" s="26"/>
      <c r="G166" s="27"/>
      <c r="H166" s="85"/>
    </row>
    <row r="167" spans="2:8" x14ac:dyDescent="0.2">
      <c r="B167" s="5"/>
      <c r="C167" s="5"/>
      <c r="D167" s="5"/>
      <c r="E167" s="5"/>
      <c r="F167" s="5"/>
      <c r="G167" s="7"/>
      <c r="H167" s="7"/>
    </row>
    <row r="168" spans="2:8" x14ac:dyDescent="0.2">
      <c r="B168" s="5"/>
      <c r="C168" s="5"/>
      <c r="D168" s="5"/>
      <c r="E168" s="5"/>
      <c r="F168" s="5"/>
      <c r="G168" s="7"/>
      <c r="H168" s="7"/>
    </row>
    <row r="169" spans="2:8" x14ac:dyDescent="0.2">
      <c r="B169" s="5"/>
      <c r="C169" s="5"/>
      <c r="D169" s="5"/>
      <c r="E169" s="5"/>
      <c r="F169" s="5"/>
      <c r="G169" s="7"/>
      <c r="H169" s="7"/>
    </row>
    <row r="170" spans="2:8" x14ac:dyDescent="0.2">
      <c r="B170" s="5"/>
      <c r="C170" s="5"/>
      <c r="D170" s="5"/>
      <c r="E170" s="5"/>
      <c r="F170" s="5"/>
      <c r="G170" s="7"/>
      <c r="H170" s="7"/>
    </row>
    <row r="171" spans="2:8" x14ac:dyDescent="0.2">
      <c r="B171" s="5"/>
      <c r="C171" s="5"/>
      <c r="D171" s="5"/>
      <c r="E171" s="5"/>
      <c r="F171" s="5"/>
      <c r="G171" s="7"/>
      <c r="H171" s="7"/>
    </row>
    <row r="172" spans="2:8" x14ac:dyDescent="0.2">
      <c r="B172" s="5"/>
      <c r="C172" s="5"/>
      <c r="D172" s="5"/>
      <c r="E172" s="5"/>
      <c r="F172" s="5"/>
      <c r="G172" s="7"/>
      <c r="H172" s="7"/>
    </row>
    <row r="173" spans="2:8" x14ac:dyDescent="0.2">
      <c r="B173" s="5"/>
      <c r="C173" s="5"/>
      <c r="D173" s="5"/>
      <c r="E173" s="5"/>
      <c r="F173" s="5"/>
      <c r="G173" s="7"/>
      <c r="H173" s="7"/>
    </row>
    <row r="174" spans="2:8" x14ac:dyDescent="0.2">
      <c r="B174" s="5"/>
      <c r="C174" s="5"/>
      <c r="D174" s="5"/>
      <c r="E174" s="5"/>
      <c r="F174" s="5"/>
      <c r="G174" s="7"/>
      <c r="H174" s="7"/>
    </row>
    <row r="175" spans="2:8" x14ac:dyDescent="0.2">
      <c r="B175" s="5"/>
      <c r="C175" s="5"/>
      <c r="D175" s="5"/>
      <c r="E175" s="5"/>
      <c r="F175" s="5"/>
      <c r="G175" s="7"/>
      <c r="H175" s="7"/>
    </row>
    <row r="176" spans="2:8" x14ac:dyDescent="0.2">
      <c r="B176" s="5"/>
      <c r="C176" s="5"/>
      <c r="D176" s="5"/>
      <c r="E176" s="5"/>
      <c r="F176" s="5"/>
      <c r="G176" s="7"/>
      <c r="H176" s="7"/>
    </row>
    <row r="177" spans="2:8" x14ac:dyDescent="0.2">
      <c r="B177" s="5"/>
      <c r="C177" s="5"/>
      <c r="D177" s="5"/>
      <c r="E177" s="5"/>
      <c r="F177" s="5"/>
      <c r="G177" s="7"/>
      <c r="H177" s="7"/>
    </row>
    <row r="178" spans="2:8" x14ac:dyDescent="0.2">
      <c r="B178" s="5"/>
      <c r="C178" s="5"/>
      <c r="D178" s="5"/>
      <c r="E178" s="5"/>
      <c r="F178" s="5"/>
      <c r="G178" s="7"/>
      <c r="H178" s="7"/>
    </row>
    <row r="179" spans="2:8" x14ac:dyDescent="0.2">
      <c r="B179" s="5"/>
      <c r="C179" s="5"/>
      <c r="D179" s="5"/>
      <c r="E179" s="5"/>
      <c r="F179" s="5"/>
      <c r="G179" s="7"/>
      <c r="H179" s="7"/>
    </row>
    <row r="180" spans="2:8" x14ac:dyDescent="0.2">
      <c r="B180" s="5"/>
      <c r="C180" s="5"/>
      <c r="D180" s="5"/>
      <c r="E180" s="5"/>
      <c r="F180" s="5"/>
      <c r="G180" s="7"/>
      <c r="H180" s="7"/>
    </row>
    <row r="181" spans="2:8" x14ac:dyDescent="0.2">
      <c r="B181" s="5"/>
      <c r="C181" s="5"/>
      <c r="D181" s="5"/>
      <c r="E181" s="5"/>
      <c r="F181" s="5"/>
      <c r="G181" s="7"/>
      <c r="H181" s="7"/>
    </row>
    <row r="182" spans="2:8" x14ac:dyDescent="0.2">
      <c r="B182" s="5"/>
      <c r="C182" s="5"/>
      <c r="D182" s="5"/>
      <c r="E182" s="5"/>
      <c r="F182" s="5"/>
      <c r="G182" s="7"/>
      <c r="H182" s="7"/>
    </row>
    <row r="183" spans="2:8" x14ac:dyDescent="0.2">
      <c r="B183" s="5"/>
      <c r="C183" s="5"/>
      <c r="D183" s="5"/>
      <c r="E183" s="5"/>
      <c r="F183" s="5"/>
      <c r="G183" s="7"/>
      <c r="H183" s="7"/>
    </row>
    <row r="184" spans="2:8" x14ac:dyDescent="0.2">
      <c r="B184" s="5"/>
      <c r="C184" s="5"/>
      <c r="D184" s="5"/>
      <c r="E184" s="5"/>
      <c r="F184" s="5"/>
      <c r="G184" s="7"/>
      <c r="H184" s="7"/>
    </row>
    <row r="185" spans="2:8" x14ac:dyDescent="0.2">
      <c r="B185" s="5"/>
      <c r="C185" s="5"/>
      <c r="D185" s="5"/>
      <c r="E185" s="5"/>
      <c r="F185" s="5"/>
      <c r="G185" s="7"/>
      <c r="H185" s="7"/>
    </row>
    <row r="186" spans="2:8" x14ac:dyDescent="0.2">
      <c r="B186" s="5"/>
      <c r="C186" s="5"/>
      <c r="D186" s="5"/>
      <c r="E186" s="5"/>
      <c r="F186" s="5"/>
      <c r="G186" s="7"/>
      <c r="H186" s="7"/>
    </row>
    <row r="187" spans="2:8" x14ac:dyDescent="0.2">
      <c r="B187" s="5"/>
      <c r="C187" s="5"/>
      <c r="D187" s="5"/>
      <c r="E187" s="5"/>
      <c r="F187" s="5"/>
      <c r="G187" s="7"/>
      <c r="H187" s="7"/>
    </row>
    <row r="188" spans="2:8" x14ac:dyDescent="0.2">
      <c r="B188" s="5"/>
      <c r="C188" s="5"/>
      <c r="D188" s="5"/>
      <c r="E188" s="5"/>
      <c r="F188" s="5"/>
      <c r="G188" s="7"/>
      <c r="H188" s="7"/>
    </row>
    <row r="189" spans="2:8" x14ac:dyDescent="0.2">
      <c r="B189" s="5"/>
      <c r="C189" s="5"/>
      <c r="D189" s="5"/>
      <c r="E189" s="5"/>
      <c r="F189" s="5"/>
      <c r="G189" s="7"/>
      <c r="H189" s="7"/>
    </row>
    <row r="190" spans="2:8" x14ac:dyDescent="0.2">
      <c r="B190" s="5"/>
      <c r="C190" s="5"/>
      <c r="D190" s="5"/>
      <c r="E190" s="5"/>
      <c r="F190" s="5"/>
      <c r="G190" s="7"/>
      <c r="H190" s="7"/>
    </row>
    <row r="191" spans="2:8" x14ac:dyDescent="0.2">
      <c r="B191" s="5"/>
      <c r="C191" s="5"/>
      <c r="D191" s="5"/>
      <c r="E191" s="5"/>
      <c r="F191" s="5"/>
      <c r="G191" s="7"/>
      <c r="H191" s="7"/>
    </row>
    <row r="192" spans="2:8" x14ac:dyDescent="0.2">
      <c r="B192" s="5"/>
      <c r="C192" s="5"/>
      <c r="D192" s="5"/>
      <c r="E192" s="5"/>
      <c r="F192" s="5"/>
      <c r="G192" s="7"/>
      <c r="H192" s="7"/>
    </row>
    <row r="193" spans="2:8" x14ac:dyDescent="0.2">
      <c r="B193" s="5"/>
      <c r="C193" s="5"/>
      <c r="D193" s="5"/>
      <c r="E193" s="5"/>
      <c r="F193" s="5"/>
      <c r="G193" s="7"/>
      <c r="H193" s="7"/>
    </row>
    <row r="194" spans="2:8" x14ac:dyDescent="0.2">
      <c r="B194" s="5"/>
      <c r="C194" s="5"/>
      <c r="D194" s="5"/>
      <c r="E194" s="5"/>
      <c r="F194" s="5"/>
      <c r="G194" s="7"/>
      <c r="H194" s="7"/>
    </row>
    <row r="195" spans="2:8" x14ac:dyDescent="0.2">
      <c r="B195" s="5"/>
      <c r="C195" s="5"/>
      <c r="D195" s="5"/>
      <c r="E195" s="5"/>
      <c r="F195" s="5"/>
      <c r="G195" s="7"/>
      <c r="H195" s="7"/>
    </row>
    <row r="196" spans="2:8" x14ac:dyDescent="0.2">
      <c r="B196" s="5"/>
      <c r="C196" s="5"/>
      <c r="D196" s="5"/>
      <c r="E196" s="5"/>
      <c r="F196" s="5"/>
      <c r="G196" s="7"/>
      <c r="H196" s="7"/>
    </row>
    <row r="197" spans="2:8" x14ac:dyDescent="0.2">
      <c r="B197" s="5"/>
      <c r="C197" s="5"/>
      <c r="D197" s="5"/>
      <c r="E197" s="5"/>
      <c r="F197" s="5"/>
      <c r="G197" s="7"/>
      <c r="H197" s="7"/>
    </row>
    <row r="198" spans="2:8" x14ac:dyDescent="0.2">
      <c r="B198" s="5"/>
      <c r="C198" s="5"/>
      <c r="D198" s="5"/>
      <c r="E198" s="5"/>
      <c r="F198" s="5"/>
      <c r="G198" s="7"/>
      <c r="H198" s="7"/>
    </row>
    <row r="199" spans="2:8" x14ac:dyDescent="0.2">
      <c r="B199" s="5"/>
      <c r="C199" s="5"/>
      <c r="D199" s="5"/>
      <c r="E199" s="5"/>
      <c r="F199" s="5"/>
      <c r="G199" s="7"/>
      <c r="H199" s="7"/>
    </row>
    <row r="200" spans="2:8" x14ac:dyDescent="0.2">
      <c r="B200" s="5"/>
      <c r="C200" s="5"/>
      <c r="D200" s="5"/>
      <c r="E200" s="5"/>
      <c r="F200" s="5"/>
      <c r="G200" s="12"/>
      <c r="H200" s="12"/>
    </row>
    <row r="201" spans="2:8" x14ac:dyDescent="0.2">
      <c r="B201" s="5"/>
      <c r="C201" s="5"/>
      <c r="D201" s="5"/>
      <c r="E201" s="5"/>
      <c r="F201" s="5"/>
      <c r="G201" s="12"/>
      <c r="H201" s="12"/>
    </row>
    <row r="202" spans="2:8" x14ac:dyDescent="0.2">
      <c r="B202" s="5"/>
      <c r="C202" s="5"/>
      <c r="D202" s="5"/>
      <c r="E202" s="5"/>
      <c r="F202" s="5"/>
      <c r="G202" s="12"/>
      <c r="H202" s="12"/>
    </row>
    <row r="203" spans="2:8" x14ac:dyDescent="0.2">
      <c r="B203" s="5"/>
      <c r="C203" s="5"/>
      <c r="D203" s="5"/>
      <c r="E203" s="5"/>
      <c r="F203" s="5"/>
      <c r="G203" s="12"/>
      <c r="H203" s="12"/>
    </row>
    <row r="204" spans="2:8" x14ac:dyDescent="0.2">
      <c r="B204" s="5"/>
      <c r="C204" s="5"/>
      <c r="D204" s="5"/>
      <c r="E204" s="5"/>
      <c r="F204" s="5"/>
      <c r="G204" s="12"/>
      <c r="H204" s="12"/>
    </row>
    <row r="205" spans="2:8" x14ac:dyDescent="0.2">
      <c r="B205" s="5"/>
      <c r="C205" s="5"/>
      <c r="D205" s="5"/>
      <c r="E205" s="5"/>
      <c r="F205" s="5"/>
    </row>
    <row r="206" spans="2:8" x14ac:dyDescent="0.2">
      <c r="B206" s="5"/>
      <c r="C206" s="5"/>
      <c r="D206" s="5"/>
      <c r="E206" s="5"/>
      <c r="F206" s="5"/>
    </row>
    <row r="207" spans="2:8" x14ac:dyDescent="0.2">
      <c r="B207" s="5"/>
      <c r="C207" s="5"/>
      <c r="D207" s="5"/>
      <c r="E207" s="5"/>
      <c r="F207" s="5"/>
    </row>
    <row r="208" spans="2:8" x14ac:dyDescent="0.2">
      <c r="B208" s="5"/>
      <c r="C208" s="5"/>
      <c r="D208" s="5"/>
      <c r="E208" s="5"/>
      <c r="F208" s="5"/>
    </row>
    <row r="209" spans="2:6" x14ac:dyDescent="0.2">
      <c r="B209" s="5"/>
      <c r="C209" s="5"/>
      <c r="D209" s="5"/>
      <c r="E209" s="5"/>
      <c r="F209" s="5"/>
    </row>
    <row r="210" spans="2:6" x14ac:dyDescent="0.2">
      <c r="B210" s="5"/>
      <c r="C210" s="5"/>
      <c r="D210" s="5"/>
      <c r="E210" s="5"/>
      <c r="F210" s="5"/>
    </row>
    <row r="211" spans="2:6" x14ac:dyDescent="0.2">
      <c r="B211" s="5"/>
      <c r="C211" s="5"/>
      <c r="D211" s="5"/>
      <c r="E211" s="5"/>
      <c r="F211" s="5"/>
    </row>
    <row r="212" spans="2:6" x14ac:dyDescent="0.2">
      <c r="B212" s="5"/>
      <c r="C212" s="5"/>
      <c r="D212" s="5"/>
      <c r="E212" s="5"/>
      <c r="F212" s="5"/>
    </row>
    <row r="213" spans="2:6" x14ac:dyDescent="0.2">
      <c r="B213" s="5"/>
      <c r="C213" s="5"/>
      <c r="D213" s="5"/>
      <c r="E213" s="5"/>
      <c r="F213" s="5"/>
    </row>
    <row r="214" spans="2:6" x14ac:dyDescent="0.2">
      <c r="B214" s="5"/>
      <c r="C214" s="5"/>
      <c r="D214" s="5"/>
      <c r="E214" s="5"/>
      <c r="F214" s="5"/>
    </row>
    <row r="215" spans="2:6" x14ac:dyDescent="0.2">
      <c r="B215" s="5"/>
      <c r="C215" s="5"/>
      <c r="D215" s="5"/>
      <c r="E215" s="5"/>
      <c r="F215" s="5"/>
    </row>
  </sheetData>
  <mergeCells count="1">
    <mergeCell ref="E3:F3"/>
  </mergeCells>
  <phoneticPr fontId="31" type="noConversion"/>
  <pageMargins left="0.19685039370078741" right="3.937007874015748E-2" top="0.43307086614173229" bottom="0.35433070866141736" header="0.31496062992125984" footer="0.31496062992125984"/>
  <pageSetup paperSize="9" scale="68" firstPageNumber="7" orientation="portrait" useFirstPageNumber="1" r:id="rId1"/>
  <headerFooter>
    <oddFooter>&amp;R&amp;"Arial,Regular"&amp;P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B1:J214"/>
  <sheetViews>
    <sheetView view="pageBreakPreview" zoomScale="80" zoomScaleNormal="70" zoomScaleSheetLayoutView="80" workbookViewId="0">
      <selection activeCell="J20" sqref="J20"/>
    </sheetView>
  </sheetViews>
  <sheetFormatPr defaultColWidth="9.140625" defaultRowHeight="14.25" x14ac:dyDescent="0.2"/>
  <cols>
    <col min="1" max="1" width="1.140625" style="6" customWidth="1"/>
    <col min="2" max="2" width="9.7109375" style="6" customWidth="1"/>
    <col min="3" max="3" width="11.7109375" style="6" customWidth="1"/>
    <col min="4" max="4" width="66.42578125" style="6" customWidth="1"/>
    <col min="5" max="5" width="8.85546875" style="6" customWidth="1"/>
    <col min="6" max="6" width="7.5703125" style="6" customWidth="1"/>
    <col min="7" max="7" width="12.7109375" style="6" customWidth="1"/>
    <col min="8" max="8" width="24.5703125" style="6" customWidth="1"/>
    <col min="9" max="9" width="9.140625" style="6"/>
    <col min="10" max="10" width="14.28515625" style="6" bestFit="1" customWidth="1"/>
    <col min="11" max="16384" width="9.140625" style="6"/>
  </cols>
  <sheetData>
    <row r="1" spans="2:10" ht="18" x14ac:dyDescent="0.25">
      <c r="B1" s="2"/>
      <c r="C1" s="2"/>
      <c r="D1" s="8"/>
      <c r="E1" s="1"/>
      <c r="F1" s="1"/>
      <c r="G1" s="7"/>
      <c r="H1" s="12"/>
    </row>
    <row r="2" spans="2:10" s="12" customFormat="1" ht="18" customHeight="1" x14ac:dyDescent="0.25">
      <c r="B2" s="2" t="s">
        <v>0</v>
      </c>
      <c r="D2" s="2"/>
      <c r="E2" s="3"/>
      <c r="F2" s="3"/>
      <c r="G2" s="7"/>
    </row>
    <row r="3" spans="2:10" ht="15" customHeight="1" x14ac:dyDescent="0.25">
      <c r="B3" s="2" t="s">
        <v>20</v>
      </c>
      <c r="C3" s="12"/>
      <c r="D3" s="270" t="s">
        <v>2</v>
      </c>
      <c r="E3" s="410" t="s">
        <v>3</v>
      </c>
      <c r="F3" s="411"/>
      <c r="G3" s="268" t="s">
        <v>1265</v>
      </c>
      <c r="H3" s="12"/>
    </row>
    <row r="4" spans="2:10" ht="15" customHeight="1" x14ac:dyDescent="0.2">
      <c r="B4" s="2" t="s">
        <v>21</v>
      </c>
      <c r="C4" s="12"/>
      <c r="D4" s="2" t="s">
        <v>5</v>
      </c>
      <c r="E4" s="2"/>
      <c r="F4" s="2"/>
      <c r="G4" s="268" t="s">
        <v>1264</v>
      </c>
      <c r="H4" s="12"/>
    </row>
    <row r="5" spans="2:10" x14ac:dyDescent="0.2">
      <c r="B5" s="2"/>
      <c r="C5" s="2"/>
      <c r="D5" s="2"/>
      <c r="E5" s="2"/>
      <c r="F5" s="2"/>
      <c r="G5" s="7"/>
      <c r="H5" s="12"/>
    </row>
    <row r="6" spans="2:10" s="4" customFormat="1" ht="15" customHeight="1" x14ac:dyDescent="0.2">
      <c r="B6" s="4" t="s">
        <v>107</v>
      </c>
      <c r="D6" s="4" t="s">
        <v>108</v>
      </c>
    </row>
    <row r="7" spans="2:10" ht="6" customHeight="1" thickBot="1" x14ac:dyDescent="0.25">
      <c r="B7" s="5"/>
      <c r="C7" s="5"/>
      <c r="D7" s="5"/>
      <c r="E7" s="5"/>
      <c r="F7" s="5"/>
      <c r="G7" s="7"/>
      <c r="H7" s="12"/>
    </row>
    <row r="8" spans="2:10" s="9" customFormat="1" ht="39" customHeight="1" thickBot="1" x14ac:dyDescent="0.3">
      <c r="B8" s="11" t="s">
        <v>24</v>
      </c>
      <c r="C8" s="11" t="s">
        <v>25</v>
      </c>
      <c r="D8" s="11" t="s">
        <v>7</v>
      </c>
      <c r="E8" s="11" t="s">
        <v>26</v>
      </c>
      <c r="F8" s="11" t="s">
        <v>1382</v>
      </c>
      <c r="G8" s="11" t="s">
        <v>1383</v>
      </c>
      <c r="H8" s="11" t="s">
        <v>1384</v>
      </c>
    </row>
    <row r="9" spans="2:10" s="9" customFormat="1" ht="44.25" customHeight="1" x14ac:dyDescent="0.25">
      <c r="B9" s="74">
        <v>2</v>
      </c>
      <c r="C9" s="29" t="s">
        <v>109</v>
      </c>
      <c r="D9" s="285" t="s">
        <v>28</v>
      </c>
      <c r="E9" s="40"/>
      <c r="F9" s="40"/>
      <c r="G9" s="41"/>
      <c r="H9" s="41"/>
    </row>
    <row r="10" spans="2:10" s="9" customFormat="1" ht="20.25" customHeight="1" x14ac:dyDescent="0.25">
      <c r="B10" s="19" t="s">
        <v>110</v>
      </c>
      <c r="C10" s="19"/>
      <c r="D10" s="376" t="s">
        <v>30</v>
      </c>
      <c r="E10" s="19" t="s">
        <v>31</v>
      </c>
      <c r="F10" s="19">
        <v>1</v>
      </c>
      <c r="G10" s="65"/>
      <c r="H10" s="23"/>
      <c r="I10" s="329"/>
      <c r="J10" s="352"/>
    </row>
    <row r="11" spans="2:10" s="9" customFormat="1" ht="20.25" customHeight="1" x14ac:dyDescent="0.25">
      <c r="B11" s="19" t="s">
        <v>111</v>
      </c>
      <c r="C11" s="19"/>
      <c r="D11" s="376" t="s">
        <v>33</v>
      </c>
      <c r="E11" s="19" t="s">
        <v>31</v>
      </c>
      <c r="F11" s="19">
        <v>1</v>
      </c>
      <c r="G11" s="65"/>
      <c r="H11" s="23"/>
    </row>
    <row r="12" spans="2:10" s="9" customFormat="1" ht="20.25" customHeight="1" x14ac:dyDescent="0.25">
      <c r="B12" s="19" t="s">
        <v>112</v>
      </c>
      <c r="C12" s="19"/>
      <c r="D12" s="376" t="s">
        <v>35</v>
      </c>
      <c r="E12" s="19" t="s">
        <v>31</v>
      </c>
      <c r="F12" s="19">
        <v>1</v>
      </c>
      <c r="G12" s="65"/>
      <c r="H12" s="23"/>
    </row>
    <row r="13" spans="2:10" s="9" customFormat="1" ht="20.25" customHeight="1" x14ac:dyDescent="0.25">
      <c r="B13" s="19" t="s">
        <v>113</v>
      </c>
      <c r="C13" s="19"/>
      <c r="D13" s="376" t="s">
        <v>37</v>
      </c>
      <c r="E13" s="19" t="s">
        <v>31</v>
      </c>
      <c r="F13" s="19">
        <v>1</v>
      </c>
      <c r="G13" s="65"/>
      <c r="H13" s="23"/>
    </row>
    <row r="14" spans="2:10" s="9" customFormat="1" ht="20.25" customHeight="1" x14ac:dyDescent="0.25">
      <c r="B14" s="19" t="s">
        <v>114</v>
      </c>
      <c r="C14" s="19"/>
      <c r="D14" s="376" t="s">
        <v>39</v>
      </c>
      <c r="E14" s="19" t="s">
        <v>31</v>
      </c>
      <c r="F14" s="19">
        <v>1</v>
      </c>
      <c r="G14" s="65"/>
      <c r="H14" s="23"/>
    </row>
    <row r="15" spans="2:10" s="9" customFormat="1" ht="20.25" customHeight="1" x14ac:dyDescent="0.25">
      <c r="B15" s="19" t="s">
        <v>115</v>
      </c>
      <c r="C15" s="19"/>
      <c r="D15" s="376" t="s">
        <v>41</v>
      </c>
      <c r="E15" s="19" t="s">
        <v>31</v>
      </c>
      <c r="F15" s="19">
        <v>1</v>
      </c>
      <c r="G15" s="65"/>
      <c r="H15" s="23"/>
    </row>
    <row r="16" spans="2:10" s="9" customFormat="1" ht="20.25" customHeight="1" x14ac:dyDescent="0.25">
      <c r="B16" s="19" t="s">
        <v>116</v>
      </c>
      <c r="C16" s="19"/>
      <c r="D16" s="376" t="s">
        <v>43</v>
      </c>
      <c r="E16" s="19" t="s">
        <v>31</v>
      </c>
      <c r="F16" s="19">
        <v>1</v>
      </c>
      <c r="G16" s="65"/>
      <c r="H16" s="23"/>
    </row>
    <row r="17" spans="2:8" s="9" customFormat="1" ht="20.25" customHeight="1" x14ac:dyDescent="0.25">
      <c r="B17" s="19" t="s">
        <v>117</v>
      </c>
      <c r="C17" s="19"/>
      <c r="D17" s="376" t="s">
        <v>45</v>
      </c>
      <c r="E17" s="19" t="s">
        <v>31</v>
      </c>
      <c r="F17" s="19">
        <v>1</v>
      </c>
      <c r="G17" s="65"/>
      <c r="H17" s="23"/>
    </row>
    <row r="18" spans="2:8" s="9" customFormat="1" ht="20.25" customHeight="1" x14ac:dyDescent="0.25">
      <c r="B18" s="19" t="s">
        <v>118</v>
      </c>
      <c r="C18" s="19"/>
      <c r="D18" s="376" t="s">
        <v>47</v>
      </c>
      <c r="E18" s="19" t="s">
        <v>31</v>
      </c>
      <c r="F18" s="19">
        <v>1</v>
      </c>
      <c r="G18" s="65"/>
      <c r="H18" s="23"/>
    </row>
    <row r="19" spans="2:8" s="9" customFormat="1" ht="20.25" customHeight="1" x14ac:dyDescent="0.25">
      <c r="B19" s="19" t="s">
        <v>119</v>
      </c>
      <c r="C19" s="19"/>
      <c r="D19" s="376" t="s">
        <v>47</v>
      </c>
      <c r="E19" s="19" t="s">
        <v>31</v>
      </c>
      <c r="F19" s="19">
        <v>1</v>
      </c>
      <c r="G19" s="65"/>
      <c r="H19" s="23"/>
    </row>
    <row r="20" spans="2:8" s="9" customFormat="1" ht="20.25" customHeight="1" x14ac:dyDescent="0.25">
      <c r="B20" s="19" t="s">
        <v>120</v>
      </c>
      <c r="C20" s="19"/>
      <c r="D20" s="376" t="s">
        <v>50</v>
      </c>
      <c r="E20" s="19" t="s">
        <v>31</v>
      </c>
      <c r="F20" s="19">
        <v>1</v>
      </c>
      <c r="G20" s="65"/>
      <c r="H20" s="23"/>
    </row>
    <row r="21" spans="2:8" s="9" customFormat="1" ht="20.25" customHeight="1" x14ac:dyDescent="0.25">
      <c r="B21" s="19" t="s">
        <v>121</v>
      </c>
      <c r="C21" s="19"/>
      <c r="D21" s="376" t="s">
        <v>50</v>
      </c>
      <c r="E21" s="19" t="s">
        <v>31</v>
      </c>
      <c r="F21" s="19">
        <v>1</v>
      </c>
      <c r="G21" s="65"/>
      <c r="H21" s="23"/>
    </row>
    <row r="22" spans="2:8" s="9" customFormat="1" ht="20.25" customHeight="1" x14ac:dyDescent="0.25">
      <c r="B22" s="19" t="s">
        <v>122</v>
      </c>
      <c r="C22" s="19"/>
      <c r="D22" s="376" t="s">
        <v>50</v>
      </c>
      <c r="E22" s="19" t="s">
        <v>31</v>
      </c>
      <c r="F22" s="19">
        <v>1</v>
      </c>
      <c r="G22" s="65"/>
      <c r="H22" s="23"/>
    </row>
    <row r="23" spans="2:8" s="9" customFormat="1" ht="20.25" customHeight="1" x14ac:dyDescent="0.25">
      <c r="B23" s="19" t="s">
        <v>123</v>
      </c>
      <c r="C23" s="19"/>
      <c r="D23" s="376" t="s">
        <v>50</v>
      </c>
      <c r="E23" s="19" t="s">
        <v>31</v>
      </c>
      <c r="F23" s="19">
        <v>1</v>
      </c>
      <c r="G23" s="65"/>
      <c r="H23" s="23"/>
    </row>
    <row r="24" spans="2:8" s="9" customFormat="1" ht="20.25" customHeight="1" x14ac:dyDescent="0.25">
      <c r="B24" s="19" t="s">
        <v>124</v>
      </c>
      <c r="C24" s="19"/>
      <c r="D24" s="376" t="s">
        <v>50</v>
      </c>
      <c r="E24" s="19" t="s">
        <v>31</v>
      </c>
      <c r="F24" s="19">
        <v>1</v>
      </c>
      <c r="G24" s="65"/>
      <c r="H24" s="23"/>
    </row>
    <row r="25" spans="2:8" s="9" customFormat="1" ht="20.25" customHeight="1" x14ac:dyDescent="0.25">
      <c r="B25" s="19" t="s">
        <v>125</v>
      </c>
      <c r="C25" s="19"/>
      <c r="D25" s="376" t="s">
        <v>56</v>
      </c>
      <c r="E25" s="19" t="s">
        <v>31</v>
      </c>
      <c r="F25" s="19">
        <v>1</v>
      </c>
      <c r="G25" s="65"/>
      <c r="H25" s="23"/>
    </row>
    <row r="26" spans="2:8" s="9" customFormat="1" ht="20.25" customHeight="1" x14ac:dyDescent="0.25">
      <c r="B26" s="19" t="s">
        <v>126</v>
      </c>
      <c r="C26" s="19"/>
      <c r="D26" s="376" t="s">
        <v>58</v>
      </c>
      <c r="E26" s="19" t="s">
        <v>31</v>
      </c>
      <c r="F26" s="19">
        <v>1</v>
      </c>
      <c r="G26" s="65"/>
      <c r="H26" s="23"/>
    </row>
    <row r="27" spans="2:8" s="9" customFormat="1" ht="20.25" customHeight="1" x14ac:dyDescent="0.25">
      <c r="B27" s="19" t="s">
        <v>127</v>
      </c>
      <c r="C27" s="19"/>
      <c r="D27" s="376" t="s">
        <v>60</v>
      </c>
      <c r="E27" s="19" t="s">
        <v>31</v>
      </c>
      <c r="F27" s="19">
        <v>1</v>
      </c>
      <c r="G27" s="65"/>
      <c r="H27" s="23"/>
    </row>
    <row r="28" spans="2:8" s="9" customFormat="1" ht="20.25" customHeight="1" x14ac:dyDescent="0.25">
      <c r="B28" s="19" t="s">
        <v>128</v>
      </c>
      <c r="C28" s="19"/>
      <c r="D28" s="376" t="s">
        <v>62</v>
      </c>
      <c r="E28" s="19" t="s">
        <v>31</v>
      </c>
      <c r="F28" s="19">
        <v>1</v>
      </c>
      <c r="G28" s="65"/>
      <c r="H28" s="23"/>
    </row>
    <row r="29" spans="2:8" s="9" customFormat="1" ht="20.25" customHeight="1" x14ac:dyDescent="0.25">
      <c r="B29" s="19" t="s">
        <v>129</v>
      </c>
      <c r="C29" s="19"/>
      <c r="D29" s="376" t="s">
        <v>64</v>
      </c>
      <c r="E29" s="19" t="s">
        <v>31</v>
      </c>
      <c r="F29" s="19">
        <v>1</v>
      </c>
      <c r="G29" s="65"/>
      <c r="H29" s="23"/>
    </row>
    <row r="30" spans="2:8" s="9" customFormat="1" ht="20.25" customHeight="1" x14ac:dyDescent="0.25">
      <c r="B30" s="19" t="s">
        <v>130</v>
      </c>
      <c r="C30" s="19"/>
      <c r="D30" s="376" t="s">
        <v>66</v>
      </c>
      <c r="E30" s="19" t="s">
        <v>31</v>
      </c>
      <c r="F30" s="19">
        <v>1</v>
      </c>
      <c r="G30" s="65"/>
      <c r="H30" s="23"/>
    </row>
    <row r="31" spans="2:8" s="9" customFormat="1" ht="20.25" customHeight="1" x14ac:dyDescent="0.25">
      <c r="B31" s="19" t="s">
        <v>131</v>
      </c>
      <c r="C31" s="19"/>
      <c r="D31" s="376" t="s">
        <v>68</v>
      </c>
      <c r="E31" s="19" t="s">
        <v>31</v>
      </c>
      <c r="F31" s="19">
        <v>1</v>
      </c>
      <c r="G31" s="65"/>
      <c r="H31" s="23"/>
    </row>
    <row r="32" spans="2:8" s="9" customFormat="1" ht="20.25" customHeight="1" x14ac:dyDescent="0.25">
      <c r="B32" s="19" t="s">
        <v>132</v>
      </c>
      <c r="C32" s="19"/>
      <c r="D32" s="376" t="s">
        <v>70</v>
      </c>
      <c r="E32" s="19" t="s">
        <v>31</v>
      </c>
      <c r="F32" s="19">
        <v>1</v>
      </c>
      <c r="G32" s="65"/>
      <c r="H32" s="23"/>
    </row>
    <row r="33" spans="2:8" s="9" customFormat="1" ht="20.25" customHeight="1" x14ac:dyDescent="0.25">
      <c r="B33" s="19" t="s">
        <v>133</v>
      </c>
      <c r="C33" s="19"/>
      <c r="D33" s="376" t="s">
        <v>70</v>
      </c>
      <c r="E33" s="19" t="s">
        <v>31</v>
      </c>
      <c r="F33" s="19">
        <v>1</v>
      </c>
      <c r="G33" s="65"/>
      <c r="H33" s="23"/>
    </row>
    <row r="34" spans="2:8" s="9" customFormat="1" ht="20.25" customHeight="1" x14ac:dyDescent="0.25">
      <c r="B34" s="19" t="s">
        <v>134</v>
      </c>
      <c r="C34" s="19"/>
      <c r="D34" s="376" t="s">
        <v>73</v>
      </c>
      <c r="E34" s="19" t="s">
        <v>31</v>
      </c>
      <c r="F34" s="19">
        <v>1</v>
      </c>
      <c r="G34" s="65"/>
      <c r="H34" s="23"/>
    </row>
    <row r="35" spans="2:8" s="9" customFormat="1" ht="20.25" customHeight="1" x14ac:dyDescent="0.25">
      <c r="B35" s="19" t="s">
        <v>135</v>
      </c>
      <c r="C35" s="19"/>
      <c r="D35" s="376" t="s">
        <v>73</v>
      </c>
      <c r="E35" s="19" t="s">
        <v>31</v>
      </c>
      <c r="F35" s="19">
        <v>1</v>
      </c>
      <c r="G35" s="65"/>
      <c r="H35" s="23"/>
    </row>
    <row r="36" spans="2:8" s="9" customFormat="1" ht="20.25" customHeight="1" x14ac:dyDescent="0.25">
      <c r="B36" s="19" t="s">
        <v>136</v>
      </c>
      <c r="C36" s="19"/>
      <c r="D36" s="376" t="s">
        <v>73</v>
      </c>
      <c r="E36" s="19" t="s">
        <v>31</v>
      </c>
      <c r="F36" s="19">
        <v>1</v>
      </c>
      <c r="G36" s="65"/>
      <c r="H36" s="23"/>
    </row>
    <row r="37" spans="2:8" s="9" customFormat="1" ht="20.25" customHeight="1" x14ac:dyDescent="0.25">
      <c r="B37" s="19" t="s">
        <v>137</v>
      </c>
      <c r="C37" s="19"/>
      <c r="D37" s="376" t="s">
        <v>73</v>
      </c>
      <c r="E37" s="19" t="s">
        <v>31</v>
      </c>
      <c r="F37" s="19">
        <v>1</v>
      </c>
      <c r="G37" s="65"/>
      <c r="H37" s="23"/>
    </row>
    <row r="38" spans="2:8" s="9" customFormat="1" ht="20.25" customHeight="1" x14ac:dyDescent="0.25">
      <c r="B38" s="19" t="s">
        <v>138</v>
      </c>
      <c r="C38" s="19"/>
      <c r="D38" s="376" t="s">
        <v>73</v>
      </c>
      <c r="E38" s="19" t="s">
        <v>31</v>
      </c>
      <c r="F38" s="19">
        <v>1</v>
      </c>
      <c r="G38" s="65"/>
      <c r="H38" s="23"/>
    </row>
    <row r="39" spans="2:8" s="9" customFormat="1" ht="20.25" customHeight="1" x14ac:dyDescent="0.25">
      <c r="B39" s="19" t="s">
        <v>139</v>
      </c>
      <c r="C39" s="19"/>
      <c r="D39" s="376" t="s">
        <v>79</v>
      </c>
      <c r="E39" s="19" t="s">
        <v>31</v>
      </c>
      <c r="F39" s="19">
        <v>1</v>
      </c>
      <c r="G39" s="65"/>
      <c r="H39" s="23"/>
    </row>
    <row r="40" spans="2:8" s="9" customFormat="1" ht="20.25" customHeight="1" x14ac:dyDescent="0.25">
      <c r="B40" s="19" t="s">
        <v>140</v>
      </c>
      <c r="C40" s="19"/>
      <c r="D40" s="376" t="s">
        <v>81</v>
      </c>
      <c r="E40" s="19" t="s">
        <v>31</v>
      </c>
      <c r="F40" s="19">
        <v>1</v>
      </c>
      <c r="G40" s="65"/>
      <c r="H40" s="23"/>
    </row>
    <row r="41" spans="2:8" s="9" customFormat="1" ht="20.25" customHeight="1" x14ac:dyDescent="0.25">
      <c r="B41" s="19" t="s">
        <v>141</v>
      </c>
      <c r="C41" s="19"/>
      <c r="D41" s="376" t="s">
        <v>83</v>
      </c>
      <c r="E41" s="19" t="s">
        <v>31</v>
      </c>
      <c r="F41" s="19">
        <v>1</v>
      </c>
      <c r="G41" s="65"/>
      <c r="H41" s="23"/>
    </row>
    <row r="42" spans="2:8" s="9" customFormat="1" ht="20.25" customHeight="1" x14ac:dyDescent="0.25">
      <c r="B42" s="19" t="s">
        <v>142</v>
      </c>
      <c r="C42" s="19"/>
      <c r="D42" s="376" t="s">
        <v>85</v>
      </c>
      <c r="E42" s="19" t="s">
        <v>31</v>
      </c>
      <c r="F42" s="19">
        <v>1</v>
      </c>
      <c r="G42" s="65"/>
      <c r="H42" s="23"/>
    </row>
    <row r="43" spans="2:8" s="9" customFormat="1" ht="20.25" customHeight="1" x14ac:dyDescent="0.25">
      <c r="B43" s="19" t="s">
        <v>143</v>
      </c>
      <c r="C43" s="19"/>
      <c r="D43" s="376" t="s">
        <v>87</v>
      </c>
      <c r="E43" s="19" t="s">
        <v>31</v>
      </c>
      <c r="F43" s="19">
        <v>1</v>
      </c>
      <c r="G43" s="65"/>
      <c r="H43" s="23"/>
    </row>
    <row r="44" spans="2:8" s="9" customFormat="1" ht="20.25" customHeight="1" x14ac:dyDescent="0.25">
      <c r="B44" s="19" t="s">
        <v>144</v>
      </c>
      <c r="C44" s="19"/>
      <c r="D44" s="376" t="s">
        <v>89</v>
      </c>
      <c r="E44" s="19" t="s">
        <v>31</v>
      </c>
      <c r="F44" s="19">
        <v>1</v>
      </c>
      <c r="G44" s="65"/>
      <c r="H44" s="23"/>
    </row>
    <row r="45" spans="2:8" s="9" customFormat="1" ht="20.25" customHeight="1" x14ac:dyDescent="0.25">
      <c r="B45" s="19" t="s">
        <v>145</v>
      </c>
      <c r="C45" s="19"/>
      <c r="D45" s="376" t="s">
        <v>91</v>
      </c>
      <c r="E45" s="19" t="s">
        <v>31</v>
      </c>
      <c r="F45" s="19">
        <v>1</v>
      </c>
      <c r="G45" s="65"/>
      <c r="H45" s="23"/>
    </row>
    <row r="46" spans="2:8" s="9" customFormat="1" ht="20.25" customHeight="1" x14ac:dyDescent="0.25">
      <c r="B46" s="19" t="s">
        <v>146</v>
      </c>
      <c r="C46" s="19"/>
      <c r="D46" s="376" t="s">
        <v>93</v>
      </c>
      <c r="E46" s="19" t="s">
        <v>31</v>
      </c>
      <c r="F46" s="19">
        <v>1</v>
      </c>
      <c r="G46" s="65"/>
      <c r="H46" s="23"/>
    </row>
    <row r="47" spans="2:8" s="9" customFormat="1" ht="20.25" customHeight="1" x14ac:dyDescent="0.25">
      <c r="B47" s="19" t="s">
        <v>147</v>
      </c>
      <c r="C47" s="19"/>
      <c r="D47" s="376" t="s">
        <v>95</v>
      </c>
      <c r="E47" s="19" t="s">
        <v>31</v>
      </c>
      <c r="F47" s="19">
        <v>1</v>
      </c>
      <c r="G47" s="65"/>
      <c r="H47" s="23"/>
    </row>
    <row r="48" spans="2:8" s="9" customFormat="1" ht="20.25" customHeight="1" x14ac:dyDescent="0.25">
      <c r="B48" s="19" t="s">
        <v>148</v>
      </c>
      <c r="C48" s="19"/>
      <c r="D48" s="376" t="s">
        <v>97</v>
      </c>
      <c r="E48" s="19" t="s">
        <v>31</v>
      </c>
      <c r="F48" s="19">
        <v>1</v>
      </c>
      <c r="G48" s="65"/>
      <c r="H48" s="23"/>
    </row>
    <row r="49" spans="2:10" s="9" customFormat="1" ht="20.25" customHeight="1" x14ac:dyDescent="0.25">
      <c r="B49" s="19" t="s">
        <v>149</v>
      </c>
      <c r="C49" s="19"/>
      <c r="D49" s="376" t="s">
        <v>99</v>
      </c>
      <c r="E49" s="19" t="s">
        <v>31</v>
      </c>
      <c r="F49" s="19">
        <v>1</v>
      </c>
      <c r="G49" s="65"/>
      <c r="H49" s="23"/>
    </row>
    <row r="50" spans="2:10" s="9" customFormat="1" ht="20.25" customHeight="1" x14ac:dyDescent="0.25">
      <c r="B50" s="19" t="s">
        <v>150</v>
      </c>
      <c r="C50" s="19"/>
      <c r="D50" s="376" t="s">
        <v>101</v>
      </c>
      <c r="E50" s="19" t="s">
        <v>31</v>
      </c>
      <c r="F50" s="19">
        <v>1</v>
      </c>
      <c r="G50" s="65"/>
      <c r="H50" s="23"/>
    </row>
    <row r="51" spans="2:10" s="9" customFormat="1" ht="20.25" customHeight="1" x14ac:dyDescent="0.25">
      <c r="B51" s="19" t="s">
        <v>151</v>
      </c>
      <c r="C51" s="19"/>
      <c r="D51" s="376" t="s">
        <v>103</v>
      </c>
      <c r="E51" s="19" t="s">
        <v>31</v>
      </c>
      <c r="F51" s="19">
        <v>1</v>
      </c>
      <c r="G51" s="65"/>
      <c r="H51" s="23"/>
    </row>
    <row r="52" spans="2:10" s="9" customFormat="1" ht="20.25" customHeight="1" x14ac:dyDescent="0.25">
      <c r="B52" s="19" t="s">
        <v>152</v>
      </c>
      <c r="C52" s="19"/>
      <c r="D52" s="376" t="s">
        <v>93</v>
      </c>
      <c r="E52" s="19" t="s">
        <v>31</v>
      </c>
      <c r="F52" s="19">
        <v>1</v>
      </c>
      <c r="G52" s="65"/>
      <c r="H52" s="23"/>
    </row>
    <row r="53" spans="2:10" s="9" customFormat="1" ht="20.25" customHeight="1" x14ac:dyDescent="0.25">
      <c r="B53" s="19" t="s">
        <v>153</v>
      </c>
      <c r="C53" s="19"/>
      <c r="D53" s="376" t="s">
        <v>95</v>
      </c>
      <c r="E53" s="19" t="s">
        <v>31</v>
      </c>
      <c r="F53" s="19">
        <v>1</v>
      </c>
      <c r="G53" s="65"/>
      <c r="H53" s="23"/>
    </row>
    <row r="54" spans="2:10" s="9" customFormat="1" ht="20.25" customHeight="1" x14ac:dyDescent="0.25">
      <c r="B54" s="19">
        <f>B53+0.01</f>
        <v>2.4499999999999997</v>
      </c>
      <c r="C54" s="19"/>
      <c r="D54" s="117" t="s">
        <v>578</v>
      </c>
      <c r="E54" s="19" t="s">
        <v>31</v>
      </c>
      <c r="F54" s="19">
        <v>1</v>
      </c>
      <c r="G54" s="65"/>
      <c r="H54" s="23"/>
      <c r="I54" s="329"/>
      <c r="J54" s="352"/>
    </row>
    <row r="55" spans="2:10" s="9" customFormat="1" ht="20.25" customHeight="1" x14ac:dyDescent="0.25">
      <c r="B55" s="19">
        <f t="shared" ref="B55:B110" si="0">B54+0.01</f>
        <v>2.4599999999999995</v>
      </c>
      <c r="C55" s="19"/>
      <c r="D55" s="117" t="s">
        <v>579</v>
      </c>
      <c r="E55" s="19" t="s">
        <v>31</v>
      </c>
      <c r="F55" s="19">
        <v>1</v>
      </c>
      <c r="G55" s="65"/>
      <c r="H55" s="23"/>
      <c r="I55" s="329"/>
    </row>
    <row r="56" spans="2:10" s="9" customFormat="1" ht="20.25" customHeight="1" x14ac:dyDescent="0.25">
      <c r="B56" s="19">
        <f t="shared" si="0"/>
        <v>2.4699999999999993</v>
      </c>
      <c r="C56" s="19"/>
      <c r="D56" s="117" t="s">
        <v>580</v>
      </c>
      <c r="E56" s="19" t="s">
        <v>31</v>
      </c>
      <c r="F56" s="19">
        <v>1</v>
      </c>
      <c r="G56" s="65"/>
      <c r="H56" s="23"/>
      <c r="I56" s="329"/>
    </row>
    <row r="57" spans="2:10" s="9" customFormat="1" ht="20.25" customHeight="1" thickBot="1" x14ac:dyDescent="0.3">
      <c r="B57" s="53">
        <f t="shared" si="0"/>
        <v>2.4799999999999991</v>
      </c>
      <c r="C57" s="53"/>
      <c r="D57" s="104" t="s">
        <v>581</v>
      </c>
      <c r="E57" s="53" t="s">
        <v>31</v>
      </c>
      <c r="F57" s="53">
        <v>1</v>
      </c>
      <c r="G57" s="65"/>
      <c r="H57" s="67"/>
      <c r="I57" s="329"/>
    </row>
    <row r="58" spans="2:10" s="9" customFormat="1" ht="20.25" customHeight="1" thickBot="1" x14ac:dyDescent="0.3">
      <c r="B58" s="378" t="s">
        <v>395</v>
      </c>
      <c r="C58" s="54"/>
      <c r="D58" s="384"/>
      <c r="E58" s="54"/>
      <c r="F58" s="54"/>
      <c r="G58" s="27"/>
      <c r="H58" s="338"/>
      <c r="I58" s="329"/>
    </row>
    <row r="59" spans="2:10" s="9" customFormat="1" ht="20.25" customHeight="1" thickBot="1" x14ac:dyDescent="0.3">
      <c r="B59" s="381" t="s">
        <v>1262</v>
      </c>
      <c r="C59" s="199"/>
      <c r="D59" s="382"/>
      <c r="E59" s="199"/>
      <c r="F59" s="199"/>
      <c r="G59" s="336"/>
      <c r="H59" s="337"/>
      <c r="I59" s="329"/>
    </row>
    <row r="60" spans="2:10" s="9" customFormat="1" ht="15" x14ac:dyDescent="0.25">
      <c r="B60" s="294">
        <f>B57+0.01</f>
        <v>2.4899999999999989</v>
      </c>
      <c r="C60" s="294"/>
      <c r="D60" s="111" t="s">
        <v>582</v>
      </c>
      <c r="E60" s="294" t="s">
        <v>31</v>
      </c>
      <c r="F60" s="294">
        <v>1</v>
      </c>
      <c r="G60" s="296"/>
      <c r="H60" s="367"/>
      <c r="I60" s="329"/>
    </row>
    <row r="61" spans="2:10" s="9" customFormat="1" ht="20.25" customHeight="1" x14ac:dyDescent="0.25">
      <c r="B61" s="331">
        <f t="shared" si="0"/>
        <v>2.4999999999999987</v>
      </c>
      <c r="C61" s="19"/>
      <c r="D61" s="117" t="s">
        <v>583</v>
      </c>
      <c r="E61" s="19" t="s">
        <v>31</v>
      </c>
      <c r="F61" s="19">
        <v>1</v>
      </c>
      <c r="G61" s="296"/>
      <c r="H61" s="23"/>
      <c r="I61" s="329"/>
    </row>
    <row r="62" spans="2:10" ht="15" x14ac:dyDescent="0.25">
      <c r="B62" s="19">
        <f t="shared" si="0"/>
        <v>2.5099999999999985</v>
      </c>
      <c r="C62" s="19"/>
      <c r="D62" s="117" t="s">
        <v>584</v>
      </c>
      <c r="E62" s="19" t="s">
        <v>31</v>
      </c>
      <c r="F62" s="19">
        <v>1</v>
      </c>
      <c r="G62" s="296"/>
      <c r="H62" s="23"/>
    </row>
    <row r="63" spans="2:10" ht="15" x14ac:dyDescent="0.25">
      <c r="B63" s="19">
        <f t="shared" si="0"/>
        <v>2.5199999999999982</v>
      </c>
      <c r="C63" s="19"/>
      <c r="D63" s="117" t="s">
        <v>585</v>
      </c>
      <c r="E63" s="19" t="s">
        <v>31</v>
      </c>
      <c r="F63" s="19">
        <v>1</v>
      </c>
      <c r="G63" s="296"/>
      <c r="H63" s="23"/>
    </row>
    <row r="64" spans="2:10" ht="15" x14ac:dyDescent="0.25">
      <c r="B64" s="19">
        <f t="shared" si="0"/>
        <v>2.529999999999998</v>
      </c>
      <c r="C64" s="19"/>
      <c r="D64" s="117" t="s">
        <v>586</v>
      </c>
      <c r="E64" s="19" t="s">
        <v>31</v>
      </c>
      <c r="F64" s="19">
        <v>1</v>
      </c>
      <c r="G64" s="296"/>
      <c r="H64" s="23"/>
    </row>
    <row r="65" spans="2:10" ht="15" x14ac:dyDescent="0.25">
      <c r="B65" s="19">
        <f t="shared" si="0"/>
        <v>2.5399999999999978</v>
      </c>
      <c r="C65" s="19"/>
      <c r="D65" s="117" t="s">
        <v>587</v>
      </c>
      <c r="E65" s="19" t="s">
        <v>31</v>
      </c>
      <c r="F65" s="19">
        <v>1</v>
      </c>
      <c r="G65" s="296"/>
      <c r="H65" s="23"/>
    </row>
    <row r="66" spans="2:10" ht="15" x14ac:dyDescent="0.25">
      <c r="B66" s="19">
        <f t="shared" si="0"/>
        <v>2.5499999999999976</v>
      </c>
      <c r="C66" s="19"/>
      <c r="D66" s="117" t="s">
        <v>588</v>
      </c>
      <c r="E66" s="19" t="s">
        <v>31</v>
      </c>
      <c r="F66" s="19">
        <v>1</v>
      </c>
      <c r="G66" s="296"/>
      <c r="H66" s="23"/>
    </row>
    <row r="67" spans="2:10" ht="15" x14ac:dyDescent="0.25">
      <c r="B67" s="19">
        <f t="shared" si="0"/>
        <v>2.5599999999999974</v>
      </c>
      <c r="C67" s="19"/>
      <c r="D67" s="117" t="s">
        <v>589</v>
      </c>
      <c r="E67" s="19" t="s">
        <v>31</v>
      </c>
      <c r="F67" s="19">
        <v>1</v>
      </c>
      <c r="G67" s="296"/>
      <c r="H67" s="23"/>
    </row>
    <row r="68" spans="2:10" ht="15" x14ac:dyDescent="0.25">
      <c r="B68" s="19">
        <f t="shared" si="0"/>
        <v>2.5699999999999972</v>
      </c>
      <c r="C68" s="19"/>
      <c r="D68" s="117" t="s">
        <v>581</v>
      </c>
      <c r="E68" s="19" t="s">
        <v>31</v>
      </c>
      <c r="F68" s="19">
        <v>1</v>
      </c>
      <c r="G68" s="296"/>
      <c r="H68" s="23"/>
    </row>
    <row r="69" spans="2:10" ht="15" x14ac:dyDescent="0.25">
      <c r="B69" s="19">
        <f t="shared" si="0"/>
        <v>2.579999999999997</v>
      </c>
      <c r="C69" s="19"/>
      <c r="D69" s="117" t="s">
        <v>79</v>
      </c>
      <c r="E69" s="19" t="s">
        <v>31</v>
      </c>
      <c r="F69" s="19">
        <v>1</v>
      </c>
      <c r="G69" s="296"/>
      <c r="H69" s="23"/>
    </row>
    <row r="70" spans="2:10" ht="15" x14ac:dyDescent="0.25">
      <c r="B70" s="19">
        <f t="shared" si="0"/>
        <v>2.5899999999999967</v>
      </c>
      <c r="C70" s="19"/>
      <c r="D70" s="117" t="s">
        <v>81</v>
      </c>
      <c r="E70" s="19" t="s">
        <v>31</v>
      </c>
      <c r="F70" s="19">
        <v>1</v>
      </c>
      <c r="G70" s="296"/>
      <c r="H70" s="23"/>
    </row>
    <row r="71" spans="2:10" ht="15" x14ac:dyDescent="0.25">
      <c r="B71" s="331">
        <f t="shared" si="0"/>
        <v>2.5999999999999965</v>
      </c>
      <c r="C71" s="19"/>
      <c r="D71" s="117" t="s">
        <v>83</v>
      </c>
      <c r="E71" s="19" t="s">
        <v>31</v>
      </c>
      <c r="F71" s="19">
        <v>1</v>
      </c>
      <c r="G71" s="296"/>
      <c r="H71" s="23"/>
    </row>
    <row r="72" spans="2:10" ht="15" x14ac:dyDescent="0.25">
      <c r="B72" s="19">
        <f t="shared" si="0"/>
        <v>2.6099999999999963</v>
      </c>
      <c r="C72" s="19"/>
      <c r="D72" s="117" t="s">
        <v>85</v>
      </c>
      <c r="E72" s="19" t="s">
        <v>31</v>
      </c>
      <c r="F72" s="19">
        <v>1</v>
      </c>
      <c r="G72" s="296"/>
      <c r="H72" s="23"/>
    </row>
    <row r="73" spans="2:10" ht="15" x14ac:dyDescent="0.25">
      <c r="B73" s="19">
        <f t="shared" si="0"/>
        <v>2.6199999999999961</v>
      </c>
      <c r="C73" s="19"/>
      <c r="D73" s="117" t="s">
        <v>87</v>
      </c>
      <c r="E73" s="19" t="s">
        <v>31</v>
      </c>
      <c r="F73" s="19">
        <v>1</v>
      </c>
      <c r="G73" s="296"/>
      <c r="H73" s="23"/>
    </row>
    <row r="74" spans="2:10" ht="15" x14ac:dyDescent="0.25">
      <c r="B74" s="19">
        <f t="shared" si="0"/>
        <v>2.6299999999999959</v>
      </c>
      <c r="C74" s="19"/>
      <c r="D74" s="117" t="s">
        <v>89</v>
      </c>
      <c r="E74" s="19" t="s">
        <v>31</v>
      </c>
      <c r="F74" s="19">
        <v>1</v>
      </c>
      <c r="G74" s="296"/>
      <c r="H74" s="23"/>
    </row>
    <row r="75" spans="2:10" ht="15" x14ac:dyDescent="0.25">
      <c r="B75" s="19">
        <f t="shared" si="0"/>
        <v>2.6399999999999957</v>
      </c>
      <c r="C75" s="19"/>
      <c r="D75" s="117" t="s">
        <v>91</v>
      </c>
      <c r="E75" s="19" t="s">
        <v>31</v>
      </c>
      <c r="F75" s="19">
        <v>1</v>
      </c>
      <c r="G75" s="296"/>
      <c r="H75" s="23"/>
    </row>
    <row r="76" spans="2:10" ht="15" x14ac:dyDescent="0.25">
      <c r="B76" s="19">
        <f t="shared" si="0"/>
        <v>2.6499999999999955</v>
      </c>
      <c r="C76" s="19"/>
      <c r="D76" s="116" t="s">
        <v>593</v>
      </c>
      <c r="E76" s="19" t="s">
        <v>31</v>
      </c>
      <c r="F76" s="19">
        <v>1</v>
      </c>
      <c r="G76" s="65"/>
      <c r="H76" s="23"/>
      <c r="I76" s="329"/>
      <c r="J76" s="353"/>
    </row>
    <row r="77" spans="2:10" ht="15" x14ac:dyDescent="0.25">
      <c r="B77" s="19">
        <f t="shared" si="0"/>
        <v>2.6599999999999953</v>
      </c>
      <c r="C77" s="19"/>
      <c r="D77" s="116" t="s">
        <v>594</v>
      </c>
      <c r="E77" s="19" t="s">
        <v>31</v>
      </c>
      <c r="F77" s="19">
        <v>1</v>
      </c>
      <c r="G77" s="65"/>
      <c r="H77" s="23"/>
      <c r="I77" s="329"/>
    </row>
    <row r="78" spans="2:10" ht="15" x14ac:dyDescent="0.25">
      <c r="B78" s="19">
        <f t="shared" si="0"/>
        <v>2.669999999999995</v>
      </c>
      <c r="C78" s="19"/>
      <c r="D78" s="116" t="s">
        <v>595</v>
      </c>
      <c r="E78" s="19" t="s">
        <v>31</v>
      </c>
      <c r="F78" s="19">
        <v>1</v>
      </c>
      <c r="G78" s="65"/>
      <c r="H78" s="23"/>
      <c r="I78" s="329"/>
    </row>
    <row r="79" spans="2:10" ht="15" x14ac:dyDescent="0.25">
      <c r="B79" s="19">
        <f t="shared" si="0"/>
        <v>2.6799999999999948</v>
      </c>
      <c r="C79" s="19"/>
      <c r="D79" s="116" t="s">
        <v>596</v>
      </c>
      <c r="E79" s="19" t="s">
        <v>31</v>
      </c>
      <c r="F79" s="19">
        <v>1</v>
      </c>
      <c r="G79" s="65"/>
      <c r="H79" s="23"/>
      <c r="I79" s="329"/>
    </row>
    <row r="80" spans="2:10" ht="15" x14ac:dyDescent="0.25">
      <c r="B80" s="19">
        <f t="shared" si="0"/>
        <v>2.6899999999999946</v>
      </c>
      <c r="C80" s="19"/>
      <c r="D80" s="116" t="s">
        <v>597</v>
      </c>
      <c r="E80" s="19" t="s">
        <v>31</v>
      </c>
      <c r="F80" s="19">
        <v>1</v>
      </c>
      <c r="G80" s="65"/>
      <c r="H80" s="23"/>
    </row>
    <row r="81" spans="2:8" ht="15" x14ac:dyDescent="0.25">
      <c r="B81" s="331">
        <f t="shared" si="0"/>
        <v>2.6999999999999944</v>
      </c>
      <c r="C81" s="19"/>
      <c r="D81" s="116" t="s">
        <v>598</v>
      </c>
      <c r="E81" s="19" t="s">
        <v>31</v>
      </c>
      <c r="F81" s="19">
        <v>1</v>
      </c>
      <c r="G81" s="65"/>
      <c r="H81" s="23"/>
    </row>
    <row r="82" spans="2:8" ht="15" x14ac:dyDescent="0.25">
      <c r="B82" s="19">
        <f t="shared" si="0"/>
        <v>2.7099999999999942</v>
      </c>
      <c r="C82" s="19"/>
      <c r="D82" s="116" t="s">
        <v>599</v>
      </c>
      <c r="E82" s="19" t="s">
        <v>31</v>
      </c>
      <c r="F82" s="19">
        <v>1</v>
      </c>
      <c r="G82" s="65"/>
      <c r="H82" s="23"/>
    </row>
    <row r="83" spans="2:8" ht="15" x14ac:dyDescent="0.25">
      <c r="B83" s="19">
        <f t="shared" si="0"/>
        <v>2.719999999999994</v>
      </c>
      <c r="C83" s="19"/>
      <c r="D83" s="116" t="s">
        <v>600</v>
      </c>
      <c r="E83" s="19" t="s">
        <v>31</v>
      </c>
      <c r="F83" s="19">
        <v>1</v>
      </c>
      <c r="G83" s="65"/>
      <c r="H83" s="23"/>
    </row>
    <row r="84" spans="2:8" ht="15" x14ac:dyDescent="0.25">
      <c r="B84" s="19">
        <f t="shared" si="0"/>
        <v>2.7299999999999938</v>
      </c>
      <c r="C84" s="19"/>
      <c r="D84" s="116" t="s">
        <v>601</v>
      </c>
      <c r="E84" s="19" t="s">
        <v>31</v>
      </c>
      <c r="F84" s="19">
        <v>1</v>
      </c>
      <c r="G84" s="65"/>
      <c r="H84" s="23"/>
    </row>
    <row r="85" spans="2:8" ht="15" x14ac:dyDescent="0.25">
      <c r="B85" s="19">
        <f t="shared" si="0"/>
        <v>2.7399999999999936</v>
      </c>
      <c r="C85" s="19"/>
      <c r="D85" s="116" t="s">
        <v>594</v>
      </c>
      <c r="E85" s="19" t="s">
        <v>31</v>
      </c>
      <c r="F85" s="19">
        <v>1</v>
      </c>
      <c r="G85" s="65"/>
      <c r="H85" s="23"/>
    </row>
    <row r="86" spans="2:8" ht="15" x14ac:dyDescent="0.25">
      <c r="B86" s="19">
        <f t="shared" si="0"/>
        <v>2.7499999999999933</v>
      </c>
      <c r="C86" s="19"/>
      <c r="D86" s="116" t="s">
        <v>602</v>
      </c>
      <c r="E86" s="19" t="s">
        <v>31</v>
      </c>
      <c r="F86" s="19">
        <v>1</v>
      </c>
      <c r="G86" s="65"/>
      <c r="H86" s="23"/>
    </row>
    <row r="87" spans="2:8" ht="15" x14ac:dyDescent="0.25">
      <c r="B87" s="19">
        <f t="shared" si="0"/>
        <v>2.7599999999999931</v>
      </c>
      <c r="C87" s="19"/>
      <c r="D87" s="116" t="s">
        <v>603</v>
      </c>
      <c r="E87" s="19" t="s">
        <v>31</v>
      </c>
      <c r="F87" s="19">
        <v>1</v>
      </c>
      <c r="G87" s="65"/>
      <c r="H87" s="23"/>
    </row>
    <row r="88" spans="2:8" ht="15" x14ac:dyDescent="0.25">
      <c r="B88" s="19">
        <f t="shared" si="0"/>
        <v>2.7699999999999929</v>
      </c>
      <c r="C88" s="19"/>
      <c r="D88" s="116" t="s">
        <v>604</v>
      </c>
      <c r="E88" s="19" t="s">
        <v>31</v>
      </c>
      <c r="F88" s="19">
        <v>1</v>
      </c>
      <c r="G88" s="65"/>
      <c r="H88" s="23"/>
    </row>
    <row r="89" spans="2:8" ht="15" x14ac:dyDescent="0.25">
      <c r="B89" s="19">
        <f t="shared" si="0"/>
        <v>2.7799999999999927</v>
      </c>
      <c r="C89" s="19"/>
      <c r="D89" s="116" t="s">
        <v>605</v>
      </c>
      <c r="E89" s="19" t="s">
        <v>31</v>
      </c>
      <c r="F89" s="19">
        <v>1</v>
      </c>
      <c r="G89" s="65"/>
      <c r="H89" s="23"/>
    </row>
    <row r="90" spans="2:8" ht="15" x14ac:dyDescent="0.25">
      <c r="B90" s="19">
        <f t="shared" si="0"/>
        <v>2.7899999999999925</v>
      </c>
      <c r="C90" s="19"/>
      <c r="D90" s="116" t="s">
        <v>606</v>
      </c>
      <c r="E90" s="19" t="s">
        <v>31</v>
      </c>
      <c r="F90" s="19">
        <v>1</v>
      </c>
      <c r="G90" s="65"/>
      <c r="H90" s="23"/>
    </row>
    <row r="91" spans="2:8" ht="15" x14ac:dyDescent="0.25">
      <c r="B91" s="331">
        <f t="shared" si="0"/>
        <v>2.7999999999999923</v>
      </c>
      <c r="C91" s="19"/>
      <c r="D91" s="116" t="s">
        <v>607</v>
      </c>
      <c r="E91" s="19" t="s">
        <v>31</v>
      </c>
      <c r="F91" s="19">
        <v>1</v>
      </c>
      <c r="G91" s="65"/>
      <c r="H91" s="23"/>
    </row>
    <row r="92" spans="2:8" ht="15" x14ac:dyDescent="0.25">
      <c r="B92" s="19">
        <f t="shared" si="0"/>
        <v>2.8099999999999921</v>
      </c>
      <c r="C92" s="19"/>
      <c r="D92" s="116" t="s">
        <v>608</v>
      </c>
      <c r="E92" s="19" t="s">
        <v>31</v>
      </c>
      <c r="F92" s="19">
        <v>1</v>
      </c>
      <c r="G92" s="65"/>
      <c r="H92" s="23"/>
    </row>
    <row r="93" spans="2:8" ht="15" x14ac:dyDescent="0.25">
      <c r="B93" s="19">
        <f t="shared" si="0"/>
        <v>2.8199999999999918</v>
      </c>
      <c r="C93" s="19"/>
      <c r="D93" s="116" t="s">
        <v>609</v>
      </c>
      <c r="E93" s="19" t="s">
        <v>31</v>
      </c>
      <c r="F93" s="19">
        <v>1</v>
      </c>
      <c r="G93" s="65"/>
      <c r="H93" s="23"/>
    </row>
    <row r="94" spans="2:8" ht="15" x14ac:dyDescent="0.25">
      <c r="B94" s="19">
        <f t="shared" si="0"/>
        <v>2.8299999999999916</v>
      </c>
      <c r="C94" s="19"/>
      <c r="D94" s="116" t="s">
        <v>610</v>
      </c>
      <c r="E94" s="19" t="s">
        <v>31</v>
      </c>
      <c r="F94" s="19">
        <v>1</v>
      </c>
      <c r="G94" s="65"/>
      <c r="H94" s="23"/>
    </row>
    <row r="95" spans="2:8" ht="15" x14ac:dyDescent="0.25">
      <c r="B95" s="19">
        <f t="shared" si="0"/>
        <v>2.8399999999999914</v>
      </c>
      <c r="C95" s="19"/>
      <c r="D95" s="116" t="s">
        <v>611</v>
      </c>
      <c r="E95" s="19" t="s">
        <v>31</v>
      </c>
      <c r="F95" s="19">
        <v>1</v>
      </c>
      <c r="G95" s="65"/>
      <c r="H95" s="23"/>
    </row>
    <row r="96" spans="2:8" ht="15" x14ac:dyDescent="0.25">
      <c r="B96" s="19">
        <f t="shared" si="0"/>
        <v>2.8499999999999912</v>
      </c>
      <c r="C96" s="19"/>
      <c r="D96" s="116" t="s">
        <v>612</v>
      </c>
      <c r="E96" s="19" t="s">
        <v>31</v>
      </c>
      <c r="F96" s="19">
        <v>1</v>
      </c>
      <c r="G96" s="65"/>
      <c r="H96" s="23"/>
    </row>
    <row r="97" spans="2:10" ht="15" x14ac:dyDescent="0.25">
      <c r="B97" s="19">
        <f t="shared" si="0"/>
        <v>2.859999999999991</v>
      </c>
      <c r="C97" s="19"/>
      <c r="D97" s="116" t="s">
        <v>613</v>
      </c>
      <c r="E97" s="19" t="s">
        <v>31</v>
      </c>
      <c r="F97" s="19">
        <v>1</v>
      </c>
      <c r="G97" s="65"/>
      <c r="H97" s="23"/>
    </row>
    <row r="98" spans="2:10" ht="15" x14ac:dyDescent="0.25">
      <c r="B98" s="19">
        <f t="shared" si="0"/>
        <v>2.8699999999999908</v>
      </c>
      <c r="C98" s="19"/>
      <c r="D98" s="116" t="s">
        <v>614</v>
      </c>
      <c r="E98" s="19" t="s">
        <v>31</v>
      </c>
      <c r="F98" s="19">
        <v>1</v>
      </c>
      <c r="G98" s="65"/>
      <c r="H98" s="23"/>
    </row>
    <row r="99" spans="2:10" ht="15" x14ac:dyDescent="0.25">
      <c r="B99" s="19">
        <f t="shared" si="0"/>
        <v>2.8799999999999906</v>
      </c>
      <c r="C99" s="19"/>
      <c r="D99" s="116" t="s">
        <v>615</v>
      </c>
      <c r="E99" s="19" t="s">
        <v>31</v>
      </c>
      <c r="F99" s="19">
        <v>1</v>
      </c>
      <c r="G99" s="65"/>
      <c r="H99" s="23"/>
    </row>
    <row r="100" spans="2:10" ht="15" x14ac:dyDescent="0.25">
      <c r="B100" s="19">
        <f t="shared" si="0"/>
        <v>2.8899999999999904</v>
      </c>
      <c r="C100" s="19"/>
      <c r="D100" s="116" t="s">
        <v>616</v>
      </c>
      <c r="E100" s="19" t="s">
        <v>31</v>
      </c>
      <c r="F100" s="19">
        <v>1</v>
      </c>
      <c r="G100" s="65"/>
      <c r="H100" s="23"/>
      <c r="I100" s="329"/>
      <c r="J100" s="353"/>
    </row>
    <row r="101" spans="2:10" ht="15" x14ac:dyDescent="0.25">
      <c r="B101" s="331">
        <f t="shared" si="0"/>
        <v>2.8999999999999901</v>
      </c>
      <c r="C101" s="19"/>
      <c r="D101" s="116" t="s">
        <v>617</v>
      </c>
      <c r="E101" s="19" t="s">
        <v>31</v>
      </c>
      <c r="F101" s="19">
        <v>1</v>
      </c>
      <c r="G101" s="65"/>
      <c r="H101" s="23"/>
      <c r="I101" s="329"/>
    </row>
    <row r="102" spans="2:10" ht="15" x14ac:dyDescent="0.25">
      <c r="B102" s="19">
        <f t="shared" si="0"/>
        <v>2.9099999999999899</v>
      </c>
      <c r="C102" s="19"/>
      <c r="D102" s="116" t="s">
        <v>618</v>
      </c>
      <c r="E102" s="19" t="s">
        <v>31</v>
      </c>
      <c r="F102" s="19">
        <v>1</v>
      </c>
      <c r="G102" s="65"/>
      <c r="H102" s="23"/>
      <c r="I102" s="329"/>
    </row>
    <row r="103" spans="2:10" ht="15" x14ac:dyDescent="0.25">
      <c r="B103" s="19">
        <f t="shared" si="0"/>
        <v>2.9199999999999897</v>
      </c>
      <c r="C103" s="19"/>
      <c r="D103" s="116" t="s">
        <v>619</v>
      </c>
      <c r="E103" s="19" t="s">
        <v>31</v>
      </c>
      <c r="F103" s="19">
        <v>1</v>
      </c>
      <c r="G103" s="65"/>
      <c r="H103" s="23"/>
    </row>
    <row r="104" spans="2:10" ht="15" x14ac:dyDescent="0.25">
      <c r="B104" s="19">
        <f t="shared" si="0"/>
        <v>2.9299999999999895</v>
      </c>
      <c r="C104" s="19"/>
      <c r="D104" s="116" t="s">
        <v>620</v>
      </c>
      <c r="E104" s="19" t="s">
        <v>31</v>
      </c>
      <c r="F104" s="19">
        <v>1</v>
      </c>
      <c r="G104" s="65"/>
      <c r="H104" s="23"/>
    </row>
    <row r="105" spans="2:10" ht="15" x14ac:dyDescent="0.25">
      <c r="B105" s="19">
        <f t="shared" si="0"/>
        <v>2.9399999999999893</v>
      </c>
      <c r="C105" s="19"/>
      <c r="D105" s="116" t="s">
        <v>621</v>
      </c>
      <c r="E105" s="19" t="s">
        <v>31</v>
      </c>
      <c r="F105" s="19">
        <v>1</v>
      </c>
      <c r="G105" s="65"/>
      <c r="H105" s="23"/>
    </row>
    <row r="106" spans="2:10" ht="15" x14ac:dyDescent="0.25">
      <c r="B106" s="19">
        <f t="shared" si="0"/>
        <v>2.9499999999999891</v>
      </c>
      <c r="C106" s="19"/>
      <c r="D106" s="116" t="s">
        <v>622</v>
      </c>
      <c r="E106" s="19" t="s">
        <v>31</v>
      </c>
      <c r="F106" s="19">
        <v>1</v>
      </c>
      <c r="G106" s="65"/>
      <c r="H106" s="23"/>
    </row>
    <row r="107" spans="2:10" ht="15" x14ac:dyDescent="0.25">
      <c r="B107" s="19">
        <f t="shared" si="0"/>
        <v>2.9599999999999889</v>
      </c>
      <c r="C107" s="19"/>
      <c r="D107" s="116" t="s">
        <v>623</v>
      </c>
      <c r="E107" s="19" t="s">
        <v>31</v>
      </c>
      <c r="F107" s="19">
        <v>1</v>
      </c>
      <c r="G107" s="65"/>
      <c r="H107" s="23"/>
    </row>
    <row r="108" spans="2:10" ht="15" x14ac:dyDescent="0.25">
      <c r="B108" s="19">
        <f t="shared" si="0"/>
        <v>2.9699999999999886</v>
      </c>
      <c r="C108" s="19"/>
      <c r="D108" s="116" t="s">
        <v>624</v>
      </c>
      <c r="E108" s="19" t="s">
        <v>31</v>
      </c>
      <c r="F108" s="19">
        <v>1</v>
      </c>
      <c r="G108" s="65"/>
      <c r="H108" s="23"/>
    </row>
    <row r="109" spans="2:10" ht="15" x14ac:dyDescent="0.25">
      <c r="B109" s="19">
        <f t="shared" si="0"/>
        <v>2.9799999999999884</v>
      </c>
      <c r="C109" s="19"/>
      <c r="D109" s="116" t="s">
        <v>625</v>
      </c>
      <c r="E109" s="19" t="s">
        <v>31</v>
      </c>
      <c r="F109" s="19">
        <v>1</v>
      </c>
      <c r="G109" s="65"/>
      <c r="H109" s="23"/>
    </row>
    <row r="110" spans="2:10" ht="15" x14ac:dyDescent="0.25">
      <c r="B110" s="19">
        <f t="shared" si="0"/>
        <v>2.9899999999999882</v>
      </c>
      <c r="C110" s="19"/>
      <c r="D110" s="116" t="s">
        <v>626</v>
      </c>
      <c r="E110" s="19" t="s">
        <v>31</v>
      </c>
      <c r="F110" s="19">
        <v>1</v>
      </c>
      <c r="G110" s="65"/>
      <c r="H110" s="23"/>
    </row>
    <row r="111" spans="2:10" ht="15" x14ac:dyDescent="0.25">
      <c r="B111" s="377">
        <v>2.1</v>
      </c>
      <c r="C111" s="19"/>
      <c r="D111" s="116" t="s">
        <v>627</v>
      </c>
      <c r="E111" s="19" t="s">
        <v>31</v>
      </c>
      <c r="F111" s="19">
        <v>1</v>
      </c>
      <c r="G111" s="65"/>
      <c r="H111" s="23"/>
    </row>
    <row r="112" spans="2:10" ht="15" x14ac:dyDescent="0.25">
      <c r="B112" s="377">
        <f>B111+0.001</f>
        <v>2.101</v>
      </c>
      <c r="C112" s="19"/>
      <c r="D112" s="116" t="s">
        <v>618</v>
      </c>
      <c r="E112" s="19" t="s">
        <v>31</v>
      </c>
      <c r="F112" s="19">
        <v>1</v>
      </c>
      <c r="G112" s="65"/>
      <c r="H112" s="23"/>
    </row>
    <row r="113" spans="2:10" ht="15" x14ac:dyDescent="0.25">
      <c r="B113" s="377">
        <f t="shared" ref="B113:B159" si="1">B112+0.001</f>
        <v>2.1019999999999999</v>
      </c>
      <c r="C113" s="19"/>
      <c r="D113" s="116" t="s">
        <v>628</v>
      </c>
      <c r="E113" s="19" t="s">
        <v>31</v>
      </c>
      <c r="F113" s="19">
        <v>1</v>
      </c>
      <c r="G113" s="65"/>
      <c r="H113" s="23"/>
    </row>
    <row r="114" spans="2:10" ht="15" x14ac:dyDescent="0.25">
      <c r="B114" s="377">
        <f t="shared" si="1"/>
        <v>2.1029999999999998</v>
      </c>
      <c r="C114" s="19"/>
      <c r="D114" s="116" t="s">
        <v>629</v>
      </c>
      <c r="E114" s="19" t="s">
        <v>31</v>
      </c>
      <c r="F114" s="19">
        <v>1</v>
      </c>
      <c r="G114" s="65"/>
      <c r="H114" s="23"/>
    </row>
    <row r="115" spans="2:10" ht="15" x14ac:dyDescent="0.25">
      <c r="B115" s="377">
        <f t="shared" si="1"/>
        <v>2.1039999999999996</v>
      </c>
      <c r="C115" s="19"/>
      <c r="D115" s="117" t="s">
        <v>630</v>
      </c>
      <c r="E115" s="19" t="s">
        <v>31</v>
      </c>
      <c r="F115" s="19">
        <v>1</v>
      </c>
      <c r="G115" s="65"/>
      <c r="H115" s="23"/>
    </row>
    <row r="116" spans="2:10" ht="15" x14ac:dyDescent="0.25">
      <c r="B116" s="377">
        <f t="shared" si="1"/>
        <v>2.1049999999999995</v>
      </c>
      <c r="C116" s="19"/>
      <c r="D116" s="117" t="s">
        <v>631</v>
      </c>
      <c r="E116" s="19" t="s">
        <v>31</v>
      </c>
      <c r="F116" s="19">
        <v>1</v>
      </c>
      <c r="G116" s="65"/>
      <c r="H116" s="23"/>
    </row>
    <row r="117" spans="2:10" ht="15" x14ac:dyDescent="0.25">
      <c r="B117" s="377">
        <f t="shared" si="1"/>
        <v>2.1059999999999994</v>
      </c>
      <c r="C117" s="19"/>
      <c r="D117" s="117" t="s">
        <v>632</v>
      </c>
      <c r="E117" s="19" t="s">
        <v>31</v>
      </c>
      <c r="F117" s="19">
        <v>1</v>
      </c>
      <c r="G117" s="65"/>
      <c r="H117" s="23"/>
    </row>
    <row r="118" spans="2:10" ht="15" x14ac:dyDescent="0.25">
      <c r="B118" s="377">
        <f t="shared" si="1"/>
        <v>2.1069999999999993</v>
      </c>
      <c r="C118" s="19"/>
      <c r="D118" s="117" t="s">
        <v>633</v>
      </c>
      <c r="E118" s="19" t="s">
        <v>31</v>
      </c>
      <c r="F118" s="19">
        <v>1</v>
      </c>
      <c r="G118" s="65"/>
      <c r="H118" s="23"/>
    </row>
    <row r="119" spans="2:10" ht="15" x14ac:dyDescent="0.25">
      <c r="B119" s="377">
        <f t="shared" si="1"/>
        <v>2.1079999999999992</v>
      </c>
      <c r="C119" s="19"/>
      <c r="D119" s="117" t="s">
        <v>633</v>
      </c>
      <c r="E119" s="19" t="s">
        <v>31</v>
      </c>
      <c r="F119" s="19">
        <v>1</v>
      </c>
      <c r="G119" s="65"/>
      <c r="H119" s="23"/>
    </row>
    <row r="120" spans="2:10" ht="15" x14ac:dyDescent="0.25">
      <c r="B120" s="377">
        <f t="shared" si="1"/>
        <v>2.1089999999999991</v>
      </c>
      <c r="C120" s="19"/>
      <c r="D120" s="117" t="s">
        <v>634</v>
      </c>
      <c r="E120" s="19" t="s">
        <v>31</v>
      </c>
      <c r="F120" s="19">
        <v>1</v>
      </c>
      <c r="G120" s="65"/>
      <c r="H120" s="23"/>
    </row>
    <row r="121" spans="2:10" ht="15" x14ac:dyDescent="0.25">
      <c r="B121" s="377">
        <f t="shared" si="1"/>
        <v>2.109999999999999</v>
      </c>
      <c r="C121" s="19"/>
      <c r="D121" s="117" t="s">
        <v>637</v>
      </c>
      <c r="E121" s="19" t="s">
        <v>31</v>
      </c>
      <c r="F121" s="19">
        <v>1</v>
      </c>
      <c r="G121" s="65"/>
      <c r="H121" s="23"/>
      <c r="I121" s="329"/>
      <c r="J121" s="353"/>
    </row>
    <row r="122" spans="2:10" ht="15" x14ac:dyDescent="0.25">
      <c r="B122" s="377">
        <f t="shared" si="1"/>
        <v>2.1109999999999989</v>
      </c>
      <c r="C122" s="19"/>
      <c r="D122" s="117" t="s">
        <v>638</v>
      </c>
      <c r="E122" s="19" t="s">
        <v>31</v>
      </c>
      <c r="F122" s="19">
        <v>1</v>
      </c>
      <c r="G122" s="65"/>
      <c r="H122" s="23"/>
      <c r="I122" s="329"/>
    </row>
    <row r="123" spans="2:10" ht="15" x14ac:dyDescent="0.25">
      <c r="B123" s="377">
        <f t="shared" si="1"/>
        <v>2.1119999999999988</v>
      </c>
      <c r="C123" s="19"/>
      <c r="D123" s="117" t="s">
        <v>639</v>
      </c>
      <c r="E123" s="19" t="s">
        <v>31</v>
      </c>
      <c r="F123" s="19">
        <v>1</v>
      </c>
      <c r="G123" s="65"/>
      <c r="H123" s="23"/>
    </row>
    <row r="124" spans="2:10" ht="15" x14ac:dyDescent="0.25">
      <c r="B124" s="377">
        <f t="shared" si="1"/>
        <v>2.1129999999999987</v>
      </c>
      <c r="C124" s="19"/>
      <c r="D124" s="117" t="s">
        <v>640</v>
      </c>
      <c r="E124" s="19" t="s">
        <v>31</v>
      </c>
      <c r="F124" s="19">
        <v>1</v>
      </c>
      <c r="G124" s="65"/>
      <c r="H124" s="23"/>
    </row>
    <row r="125" spans="2:10" ht="15" x14ac:dyDescent="0.25">
      <c r="B125" s="377">
        <f t="shared" si="1"/>
        <v>2.1139999999999985</v>
      </c>
      <c r="C125" s="19"/>
      <c r="D125" s="117" t="s">
        <v>641</v>
      </c>
      <c r="E125" s="19" t="s">
        <v>31</v>
      </c>
      <c r="F125" s="19">
        <v>1</v>
      </c>
      <c r="G125" s="65"/>
      <c r="H125" s="23"/>
    </row>
    <row r="126" spans="2:10" ht="15" x14ac:dyDescent="0.25">
      <c r="B126" s="377">
        <f t="shared" si="1"/>
        <v>2.1149999999999984</v>
      </c>
      <c r="C126" s="19"/>
      <c r="D126" s="117" t="s">
        <v>642</v>
      </c>
      <c r="E126" s="19" t="s">
        <v>31</v>
      </c>
      <c r="F126" s="19">
        <v>1</v>
      </c>
      <c r="G126" s="65"/>
      <c r="H126" s="23"/>
    </row>
    <row r="127" spans="2:10" ht="15" x14ac:dyDescent="0.25">
      <c r="B127" s="377">
        <f t="shared" si="1"/>
        <v>2.1159999999999983</v>
      </c>
      <c r="C127" s="19"/>
      <c r="D127" s="117" t="s">
        <v>643</v>
      </c>
      <c r="E127" s="19" t="s">
        <v>31</v>
      </c>
      <c r="F127" s="19">
        <v>1</v>
      </c>
      <c r="G127" s="65"/>
      <c r="H127" s="23"/>
    </row>
    <row r="128" spans="2:10" ht="15" x14ac:dyDescent="0.25">
      <c r="B128" s="377">
        <f t="shared" si="1"/>
        <v>2.1169999999999982</v>
      </c>
      <c r="C128" s="19"/>
      <c r="D128" s="117" t="s">
        <v>644</v>
      </c>
      <c r="E128" s="19" t="s">
        <v>31</v>
      </c>
      <c r="F128" s="19">
        <v>1</v>
      </c>
      <c r="G128" s="65"/>
      <c r="H128" s="23"/>
    </row>
    <row r="129" spans="2:10" ht="15" x14ac:dyDescent="0.25">
      <c r="B129" s="377">
        <f t="shared" si="1"/>
        <v>2.1179999999999981</v>
      </c>
      <c r="C129" s="19"/>
      <c r="D129" s="117" t="s">
        <v>645</v>
      </c>
      <c r="E129" s="19" t="s">
        <v>31</v>
      </c>
      <c r="F129" s="19">
        <v>1</v>
      </c>
      <c r="G129" s="65"/>
      <c r="H129" s="23"/>
    </row>
    <row r="130" spans="2:10" ht="15" x14ac:dyDescent="0.25">
      <c r="B130" s="377">
        <f t="shared" si="1"/>
        <v>2.118999999999998</v>
      </c>
      <c r="C130" s="19"/>
      <c r="D130" s="117" t="s">
        <v>646</v>
      </c>
      <c r="E130" s="19" t="s">
        <v>31</v>
      </c>
      <c r="F130" s="19">
        <v>1</v>
      </c>
      <c r="G130" s="65"/>
      <c r="H130" s="23"/>
    </row>
    <row r="131" spans="2:10" ht="15" x14ac:dyDescent="0.25">
      <c r="B131" s="377">
        <f t="shared" si="1"/>
        <v>2.1199999999999979</v>
      </c>
      <c r="C131" s="19"/>
      <c r="D131" s="117" t="s">
        <v>647</v>
      </c>
      <c r="E131" s="19" t="s">
        <v>31</v>
      </c>
      <c r="F131" s="19">
        <v>1</v>
      </c>
      <c r="G131" s="65"/>
      <c r="H131" s="23"/>
    </row>
    <row r="132" spans="2:10" ht="15" x14ac:dyDescent="0.25">
      <c r="B132" s="377">
        <f t="shared" si="1"/>
        <v>2.1209999999999978</v>
      </c>
      <c r="C132" s="19"/>
      <c r="D132" s="117" t="s">
        <v>648</v>
      </c>
      <c r="E132" s="19" t="s">
        <v>31</v>
      </c>
      <c r="F132" s="19">
        <v>1</v>
      </c>
      <c r="G132" s="65"/>
      <c r="H132" s="23"/>
    </row>
    <row r="133" spans="2:10" ht="15" x14ac:dyDescent="0.25">
      <c r="B133" s="377">
        <f t="shared" si="1"/>
        <v>2.1219999999999977</v>
      </c>
      <c r="C133" s="19"/>
      <c r="D133" s="117" t="s">
        <v>649</v>
      </c>
      <c r="E133" s="19" t="s">
        <v>31</v>
      </c>
      <c r="F133" s="19">
        <v>1</v>
      </c>
      <c r="G133" s="65"/>
      <c r="H133" s="23"/>
    </row>
    <row r="134" spans="2:10" ht="15" x14ac:dyDescent="0.25">
      <c r="B134" s="377">
        <f t="shared" si="1"/>
        <v>2.1229999999999976</v>
      </c>
      <c r="C134" s="19"/>
      <c r="D134" s="117" t="s">
        <v>650</v>
      </c>
      <c r="E134" s="19" t="s">
        <v>31</v>
      </c>
      <c r="F134" s="19">
        <v>1</v>
      </c>
      <c r="G134" s="65"/>
      <c r="H134" s="23"/>
    </row>
    <row r="135" spans="2:10" ht="15" x14ac:dyDescent="0.25">
      <c r="B135" s="377">
        <f t="shared" si="1"/>
        <v>2.1239999999999974</v>
      </c>
      <c r="C135" s="19"/>
      <c r="D135" s="117" t="s">
        <v>650</v>
      </c>
      <c r="E135" s="19" t="s">
        <v>31</v>
      </c>
      <c r="F135" s="19">
        <v>1</v>
      </c>
      <c r="G135" s="65"/>
      <c r="H135" s="23"/>
    </row>
    <row r="136" spans="2:10" ht="15" x14ac:dyDescent="0.25">
      <c r="B136" s="377">
        <f t="shared" si="1"/>
        <v>2.1249999999999973</v>
      </c>
      <c r="C136" s="19"/>
      <c r="D136" s="117" t="s">
        <v>650</v>
      </c>
      <c r="E136" s="19" t="s">
        <v>31</v>
      </c>
      <c r="F136" s="19">
        <v>1</v>
      </c>
      <c r="G136" s="65"/>
      <c r="H136" s="23"/>
    </row>
    <row r="137" spans="2:10" ht="15" x14ac:dyDescent="0.25">
      <c r="B137" s="377">
        <f t="shared" si="1"/>
        <v>2.1259999999999972</v>
      </c>
      <c r="C137" s="19"/>
      <c r="D137" s="117" t="s">
        <v>650</v>
      </c>
      <c r="E137" s="19" t="s">
        <v>31</v>
      </c>
      <c r="F137" s="19">
        <v>1</v>
      </c>
      <c r="G137" s="65"/>
      <c r="H137" s="23"/>
    </row>
    <row r="138" spans="2:10" ht="15" x14ac:dyDescent="0.25">
      <c r="B138" s="377">
        <f t="shared" si="1"/>
        <v>2.1269999999999971</v>
      </c>
      <c r="C138" s="19"/>
      <c r="D138" s="117" t="s">
        <v>651</v>
      </c>
      <c r="E138" s="19" t="s">
        <v>31</v>
      </c>
      <c r="F138" s="19">
        <v>1</v>
      </c>
      <c r="G138" s="65"/>
      <c r="H138" s="23"/>
    </row>
    <row r="139" spans="2:10" ht="15" x14ac:dyDescent="0.25">
      <c r="B139" s="377">
        <f t="shared" si="1"/>
        <v>2.127999999999997</v>
      </c>
      <c r="C139" s="19"/>
      <c r="D139" s="117" t="s">
        <v>652</v>
      </c>
      <c r="E139" s="19" t="s">
        <v>31</v>
      </c>
      <c r="F139" s="19">
        <v>1</v>
      </c>
      <c r="G139" s="65"/>
      <c r="H139" s="23"/>
    </row>
    <row r="140" spans="2:10" ht="15" x14ac:dyDescent="0.25">
      <c r="B140" s="377">
        <f t="shared" si="1"/>
        <v>2.1289999999999969</v>
      </c>
      <c r="C140" s="19"/>
      <c r="D140" s="117" t="s">
        <v>653</v>
      </c>
      <c r="E140" s="19" t="s">
        <v>31</v>
      </c>
      <c r="F140" s="19">
        <v>1</v>
      </c>
      <c r="G140" s="65"/>
      <c r="H140" s="23"/>
    </row>
    <row r="141" spans="2:10" ht="15" x14ac:dyDescent="0.25">
      <c r="B141" s="377">
        <f t="shared" si="1"/>
        <v>2.1299999999999968</v>
      </c>
      <c r="C141" s="19"/>
      <c r="D141" s="117" t="s">
        <v>654</v>
      </c>
      <c r="E141" s="19" t="s">
        <v>31</v>
      </c>
      <c r="F141" s="19">
        <v>1</v>
      </c>
      <c r="G141" s="65"/>
      <c r="H141" s="23"/>
    </row>
    <row r="142" spans="2:10" ht="15" x14ac:dyDescent="0.25">
      <c r="B142" s="377">
        <f t="shared" si="1"/>
        <v>2.1309999999999967</v>
      </c>
      <c r="C142" s="19"/>
      <c r="D142" s="117" t="s">
        <v>654</v>
      </c>
      <c r="E142" s="19" t="s">
        <v>31</v>
      </c>
      <c r="F142" s="19">
        <v>1</v>
      </c>
      <c r="G142" s="65"/>
      <c r="H142" s="23"/>
    </row>
    <row r="143" spans="2:10" ht="15" x14ac:dyDescent="0.25">
      <c r="B143" s="377">
        <f t="shared" si="1"/>
        <v>2.1319999999999966</v>
      </c>
      <c r="C143" s="19"/>
      <c r="D143" s="117" t="s">
        <v>655</v>
      </c>
      <c r="E143" s="19" t="s">
        <v>31</v>
      </c>
      <c r="F143" s="19">
        <v>1</v>
      </c>
      <c r="G143" s="65"/>
      <c r="H143" s="23"/>
    </row>
    <row r="144" spans="2:10" ht="15" x14ac:dyDescent="0.25">
      <c r="B144" s="377">
        <f t="shared" si="1"/>
        <v>2.1329999999999965</v>
      </c>
      <c r="C144" s="19"/>
      <c r="D144" s="117" t="s">
        <v>661</v>
      </c>
      <c r="E144" s="19" t="s">
        <v>31</v>
      </c>
      <c r="F144" s="19">
        <v>1</v>
      </c>
      <c r="G144" s="65"/>
      <c r="H144" s="23"/>
      <c r="I144" s="329"/>
      <c r="J144" s="353"/>
    </row>
    <row r="145" spans="2:8" ht="15" x14ac:dyDescent="0.25">
      <c r="B145" s="377">
        <f t="shared" si="1"/>
        <v>2.1339999999999963</v>
      </c>
      <c r="C145" s="19"/>
      <c r="D145" s="117" t="s">
        <v>661</v>
      </c>
      <c r="E145" s="19" t="s">
        <v>31</v>
      </c>
      <c r="F145" s="19">
        <v>1</v>
      </c>
      <c r="G145" s="65"/>
      <c r="H145" s="23"/>
    </row>
    <row r="146" spans="2:8" ht="15" x14ac:dyDescent="0.25">
      <c r="B146" s="377">
        <f t="shared" si="1"/>
        <v>2.1349999999999962</v>
      </c>
      <c r="C146" s="19"/>
      <c r="D146" s="117" t="s">
        <v>661</v>
      </c>
      <c r="E146" s="19" t="s">
        <v>31</v>
      </c>
      <c r="F146" s="19">
        <v>1</v>
      </c>
      <c r="G146" s="65"/>
      <c r="H146" s="23"/>
    </row>
    <row r="147" spans="2:8" ht="15" x14ac:dyDescent="0.25">
      <c r="B147" s="377">
        <f t="shared" si="1"/>
        <v>2.1359999999999961</v>
      </c>
      <c r="C147" s="19"/>
      <c r="D147" s="117" t="s">
        <v>662</v>
      </c>
      <c r="E147" s="19" t="s">
        <v>31</v>
      </c>
      <c r="F147" s="19">
        <v>1</v>
      </c>
      <c r="G147" s="65"/>
      <c r="H147" s="23"/>
    </row>
    <row r="148" spans="2:8" ht="15" x14ac:dyDescent="0.25">
      <c r="B148" s="377">
        <f t="shared" si="1"/>
        <v>2.136999999999996</v>
      </c>
      <c r="C148" s="19"/>
      <c r="D148" s="117" t="s">
        <v>663</v>
      </c>
      <c r="E148" s="19" t="s">
        <v>31</v>
      </c>
      <c r="F148" s="19">
        <v>1</v>
      </c>
      <c r="G148" s="65"/>
      <c r="H148" s="23"/>
    </row>
    <row r="149" spans="2:8" ht="15" x14ac:dyDescent="0.25">
      <c r="B149" s="377">
        <f t="shared" si="1"/>
        <v>2.1379999999999959</v>
      </c>
      <c r="C149" s="19"/>
      <c r="D149" s="117" t="s">
        <v>664</v>
      </c>
      <c r="E149" s="19" t="s">
        <v>31</v>
      </c>
      <c r="F149" s="19">
        <v>1</v>
      </c>
      <c r="G149" s="65"/>
      <c r="H149" s="23"/>
    </row>
    <row r="150" spans="2:8" ht="15" x14ac:dyDescent="0.25">
      <c r="B150" s="377">
        <f t="shared" si="1"/>
        <v>2.1389999999999958</v>
      </c>
      <c r="C150" s="19"/>
      <c r="D150" s="117" t="s">
        <v>665</v>
      </c>
      <c r="E150" s="19" t="s">
        <v>31</v>
      </c>
      <c r="F150" s="19">
        <v>1</v>
      </c>
      <c r="G150" s="65"/>
      <c r="H150" s="23"/>
    </row>
    <row r="151" spans="2:8" ht="15" x14ac:dyDescent="0.25">
      <c r="B151" s="377">
        <f t="shared" si="1"/>
        <v>2.1399999999999957</v>
      </c>
      <c r="C151" s="19"/>
      <c r="D151" s="117" t="s">
        <v>665</v>
      </c>
      <c r="E151" s="19" t="s">
        <v>31</v>
      </c>
      <c r="F151" s="19">
        <v>1</v>
      </c>
      <c r="G151" s="65"/>
      <c r="H151" s="23"/>
    </row>
    <row r="152" spans="2:8" ht="15" x14ac:dyDescent="0.25">
      <c r="B152" s="377">
        <f t="shared" si="1"/>
        <v>2.1409999999999956</v>
      </c>
      <c r="C152" s="19"/>
      <c r="D152" s="117" t="s">
        <v>666</v>
      </c>
      <c r="E152" s="19" t="s">
        <v>31</v>
      </c>
      <c r="F152" s="19">
        <v>1</v>
      </c>
      <c r="G152" s="65"/>
      <c r="H152" s="23"/>
    </row>
    <row r="153" spans="2:8" ht="15" x14ac:dyDescent="0.25">
      <c r="B153" s="377">
        <f t="shared" si="1"/>
        <v>2.1419999999999955</v>
      </c>
      <c r="C153" s="19"/>
      <c r="D153" s="117" t="s">
        <v>667</v>
      </c>
      <c r="E153" s="19" t="s">
        <v>31</v>
      </c>
      <c r="F153" s="19">
        <v>1</v>
      </c>
      <c r="G153" s="65"/>
      <c r="H153" s="23"/>
    </row>
    <row r="154" spans="2:8" ht="15" x14ac:dyDescent="0.25">
      <c r="B154" s="377">
        <f t="shared" si="1"/>
        <v>2.1429999999999954</v>
      </c>
      <c r="C154" s="19"/>
      <c r="D154" s="117" t="s">
        <v>668</v>
      </c>
      <c r="E154" s="19" t="s">
        <v>31</v>
      </c>
      <c r="F154" s="19">
        <v>1</v>
      </c>
      <c r="G154" s="65"/>
      <c r="H154" s="23"/>
    </row>
    <row r="155" spans="2:8" ht="15" x14ac:dyDescent="0.25">
      <c r="B155" s="377">
        <f t="shared" si="1"/>
        <v>2.1439999999999952</v>
      </c>
      <c r="C155" s="19"/>
      <c r="D155" s="117" t="s">
        <v>669</v>
      </c>
      <c r="E155" s="19" t="s">
        <v>31</v>
      </c>
      <c r="F155" s="19">
        <v>1</v>
      </c>
      <c r="G155" s="65"/>
      <c r="H155" s="23"/>
    </row>
    <row r="156" spans="2:8" ht="15" x14ac:dyDescent="0.25">
      <c r="B156" s="377">
        <f t="shared" si="1"/>
        <v>2.1449999999999951</v>
      </c>
      <c r="C156" s="19"/>
      <c r="D156" s="117" t="s">
        <v>670</v>
      </c>
      <c r="E156" s="19" t="s">
        <v>31</v>
      </c>
      <c r="F156" s="19">
        <v>1</v>
      </c>
      <c r="G156" s="65"/>
      <c r="H156" s="23"/>
    </row>
    <row r="157" spans="2:8" ht="15" x14ac:dyDescent="0.25">
      <c r="B157" s="377">
        <f t="shared" si="1"/>
        <v>2.145999999999995</v>
      </c>
      <c r="C157" s="19"/>
      <c r="D157" s="117" t="s">
        <v>671</v>
      </c>
      <c r="E157" s="19" t="s">
        <v>31</v>
      </c>
      <c r="F157" s="19">
        <v>1</v>
      </c>
      <c r="G157" s="65"/>
      <c r="H157" s="23"/>
    </row>
    <row r="158" spans="2:8" ht="15" x14ac:dyDescent="0.25">
      <c r="B158" s="377">
        <f t="shared" si="1"/>
        <v>2.1469999999999949</v>
      </c>
      <c r="C158" s="19"/>
      <c r="D158" s="117" t="s">
        <v>70</v>
      </c>
      <c r="E158" s="19" t="s">
        <v>31</v>
      </c>
      <c r="F158" s="19">
        <v>1</v>
      </c>
      <c r="G158" s="65"/>
      <c r="H158" s="23"/>
    </row>
    <row r="159" spans="2:8" ht="15" x14ac:dyDescent="0.25">
      <c r="B159" s="377">
        <f t="shared" si="1"/>
        <v>2.1479999999999948</v>
      </c>
      <c r="C159" s="19"/>
      <c r="D159" s="117" t="s">
        <v>70</v>
      </c>
      <c r="E159" s="19" t="s">
        <v>31</v>
      </c>
      <c r="F159" s="19">
        <v>1</v>
      </c>
      <c r="G159" s="65"/>
      <c r="H159" s="23"/>
    </row>
    <row r="160" spans="2:8" ht="15" x14ac:dyDescent="0.2">
      <c r="B160" s="19"/>
      <c r="C160" s="19"/>
      <c r="D160" s="267"/>
      <c r="E160" s="19"/>
      <c r="F160" s="19"/>
      <c r="G160" s="65"/>
      <c r="H160" s="23"/>
    </row>
    <row r="161" spans="2:8" ht="15" x14ac:dyDescent="0.2">
      <c r="B161" s="21"/>
      <c r="C161" s="21"/>
      <c r="D161" s="78"/>
      <c r="E161" s="21"/>
      <c r="F161" s="21"/>
      <c r="G161" s="79"/>
      <c r="H161" s="25"/>
    </row>
    <row r="162" spans="2:8" ht="15" x14ac:dyDescent="0.2">
      <c r="B162" s="21"/>
      <c r="C162" s="21"/>
      <c r="D162" s="78"/>
      <c r="E162" s="21"/>
      <c r="F162" s="21"/>
      <c r="G162" s="79"/>
      <c r="H162" s="25"/>
    </row>
    <row r="163" spans="2:8" ht="15" x14ac:dyDescent="0.2">
      <c r="B163" s="21"/>
      <c r="C163" s="21"/>
      <c r="D163" s="78"/>
      <c r="E163" s="21"/>
      <c r="F163" s="21"/>
      <c r="G163" s="79"/>
      <c r="H163" s="25"/>
    </row>
    <row r="164" spans="2:8" ht="15" thickBot="1" x14ac:dyDescent="0.25">
      <c r="B164" s="21"/>
      <c r="C164" s="21"/>
      <c r="D164" s="24"/>
      <c r="E164" s="21"/>
      <c r="F164" s="21"/>
      <c r="G164" s="25"/>
      <c r="H164" s="25"/>
    </row>
    <row r="165" spans="2:8" ht="15" thickBot="1" x14ac:dyDescent="0.25">
      <c r="B165" s="26" t="s">
        <v>106</v>
      </c>
      <c r="C165" s="26"/>
      <c r="D165" s="26"/>
      <c r="E165" s="26"/>
      <c r="F165" s="26"/>
      <c r="G165" s="27"/>
      <c r="H165" s="85"/>
    </row>
    <row r="166" spans="2:8" x14ac:dyDescent="0.2">
      <c r="B166" s="5"/>
      <c r="C166" s="5"/>
      <c r="D166" s="5"/>
      <c r="E166" s="5"/>
      <c r="F166" s="5"/>
      <c r="G166" s="7"/>
      <c r="H166" s="7"/>
    </row>
    <row r="167" spans="2:8" x14ac:dyDescent="0.2">
      <c r="B167" s="5"/>
      <c r="C167" s="5"/>
      <c r="D167" s="5"/>
      <c r="E167" s="5"/>
      <c r="F167" s="5"/>
      <c r="G167" s="7"/>
      <c r="H167" s="7"/>
    </row>
    <row r="168" spans="2:8" x14ac:dyDescent="0.2">
      <c r="B168" s="5"/>
      <c r="C168" s="5"/>
      <c r="D168" s="5"/>
      <c r="E168" s="5"/>
      <c r="F168" s="5"/>
      <c r="G168" s="7"/>
      <c r="H168" s="7"/>
    </row>
    <row r="169" spans="2:8" x14ac:dyDescent="0.2">
      <c r="B169" s="5"/>
      <c r="C169" s="5"/>
      <c r="D169" s="5"/>
      <c r="E169" s="5"/>
      <c r="F169" s="5"/>
      <c r="G169" s="7"/>
      <c r="H169" s="7"/>
    </row>
    <row r="170" spans="2:8" x14ac:dyDescent="0.2">
      <c r="B170" s="5"/>
      <c r="C170" s="5"/>
      <c r="D170" s="5"/>
      <c r="E170" s="5"/>
      <c r="F170" s="5"/>
      <c r="G170" s="7"/>
      <c r="H170" s="7"/>
    </row>
    <row r="171" spans="2:8" x14ac:dyDescent="0.2">
      <c r="B171" s="5"/>
      <c r="C171" s="5"/>
      <c r="D171" s="5"/>
      <c r="E171" s="5"/>
      <c r="F171" s="5"/>
      <c r="G171" s="7"/>
      <c r="H171" s="7"/>
    </row>
    <row r="172" spans="2:8" x14ac:dyDescent="0.2">
      <c r="B172" s="5"/>
      <c r="C172" s="5"/>
      <c r="D172" s="5"/>
      <c r="E172" s="5"/>
      <c r="F172" s="5"/>
      <c r="G172" s="7"/>
      <c r="H172" s="7"/>
    </row>
    <row r="173" spans="2:8" x14ac:dyDescent="0.2">
      <c r="B173" s="5"/>
      <c r="C173" s="5"/>
      <c r="D173" s="5"/>
      <c r="E173" s="5"/>
      <c r="F173" s="5"/>
      <c r="G173" s="7"/>
      <c r="H173" s="7"/>
    </row>
    <row r="174" spans="2:8" x14ac:dyDescent="0.2">
      <c r="B174" s="5"/>
      <c r="C174" s="5"/>
      <c r="D174" s="5"/>
      <c r="E174" s="5"/>
      <c r="F174" s="5"/>
      <c r="G174" s="7"/>
      <c r="H174" s="7"/>
    </row>
    <row r="175" spans="2:8" x14ac:dyDescent="0.2">
      <c r="B175" s="5"/>
      <c r="C175" s="5"/>
      <c r="D175" s="5"/>
      <c r="E175" s="5"/>
      <c r="F175" s="5"/>
      <c r="G175" s="7"/>
      <c r="H175" s="7"/>
    </row>
    <row r="176" spans="2:8" x14ac:dyDescent="0.2">
      <c r="B176" s="5"/>
      <c r="C176" s="5"/>
      <c r="D176" s="5"/>
      <c r="E176" s="5"/>
      <c r="F176" s="5"/>
      <c r="G176" s="7"/>
      <c r="H176" s="7"/>
    </row>
    <row r="177" spans="2:8" x14ac:dyDescent="0.2">
      <c r="B177" s="5"/>
      <c r="C177" s="5"/>
      <c r="D177" s="5"/>
      <c r="E177" s="5"/>
      <c r="F177" s="5"/>
      <c r="G177" s="7"/>
      <c r="H177" s="7"/>
    </row>
    <row r="178" spans="2:8" x14ac:dyDescent="0.2">
      <c r="B178" s="5"/>
      <c r="C178" s="5"/>
      <c r="D178" s="5"/>
      <c r="E178" s="5"/>
      <c r="F178" s="5"/>
      <c r="G178" s="7"/>
      <c r="H178" s="7"/>
    </row>
    <row r="179" spans="2:8" x14ac:dyDescent="0.2">
      <c r="B179" s="5"/>
      <c r="C179" s="5"/>
      <c r="D179" s="5"/>
      <c r="E179" s="5"/>
      <c r="F179" s="5"/>
      <c r="G179" s="7"/>
      <c r="H179" s="7"/>
    </row>
    <row r="180" spans="2:8" x14ac:dyDescent="0.2">
      <c r="B180" s="5"/>
      <c r="C180" s="5"/>
      <c r="D180" s="5"/>
      <c r="E180" s="5"/>
      <c r="F180" s="5"/>
      <c r="G180" s="7"/>
      <c r="H180" s="7"/>
    </row>
    <row r="181" spans="2:8" x14ac:dyDescent="0.2">
      <c r="B181" s="5"/>
      <c r="C181" s="5"/>
      <c r="D181" s="5"/>
      <c r="E181" s="5"/>
      <c r="F181" s="5"/>
      <c r="G181" s="7"/>
      <c r="H181" s="7"/>
    </row>
    <row r="182" spans="2:8" x14ac:dyDescent="0.2">
      <c r="B182" s="5"/>
      <c r="C182" s="5"/>
      <c r="D182" s="5"/>
      <c r="E182" s="5"/>
      <c r="F182" s="5"/>
      <c r="G182" s="7"/>
      <c r="H182" s="7"/>
    </row>
    <row r="183" spans="2:8" x14ac:dyDescent="0.2">
      <c r="B183" s="5"/>
      <c r="C183" s="5"/>
      <c r="D183" s="5"/>
      <c r="E183" s="5"/>
      <c r="F183" s="5"/>
      <c r="G183" s="7"/>
      <c r="H183" s="7"/>
    </row>
    <row r="184" spans="2:8" x14ac:dyDescent="0.2">
      <c r="B184" s="5"/>
      <c r="C184" s="5"/>
      <c r="D184" s="5"/>
      <c r="E184" s="5"/>
      <c r="F184" s="5"/>
      <c r="G184" s="7"/>
      <c r="H184" s="7"/>
    </row>
    <row r="185" spans="2:8" x14ac:dyDescent="0.2">
      <c r="B185" s="5"/>
      <c r="C185" s="5"/>
      <c r="D185" s="5"/>
      <c r="E185" s="5"/>
      <c r="F185" s="5"/>
      <c r="G185" s="7"/>
      <c r="H185" s="7"/>
    </row>
    <row r="186" spans="2:8" x14ac:dyDescent="0.2">
      <c r="B186" s="5"/>
      <c r="C186" s="5"/>
      <c r="D186" s="5"/>
      <c r="E186" s="5"/>
      <c r="F186" s="5"/>
      <c r="G186" s="7"/>
      <c r="H186" s="7"/>
    </row>
    <row r="187" spans="2:8" x14ac:dyDescent="0.2">
      <c r="B187" s="5"/>
      <c r="C187" s="5"/>
      <c r="D187" s="5"/>
      <c r="E187" s="5"/>
      <c r="F187" s="5"/>
      <c r="G187" s="7"/>
      <c r="H187" s="7"/>
    </row>
    <row r="188" spans="2:8" x14ac:dyDescent="0.2">
      <c r="B188" s="5"/>
      <c r="C188" s="5"/>
      <c r="D188" s="5"/>
      <c r="E188" s="5"/>
      <c r="F188" s="5"/>
      <c r="G188" s="7"/>
      <c r="H188" s="7"/>
    </row>
    <row r="189" spans="2:8" x14ac:dyDescent="0.2">
      <c r="B189" s="5"/>
      <c r="C189" s="5"/>
      <c r="D189" s="5"/>
      <c r="E189" s="5"/>
      <c r="F189" s="5"/>
      <c r="G189" s="7"/>
      <c r="H189" s="7"/>
    </row>
    <row r="190" spans="2:8" x14ac:dyDescent="0.2">
      <c r="B190" s="5"/>
      <c r="C190" s="5"/>
      <c r="D190" s="5"/>
      <c r="E190" s="5"/>
      <c r="F190" s="5"/>
      <c r="G190" s="7"/>
      <c r="H190" s="7"/>
    </row>
    <row r="191" spans="2:8" x14ac:dyDescent="0.2">
      <c r="B191" s="5"/>
      <c r="C191" s="5"/>
      <c r="D191" s="5"/>
      <c r="E191" s="5"/>
      <c r="F191" s="5"/>
      <c r="G191" s="7"/>
      <c r="H191" s="7"/>
    </row>
    <row r="192" spans="2:8" x14ac:dyDescent="0.2">
      <c r="B192" s="5"/>
      <c r="C192" s="5"/>
      <c r="D192" s="5"/>
      <c r="E192" s="5"/>
      <c r="F192" s="5"/>
      <c r="G192" s="7"/>
      <c r="H192" s="7"/>
    </row>
    <row r="193" spans="2:8" x14ac:dyDescent="0.2">
      <c r="B193" s="5"/>
      <c r="C193" s="5"/>
      <c r="D193" s="5"/>
      <c r="E193" s="5"/>
      <c r="F193" s="5"/>
      <c r="G193" s="7"/>
      <c r="H193" s="7"/>
    </row>
    <row r="194" spans="2:8" x14ac:dyDescent="0.2">
      <c r="B194" s="5"/>
      <c r="C194" s="5"/>
      <c r="D194" s="5"/>
      <c r="E194" s="5"/>
      <c r="F194" s="5"/>
      <c r="G194" s="7"/>
      <c r="H194" s="7"/>
    </row>
    <row r="195" spans="2:8" x14ac:dyDescent="0.2">
      <c r="B195" s="5"/>
      <c r="C195" s="5"/>
      <c r="D195" s="5"/>
      <c r="E195" s="5"/>
      <c r="F195" s="5"/>
      <c r="G195" s="7"/>
      <c r="H195" s="7"/>
    </row>
    <row r="196" spans="2:8" x14ac:dyDescent="0.2">
      <c r="B196" s="5"/>
      <c r="C196" s="5"/>
      <c r="D196" s="5"/>
      <c r="E196" s="5"/>
      <c r="F196" s="5"/>
      <c r="G196" s="7"/>
      <c r="H196" s="7"/>
    </row>
    <row r="197" spans="2:8" x14ac:dyDescent="0.2">
      <c r="B197" s="5"/>
      <c r="C197" s="5"/>
      <c r="D197" s="5"/>
      <c r="E197" s="5"/>
      <c r="F197" s="5"/>
      <c r="G197" s="7"/>
      <c r="H197" s="7"/>
    </row>
    <row r="198" spans="2:8" x14ac:dyDescent="0.2">
      <c r="B198" s="5"/>
      <c r="C198" s="5"/>
      <c r="D198" s="5"/>
      <c r="E198" s="5"/>
      <c r="F198" s="5"/>
      <c r="G198" s="7"/>
      <c r="H198" s="7"/>
    </row>
    <row r="199" spans="2:8" x14ac:dyDescent="0.2">
      <c r="B199" s="5"/>
      <c r="C199" s="5"/>
      <c r="D199" s="5"/>
      <c r="E199" s="5"/>
      <c r="F199" s="5"/>
      <c r="G199" s="12"/>
      <c r="H199" s="12"/>
    </row>
    <row r="200" spans="2:8" x14ac:dyDescent="0.2">
      <c r="B200" s="5"/>
      <c r="C200" s="5"/>
      <c r="D200" s="5"/>
      <c r="E200" s="5"/>
      <c r="F200" s="5"/>
      <c r="G200" s="12"/>
      <c r="H200" s="12"/>
    </row>
    <row r="201" spans="2:8" x14ac:dyDescent="0.2">
      <c r="B201" s="5"/>
      <c r="C201" s="5"/>
      <c r="D201" s="5"/>
      <c r="E201" s="5"/>
      <c r="F201" s="5"/>
      <c r="G201" s="12"/>
      <c r="H201" s="12"/>
    </row>
    <row r="202" spans="2:8" x14ac:dyDescent="0.2">
      <c r="B202" s="5"/>
      <c r="C202" s="5"/>
      <c r="D202" s="5"/>
      <c r="E202" s="5"/>
      <c r="F202" s="5"/>
      <c r="G202" s="12"/>
      <c r="H202" s="12"/>
    </row>
    <row r="203" spans="2:8" x14ac:dyDescent="0.2">
      <c r="B203" s="5"/>
      <c r="C203" s="5"/>
      <c r="D203" s="5"/>
      <c r="E203" s="5"/>
      <c r="F203" s="5"/>
    </row>
    <row r="204" spans="2:8" x14ac:dyDescent="0.2">
      <c r="B204" s="5"/>
      <c r="C204" s="5"/>
      <c r="D204" s="5"/>
      <c r="E204" s="5"/>
      <c r="F204" s="5"/>
    </row>
    <row r="205" spans="2:8" x14ac:dyDescent="0.2">
      <c r="B205" s="5"/>
      <c r="C205" s="5"/>
      <c r="D205" s="5"/>
      <c r="E205" s="5"/>
      <c r="F205" s="5"/>
    </row>
    <row r="206" spans="2:8" x14ac:dyDescent="0.2">
      <c r="B206" s="5"/>
      <c r="C206" s="5"/>
      <c r="D206" s="5"/>
      <c r="E206" s="5"/>
      <c r="F206" s="5"/>
    </row>
    <row r="207" spans="2:8" x14ac:dyDescent="0.2">
      <c r="B207" s="5"/>
      <c r="C207" s="5"/>
      <c r="D207" s="5"/>
      <c r="E207" s="5"/>
      <c r="F207" s="5"/>
    </row>
    <row r="208" spans="2:8" x14ac:dyDescent="0.2">
      <c r="B208" s="5"/>
      <c r="C208" s="5"/>
      <c r="D208" s="5"/>
      <c r="E208" s="5"/>
      <c r="F208" s="5"/>
    </row>
    <row r="209" spans="2:6" x14ac:dyDescent="0.2">
      <c r="B209" s="5"/>
      <c r="C209" s="5"/>
      <c r="D209" s="5"/>
      <c r="E209" s="5"/>
      <c r="F209" s="5"/>
    </row>
    <row r="210" spans="2:6" x14ac:dyDescent="0.2">
      <c r="B210" s="5"/>
      <c r="C210" s="5"/>
      <c r="D210" s="5"/>
      <c r="E210" s="5"/>
      <c r="F210" s="5"/>
    </row>
    <row r="211" spans="2:6" x14ac:dyDescent="0.2">
      <c r="B211" s="5"/>
      <c r="C211" s="5"/>
      <c r="D211" s="5"/>
      <c r="E211" s="5"/>
      <c r="F211" s="5"/>
    </row>
    <row r="212" spans="2:6" x14ac:dyDescent="0.2">
      <c r="B212" s="5"/>
      <c r="C212" s="5"/>
      <c r="D212" s="5"/>
      <c r="E212" s="5"/>
      <c r="F212" s="5"/>
    </row>
    <row r="213" spans="2:6" x14ac:dyDescent="0.2">
      <c r="B213" s="5"/>
      <c r="C213" s="5"/>
      <c r="D213" s="5"/>
      <c r="E213" s="5"/>
      <c r="F213" s="5"/>
    </row>
    <row r="214" spans="2:6" x14ac:dyDescent="0.2">
      <c r="B214" s="5"/>
      <c r="C214" s="5"/>
      <c r="D214" s="5"/>
      <c r="E214" s="5"/>
      <c r="F214" s="5"/>
    </row>
  </sheetData>
  <mergeCells count="1">
    <mergeCell ref="E3:F3"/>
  </mergeCells>
  <phoneticPr fontId="31" type="noConversion"/>
  <pageMargins left="0.19685039370078741" right="3.937007874015748E-2" top="0.43307086614173229" bottom="0.35433070866141736" header="0.31496062992125984" footer="0.31496062992125984"/>
  <pageSetup paperSize="9" scale="67" firstPageNumber="8" orientation="portrait" useFirstPageNumber="1" r:id="rId1"/>
  <headerFooter>
    <oddFooter>&amp;R&amp;"Arial,Regular"&amp;P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B1:J217"/>
  <sheetViews>
    <sheetView view="pageBreakPreview" zoomScale="80" zoomScaleNormal="70" zoomScaleSheetLayoutView="80" workbookViewId="0">
      <selection activeCell="B10" sqref="B10:H165"/>
    </sheetView>
  </sheetViews>
  <sheetFormatPr defaultColWidth="9.140625" defaultRowHeight="14.25" x14ac:dyDescent="0.2"/>
  <cols>
    <col min="1" max="1" width="1.140625" style="6" customWidth="1"/>
    <col min="2" max="2" width="9.7109375" style="6" customWidth="1"/>
    <col min="3" max="3" width="11.7109375" style="6" customWidth="1"/>
    <col min="4" max="4" width="62.7109375" style="6" customWidth="1"/>
    <col min="5" max="5" width="8.85546875" style="6" customWidth="1"/>
    <col min="6" max="6" width="7.5703125" style="6" customWidth="1"/>
    <col min="7" max="7" width="12.7109375" style="6" customWidth="1"/>
    <col min="8" max="8" width="23.5703125" style="6" customWidth="1"/>
    <col min="9" max="9" width="9.140625" style="6"/>
    <col min="10" max="10" width="14" style="6" bestFit="1" customWidth="1"/>
    <col min="11" max="16384" width="9.140625" style="6"/>
  </cols>
  <sheetData>
    <row r="1" spans="2:10" ht="18" x14ac:dyDescent="0.25">
      <c r="B1" s="2"/>
      <c r="C1" s="2"/>
      <c r="D1" s="8"/>
      <c r="E1" s="1"/>
      <c r="F1" s="1"/>
      <c r="G1" s="7"/>
      <c r="H1" s="12"/>
    </row>
    <row r="2" spans="2:10" s="12" customFormat="1" ht="18" customHeight="1" x14ac:dyDescent="0.25">
      <c r="B2" s="2" t="s">
        <v>0</v>
      </c>
      <c r="D2" s="2"/>
      <c r="E2" s="3"/>
      <c r="F2" s="3"/>
      <c r="G2" s="7"/>
    </row>
    <row r="3" spans="2:10" ht="15" customHeight="1" x14ac:dyDescent="0.25">
      <c r="B3" s="2" t="s">
        <v>20</v>
      </c>
      <c r="C3" s="12"/>
      <c r="D3" s="270" t="s">
        <v>2</v>
      </c>
      <c r="E3" s="410" t="s">
        <v>3</v>
      </c>
      <c r="F3" s="411"/>
      <c r="G3" s="268" t="s">
        <v>1265</v>
      </c>
      <c r="H3" s="12"/>
    </row>
    <row r="4" spans="2:10" ht="15" customHeight="1" x14ac:dyDescent="0.2">
      <c r="B4" s="2" t="s">
        <v>21</v>
      </c>
      <c r="C4" s="12"/>
      <c r="D4" s="2" t="s">
        <v>5</v>
      </c>
      <c r="E4" s="2"/>
      <c r="F4" s="2"/>
      <c r="G4" s="268" t="s">
        <v>1264</v>
      </c>
      <c r="H4" s="12"/>
    </row>
    <row r="5" spans="2:10" x14ac:dyDescent="0.2">
      <c r="B5" s="2"/>
      <c r="C5" s="2"/>
      <c r="D5" s="2"/>
      <c r="E5" s="2"/>
      <c r="F5" s="2"/>
      <c r="G5" s="7"/>
      <c r="H5" s="12"/>
    </row>
    <row r="6" spans="2:10" s="4" customFormat="1" ht="15" customHeight="1" x14ac:dyDescent="0.2">
      <c r="B6" s="4" t="s">
        <v>154</v>
      </c>
      <c r="D6" s="4" t="s">
        <v>108</v>
      </c>
    </row>
    <row r="7" spans="2:10" ht="6" customHeight="1" thickBot="1" x14ac:dyDescent="0.25">
      <c r="B7" s="5"/>
      <c r="C7" s="5"/>
      <c r="D7" s="5"/>
      <c r="E7" s="5"/>
      <c r="F7" s="5"/>
      <c r="G7" s="7"/>
      <c r="H7" s="12"/>
    </row>
    <row r="8" spans="2:10" s="9" customFormat="1" ht="39" customHeight="1" thickBot="1" x14ac:dyDescent="0.3">
      <c r="B8" s="11" t="s">
        <v>24</v>
      </c>
      <c r="C8" s="11" t="s">
        <v>25</v>
      </c>
      <c r="D8" s="11" t="s">
        <v>7</v>
      </c>
      <c r="E8" s="11" t="s">
        <v>26</v>
      </c>
      <c r="F8" s="11" t="s">
        <v>1382</v>
      </c>
      <c r="G8" s="11" t="s">
        <v>1383</v>
      </c>
      <c r="H8" s="11" t="s">
        <v>1384</v>
      </c>
    </row>
    <row r="9" spans="2:10" s="9" customFormat="1" ht="51" x14ac:dyDescent="0.25">
      <c r="B9" s="29">
        <v>3</v>
      </c>
      <c r="C9" s="324" t="s">
        <v>155</v>
      </c>
      <c r="D9" s="286" t="s">
        <v>156</v>
      </c>
      <c r="E9" s="40"/>
      <c r="F9" s="40"/>
      <c r="G9" s="41"/>
      <c r="H9" s="41"/>
    </row>
    <row r="10" spans="2:10" s="9" customFormat="1" ht="20.25" customHeight="1" x14ac:dyDescent="0.25">
      <c r="B10" s="19" t="s">
        <v>157</v>
      </c>
      <c r="C10" s="19"/>
      <c r="D10" s="376" t="s">
        <v>30</v>
      </c>
      <c r="E10" s="19" t="s">
        <v>31</v>
      </c>
      <c r="F10" s="19">
        <v>1</v>
      </c>
      <c r="G10" s="65"/>
      <c r="H10" s="23"/>
      <c r="I10" s="330"/>
      <c r="J10" s="352"/>
    </row>
    <row r="11" spans="2:10" s="9" customFormat="1" ht="20.25" customHeight="1" x14ac:dyDescent="0.25">
      <c r="B11" s="19" t="s">
        <v>158</v>
      </c>
      <c r="C11" s="19"/>
      <c r="D11" s="376" t="s">
        <v>33</v>
      </c>
      <c r="E11" s="19" t="s">
        <v>31</v>
      </c>
      <c r="F11" s="19">
        <v>1</v>
      </c>
      <c r="G11" s="65"/>
      <c r="H11" s="23"/>
      <c r="I11" s="330"/>
    </row>
    <row r="12" spans="2:10" s="9" customFormat="1" ht="20.25" customHeight="1" x14ac:dyDescent="0.25">
      <c r="B12" s="19" t="s">
        <v>159</v>
      </c>
      <c r="C12" s="19"/>
      <c r="D12" s="376" t="s">
        <v>35</v>
      </c>
      <c r="E12" s="19" t="s">
        <v>31</v>
      </c>
      <c r="F12" s="19">
        <v>1</v>
      </c>
      <c r="G12" s="65"/>
      <c r="H12" s="23"/>
      <c r="I12" s="330"/>
    </row>
    <row r="13" spans="2:10" s="9" customFormat="1" ht="20.25" customHeight="1" x14ac:dyDescent="0.25">
      <c r="B13" s="19" t="s">
        <v>160</v>
      </c>
      <c r="C13" s="19"/>
      <c r="D13" s="376" t="s">
        <v>37</v>
      </c>
      <c r="E13" s="19" t="s">
        <v>31</v>
      </c>
      <c r="F13" s="19">
        <v>1</v>
      </c>
      <c r="G13" s="65"/>
      <c r="H13" s="23"/>
      <c r="I13" s="330"/>
    </row>
    <row r="14" spans="2:10" s="9" customFormat="1" ht="20.25" customHeight="1" x14ac:dyDescent="0.25">
      <c r="B14" s="19" t="s">
        <v>161</v>
      </c>
      <c r="C14" s="19"/>
      <c r="D14" s="376" t="s">
        <v>39</v>
      </c>
      <c r="E14" s="19" t="s">
        <v>31</v>
      </c>
      <c r="F14" s="19">
        <v>1</v>
      </c>
      <c r="G14" s="65"/>
      <c r="H14" s="23"/>
      <c r="I14" s="330"/>
    </row>
    <row r="15" spans="2:10" s="9" customFormat="1" ht="20.25" customHeight="1" x14ac:dyDescent="0.25">
      <c r="B15" s="19" t="s">
        <v>162</v>
      </c>
      <c r="C15" s="19"/>
      <c r="D15" s="376" t="s">
        <v>41</v>
      </c>
      <c r="E15" s="19" t="s">
        <v>31</v>
      </c>
      <c r="F15" s="19">
        <v>1</v>
      </c>
      <c r="G15" s="65"/>
      <c r="H15" s="23"/>
      <c r="I15" s="330"/>
    </row>
    <row r="16" spans="2:10" s="9" customFormat="1" ht="20.25" customHeight="1" x14ac:dyDescent="0.25">
      <c r="B16" s="19" t="s">
        <v>163</v>
      </c>
      <c r="C16" s="19"/>
      <c r="D16" s="376" t="s">
        <v>43</v>
      </c>
      <c r="E16" s="19" t="s">
        <v>31</v>
      </c>
      <c r="F16" s="19">
        <v>1</v>
      </c>
      <c r="G16" s="65"/>
      <c r="H16" s="23"/>
    </row>
    <row r="17" spans="2:8" s="9" customFormat="1" ht="20.25" customHeight="1" x14ac:dyDescent="0.25">
      <c r="B17" s="19" t="s">
        <v>164</v>
      </c>
      <c r="C17" s="19"/>
      <c r="D17" s="376" t="s">
        <v>45</v>
      </c>
      <c r="E17" s="19" t="s">
        <v>31</v>
      </c>
      <c r="F17" s="19">
        <v>1</v>
      </c>
      <c r="G17" s="65"/>
      <c r="H17" s="23"/>
    </row>
    <row r="18" spans="2:8" s="9" customFormat="1" ht="20.25" customHeight="1" x14ac:dyDescent="0.25">
      <c r="B18" s="19" t="s">
        <v>165</v>
      </c>
      <c r="C18" s="19"/>
      <c r="D18" s="376" t="s">
        <v>47</v>
      </c>
      <c r="E18" s="19" t="s">
        <v>31</v>
      </c>
      <c r="F18" s="19">
        <v>1</v>
      </c>
      <c r="G18" s="65"/>
      <c r="H18" s="23"/>
    </row>
    <row r="19" spans="2:8" s="9" customFormat="1" ht="20.25" customHeight="1" x14ac:dyDescent="0.25">
      <c r="B19" s="19" t="s">
        <v>166</v>
      </c>
      <c r="C19" s="19"/>
      <c r="D19" s="376" t="s">
        <v>47</v>
      </c>
      <c r="E19" s="19" t="s">
        <v>31</v>
      </c>
      <c r="F19" s="19">
        <v>1</v>
      </c>
      <c r="G19" s="65"/>
      <c r="H19" s="23"/>
    </row>
    <row r="20" spans="2:8" s="9" customFormat="1" ht="20.25" customHeight="1" x14ac:dyDescent="0.25">
      <c r="B20" s="19" t="s">
        <v>167</v>
      </c>
      <c r="C20" s="19"/>
      <c r="D20" s="376" t="s">
        <v>50</v>
      </c>
      <c r="E20" s="19" t="s">
        <v>31</v>
      </c>
      <c r="F20" s="19">
        <v>1</v>
      </c>
      <c r="G20" s="65"/>
      <c r="H20" s="23"/>
    </row>
    <row r="21" spans="2:8" s="9" customFormat="1" ht="20.25" customHeight="1" x14ac:dyDescent="0.25">
      <c r="B21" s="19" t="s">
        <v>168</v>
      </c>
      <c r="C21" s="19"/>
      <c r="D21" s="376" t="s">
        <v>50</v>
      </c>
      <c r="E21" s="19" t="s">
        <v>31</v>
      </c>
      <c r="F21" s="19">
        <v>1</v>
      </c>
      <c r="G21" s="65"/>
      <c r="H21" s="23"/>
    </row>
    <row r="22" spans="2:8" s="9" customFormat="1" ht="20.25" customHeight="1" x14ac:dyDescent="0.25">
      <c r="B22" s="19" t="s">
        <v>169</v>
      </c>
      <c r="C22" s="19"/>
      <c r="D22" s="376" t="s">
        <v>50</v>
      </c>
      <c r="E22" s="19" t="s">
        <v>31</v>
      </c>
      <c r="F22" s="19">
        <v>1</v>
      </c>
      <c r="G22" s="65"/>
      <c r="H22" s="23"/>
    </row>
    <row r="23" spans="2:8" s="9" customFormat="1" ht="20.25" customHeight="1" x14ac:dyDescent="0.25">
      <c r="B23" s="19" t="s">
        <v>170</v>
      </c>
      <c r="C23" s="19"/>
      <c r="D23" s="376" t="s">
        <v>50</v>
      </c>
      <c r="E23" s="19" t="s">
        <v>31</v>
      </c>
      <c r="F23" s="19">
        <v>1</v>
      </c>
      <c r="G23" s="65"/>
      <c r="H23" s="23"/>
    </row>
    <row r="24" spans="2:8" s="9" customFormat="1" ht="20.25" customHeight="1" x14ac:dyDescent="0.25">
      <c r="B24" s="19" t="s">
        <v>171</v>
      </c>
      <c r="C24" s="19"/>
      <c r="D24" s="376" t="s">
        <v>50</v>
      </c>
      <c r="E24" s="19" t="s">
        <v>31</v>
      </c>
      <c r="F24" s="19">
        <v>1</v>
      </c>
      <c r="G24" s="65"/>
      <c r="H24" s="23"/>
    </row>
    <row r="25" spans="2:8" s="9" customFormat="1" ht="20.25" customHeight="1" x14ac:dyDescent="0.25">
      <c r="B25" s="19" t="s">
        <v>172</v>
      </c>
      <c r="C25" s="19"/>
      <c r="D25" s="376" t="s">
        <v>56</v>
      </c>
      <c r="E25" s="19" t="s">
        <v>31</v>
      </c>
      <c r="F25" s="19">
        <v>1</v>
      </c>
      <c r="G25" s="65"/>
      <c r="H25" s="23"/>
    </row>
    <row r="26" spans="2:8" s="9" customFormat="1" ht="20.25" customHeight="1" x14ac:dyDescent="0.25">
      <c r="B26" s="19" t="s">
        <v>173</v>
      </c>
      <c r="C26" s="19"/>
      <c r="D26" s="376" t="s">
        <v>58</v>
      </c>
      <c r="E26" s="19" t="s">
        <v>31</v>
      </c>
      <c r="F26" s="19">
        <v>1</v>
      </c>
      <c r="G26" s="65"/>
      <c r="H26" s="23"/>
    </row>
    <row r="27" spans="2:8" s="9" customFormat="1" ht="20.25" customHeight="1" x14ac:dyDescent="0.25">
      <c r="B27" s="19" t="s">
        <v>174</v>
      </c>
      <c r="C27" s="19"/>
      <c r="D27" s="376" t="s">
        <v>60</v>
      </c>
      <c r="E27" s="19" t="s">
        <v>31</v>
      </c>
      <c r="F27" s="19">
        <v>1</v>
      </c>
      <c r="G27" s="65"/>
      <c r="H27" s="23"/>
    </row>
    <row r="28" spans="2:8" s="9" customFormat="1" ht="20.25" customHeight="1" x14ac:dyDescent="0.25">
      <c r="B28" s="19" t="s">
        <v>175</v>
      </c>
      <c r="C28" s="19"/>
      <c r="D28" s="376" t="s">
        <v>62</v>
      </c>
      <c r="E28" s="19" t="s">
        <v>31</v>
      </c>
      <c r="F28" s="19">
        <v>1</v>
      </c>
      <c r="G28" s="65"/>
      <c r="H28" s="23"/>
    </row>
    <row r="29" spans="2:8" s="9" customFormat="1" ht="20.25" customHeight="1" x14ac:dyDescent="0.25">
      <c r="B29" s="19" t="s">
        <v>176</v>
      </c>
      <c r="C29" s="19"/>
      <c r="D29" s="376" t="s">
        <v>64</v>
      </c>
      <c r="E29" s="19" t="s">
        <v>31</v>
      </c>
      <c r="F29" s="19">
        <v>1</v>
      </c>
      <c r="G29" s="65"/>
      <c r="H29" s="23"/>
    </row>
    <row r="30" spans="2:8" s="9" customFormat="1" ht="20.25" customHeight="1" x14ac:dyDescent="0.25">
      <c r="B30" s="19" t="s">
        <v>177</v>
      </c>
      <c r="C30" s="19"/>
      <c r="D30" s="376" t="s">
        <v>66</v>
      </c>
      <c r="E30" s="19" t="s">
        <v>31</v>
      </c>
      <c r="F30" s="19">
        <v>1</v>
      </c>
      <c r="G30" s="65"/>
      <c r="H30" s="23"/>
    </row>
    <row r="31" spans="2:8" s="9" customFormat="1" ht="20.25" customHeight="1" x14ac:dyDescent="0.25">
      <c r="B31" s="19" t="s">
        <v>178</v>
      </c>
      <c r="C31" s="19"/>
      <c r="D31" s="376" t="s">
        <v>68</v>
      </c>
      <c r="E31" s="19" t="s">
        <v>31</v>
      </c>
      <c r="F31" s="19">
        <v>1</v>
      </c>
      <c r="G31" s="65"/>
      <c r="H31" s="23"/>
    </row>
    <row r="32" spans="2:8" s="9" customFormat="1" ht="20.25" customHeight="1" x14ac:dyDescent="0.25">
      <c r="B32" s="19" t="s">
        <v>179</v>
      </c>
      <c r="C32" s="19"/>
      <c r="D32" s="376" t="s">
        <v>70</v>
      </c>
      <c r="E32" s="19" t="s">
        <v>31</v>
      </c>
      <c r="F32" s="19">
        <v>1</v>
      </c>
      <c r="G32" s="65"/>
      <c r="H32" s="23"/>
    </row>
    <row r="33" spans="2:8" s="9" customFormat="1" ht="20.25" customHeight="1" x14ac:dyDescent="0.25">
      <c r="B33" s="19" t="s">
        <v>180</v>
      </c>
      <c r="C33" s="19"/>
      <c r="D33" s="376" t="s">
        <v>70</v>
      </c>
      <c r="E33" s="19" t="s">
        <v>31</v>
      </c>
      <c r="F33" s="19">
        <v>1</v>
      </c>
      <c r="G33" s="65"/>
      <c r="H33" s="23"/>
    </row>
    <row r="34" spans="2:8" s="9" customFormat="1" ht="20.25" customHeight="1" x14ac:dyDescent="0.25">
      <c r="B34" s="19" t="s">
        <v>181</v>
      </c>
      <c r="C34" s="19"/>
      <c r="D34" s="376" t="s">
        <v>73</v>
      </c>
      <c r="E34" s="19" t="s">
        <v>31</v>
      </c>
      <c r="F34" s="19">
        <v>1</v>
      </c>
      <c r="G34" s="65"/>
      <c r="H34" s="23"/>
    </row>
    <row r="35" spans="2:8" s="9" customFormat="1" ht="20.25" customHeight="1" x14ac:dyDescent="0.25">
      <c r="B35" s="19" t="s">
        <v>182</v>
      </c>
      <c r="C35" s="19"/>
      <c r="D35" s="376" t="s">
        <v>73</v>
      </c>
      <c r="E35" s="19" t="s">
        <v>31</v>
      </c>
      <c r="F35" s="19">
        <v>1</v>
      </c>
      <c r="G35" s="65"/>
      <c r="H35" s="23"/>
    </row>
    <row r="36" spans="2:8" s="9" customFormat="1" ht="20.25" customHeight="1" x14ac:dyDescent="0.25">
      <c r="B36" s="19" t="s">
        <v>183</v>
      </c>
      <c r="C36" s="19"/>
      <c r="D36" s="376" t="s">
        <v>73</v>
      </c>
      <c r="E36" s="19" t="s">
        <v>31</v>
      </c>
      <c r="F36" s="19">
        <v>1</v>
      </c>
      <c r="G36" s="65"/>
      <c r="H36" s="23"/>
    </row>
    <row r="37" spans="2:8" s="9" customFormat="1" ht="20.25" customHeight="1" x14ac:dyDescent="0.25">
      <c r="B37" s="19" t="s">
        <v>184</v>
      </c>
      <c r="C37" s="19"/>
      <c r="D37" s="376" t="s">
        <v>73</v>
      </c>
      <c r="E37" s="19" t="s">
        <v>31</v>
      </c>
      <c r="F37" s="19">
        <v>1</v>
      </c>
      <c r="G37" s="65"/>
      <c r="H37" s="23"/>
    </row>
    <row r="38" spans="2:8" s="9" customFormat="1" ht="20.25" customHeight="1" x14ac:dyDescent="0.25">
      <c r="B38" s="19" t="s">
        <v>185</v>
      </c>
      <c r="C38" s="19"/>
      <c r="D38" s="376" t="s">
        <v>73</v>
      </c>
      <c r="E38" s="19" t="s">
        <v>31</v>
      </c>
      <c r="F38" s="19">
        <v>1</v>
      </c>
      <c r="G38" s="65"/>
      <c r="H38" s="23"/>
    </row>
    <row r="39" spans="2:8" s="9" customFormat="1" ht="20.25" customHeight="1" x14ac:dyDescent="0.25">
      <c r="B39" s="19" t="s">
        <v>186</v>
      </c>
      <c r="C39" s="19"/>
      <c r="D39" s="376" t="s">
        <v>79</v>
      </c>
      <c r="E39" s="19" t="s">
        <v>31</v>
      </c>
      <c r="F39" s="19">
        <v>1</v>
      </c>
      <c r="G39" s="65"/>
      <c r="H39" s="23"/>
    </row>
    <row r="40" spans="2:8" s="9" customFormat="1" ht="20.25" customHeight="1" x14ac:dyDescent="0.25">
      <c r="B40" s="19" t="s">
        <v>187</v>
      </c>
      <c r="C40" s="19"/>
      <c r="D40" s="376" t="s">
        <v>81</v>
      </c>
      <c r="E40" s="19" t="s">
        <v>31</v>
      </c>
      <c r="F40" s="19">
        <v>1</v>
      </c>
      <c r="G40" s="65"/>
      <c r="H40" s="23"/>
    </row>
    <row r="41" spans="2:8" s="9" customFormat="1" ht="20.25" customHeight="1" x14ac:dyDescent="0.25">
      <c r="B41" s="19" t="s">
        <v>188</v>
      </c>
      <c r="C41" s="19"/>
      <c r="D41" s="376" t="s">
        <v>83</v>
      </c>
      <c r="E41" s="19" t="s">
        <v>31</v>
      </c>
      <c r="F41" s="19">
        <v>1</v>
      </c>
      <c r="G41" s="65"/>
      <c r="H41" s="23"/>
    </row>
    <row r="42" spans="2:8" s="9" customFormat="1" ht="20.25" customHeight="1" x14ac:dyDescent="0.25">
      <c r="B42" s="19" t="s">
        <v>189</v>
      </c>
      <c r="C42" s="19"/>
      <c r="D42" s="376" t="s">
        <v>85</v>
      </c>
      <c r="E42" s="19" t="s">
        <v>31</v>
      </c>
      <c r="F42" s="19">
        <v>1</v>
      </c>
      <c r="G42" s="65"/>
      <c r="H42" s="23"/>
    </row>
    <row r="43" spans="2:8" s="9" customFormat="1" ht="20.25" customHeight="1" x14ac:dyDescent="0.25">
      <c r="B43" s="19" t="s">
        <v>190</v>
      </c>
      <c r="C43" s="19"/>
      <c r="D43" s="376" t="s">
        <v>87</v>
      </c>
      <c r="E43" s="19" t="s">
        <v>31</v>
      </c>
      <c r="F43" s="19">
        <v>1</v>
      </c>
      <c r="G43" s="65"/>
      <c r="H43" s="23"/>
    </row>
    <row r="44" spans="2:8" s="9" customFormat="1" ht="20.25" customHeight="1" x14ac:dyDescent="0.25">
      <c r="B44" s="19" t="s">
        <v>191</v>
      </c>
      <c r="C44" s="19"/>
      <c r="D44" s="376" t="s">
        <v>89</v>
      </c>
      <c r="E44" s="19" t="s">
        <v>31</v>
      </c>
      <c r="F44" s="19">
        <v>1</v>
      </c>
      <c r="G44" s="65"/>
      <c r="H44" s="23"/>
    </row>
    <row r="45" spans="2:8" s="9" customFormat="1" ht="20.25" customHeight="1" x14ac:dyDescent="0.25">
      <c r="B45" s="19" t="s">
        <v>192</v>
      </c>
      <c r="C45" s="19"/>
      <c r="D45" s="376" t="s">
        <v>91</v>
      </c>
      <c r="E45" s="19" t="s">
        <v>31</v>
      </c>
      <c r="F45" s="19">
        <v>1</v>
      </c>
      <c r="G45" s="65"/>
      <c r="H45" s="23"/>
    </row>
    <row r="46" spans="2:8" s="9" customFormat="1" ht="20.25" customHeight="1" x14ac:dyDescent="0.25">
      <c r="B46" s="19" t="s">
        <v>193</v>
      </c>
      <c r="C46" s="19"/>
      <c r="D46" s="376" t="s">
        <v>93</v>
      </c>
      <c r="E46" s="19" t="s">
        <v>31</v>
      </c>
      <c r="F46" s="19">
        <v>1</v>
      </c>
      <c r="G46" s="65"/>
      <c r="H46" s="23"/>
    </row>
    <row r="47" spans="2:8" s="9" customFormat="1" ht="20.25" customHeight="1" x14ac:dyDescent="0.25">
      <c r="B47" s="19" t="s">
        <v>194</v>
      </c>
      <c r="C47" s="19"/>
      <c r="D47" s="376" t="s">
        <v>95</v>
      </c>
      <c r="E47" s="19" t="s">
        <v>31</v>
      </c>
      <c r="F47" s="19">
        <v>1</v>
      </c>
      <c r="G47" s="65"/>
      <c r="H47" s="23"/>
    </row>
    <row r="48" spans="2:8" s="9" customFormat="1" ht="20.25" customHeight="1" x14ac:dyDescent="0.25">
      <c r="B48" s="19" t="s">
        <v>195</v>
      </c>
      <c r="C48" s="19"/>
      <c r="D48" s="376" t="s">
        <v>97</v>
      </c>
      <c r="E48" s="19" t="s">
        <v>31</v>
      </c>
      <c r="F48" s="19">
        <v>1</v>
      </c>
      <c r="G48" s="65"/>
      <c r="H48" s="23"/>
    </row>
    <row r="49" spans="2:10" s="9" customFormat="1" ht="20.25" customHeight="1" x14ac:dyDescent="0.25">
      <c r="B49" s="19" t="s">
        <v>196</v>
      </c>
      <c r="C49" s="19"/>
      <c r="D49" s="376" t="s">
        <v>99</v>
      </c>
      <c r="E49" s="19" t="s">
        <v>31</v>
      </c>
      <c r="F49" s="19">
        <v>1</v>
      </c>
      <c r="G49" s="65"/>
      <c r="H49" s="23"/>
    </row>
    <row r="50" spans="2:10" s="9" customFormat="1" ht="20.25" customHeight="1" x14ac:dyDescent="0.25">
      <c r="B50" s="19" t="s">
        <v>197</v>
      </c>
      <c r="C50" s="19"/>
      <c r="D50" s="376" t="s">
        <v>101</v>
      </c>
      <c r="E50" s="19" t="s">
        <v>31</v>
      </c>
      <c r="F50" s="19">
        <v>1</v>
      </c>
      <c r="G50" s="65"/>
      <c r="H50" s="23"/>
    </row>
    <row r="51" spans="2:10" s="9" customFormat="1" ht="20.25" customHeight="1" x14ac:dyDescent="0.25">
      <c r="B51" s="19" t="s">
        <v>198</v>
      </c>
      <c r="C51" s="19"/>
      <c r="D51" s="376" t="s">
        <v>103</v>
      </c>
      <c r="E51" s="19" t="s">
        <v>31</v>
      </c>
      <c r="F51" s="19">
        <v>1</v>
      </c>
      <c r="G51" s="65"/>
      <c r="H51" s="23"/>
    </row>
    <row r="52" spans="2:10" s="9" customFormat="1" ht="20.25" customHeight="1" x14ac:dyDescent="0.25">
      <c r="B52" s="19" t="s">
        <v>199</v>
      </c>
      <c r="C52" s="19"/>
      <c r="D52" s="376" t="s">
        <v>93</v>
      </c>
      <c r="E52" s="19" t="s">
        <v>31</v>
      </c>
      <c r="F52" s="19">
        <v>1</v>
      </c>
      <c r="G52" s="65"/>
      <c r="H52" s="23"/>
    </row>
    <row r="53" spans="2:10" s="9" customFormat="1" ht="20.25" customHeight="1" x14ac:dyDescent="0.25">
      <c r="B53" s="19" t="s">
        <v>200</v>
      </c>
      <c r="C53" s="19"/>
      <c r="D53" s="376" t="s">
        <v>95</v>
      </c>
      <c r="E53" s="19" t="s">
        <v>31</v>
      </c>
      <c r="F53" s="19">
        <v>1</v>
      </c>
      <c r="G53" s="65"/>
      <c r="H53" s="23"/>
    </row>
    <row r="54" spans="2:10" s="9" customFormat="1" ht="20.25" customHeight="1" x14ac:dyDescent="0.25">
      <c r="B54" s="19">
        <f>B53+0.01</f>
        <v>3.4499999999999997</v>
      </c>
      <c r="C54" s="19"/>
      <c r="D54" s="117" t="s">
        <v>578</v>
      </c>
      <c r="E54" s="19" t="s">
        <v>31</v>
      </c>
      <c r="F54" s="19">
        <v>1</v>
      </c>
      <c r="G54" s="65"/>
      <c r="H54" s="23"/>
      <c r="I54" s="329"/>
      <c r="J54" s="352"/>
    </row>
    <row r="55" spans="2:10" s="9" customFormat="1" ht="20.25" customHeight="1" x14ac:dyDescent="0.25">
      <c r="B55" s="19">
        <f t="shared" ref="B55:B110" si="0">B54+0.01</f>
        <v>3.4599999999999995</v>
      </c>
      <c r="C55" s="19"/>
      <c r="D55" s="117" t="s">
        <v>579</v>
      </c>
      <c r="E55" s="19" t="s">
        <v>31</v>
      </c>
      <c r="F55" s="19">
        <v>1</v>
      </c>
      <c r="G55" s="65"/>
      <c r="H55" s="23"/>
      <c r="I55" s="330"/>
    </row>
    <row r="56" spans="2:10" s="9" customFormat="1" ht="20.25" customHeight="1" x14ac:dyDescent="0.25">
      <c r="B56" s="19">
        <f t="shared" si="0"/>
        <v>3.4699999999999993</v>
      </c>
      <c r="C56" s="19"/>
      <c r="D56" s="117" t="s">
        <v>580</v>
      </c>
      <c r="E56" s="19" t="s">
        <v>31</v>
      </c>
      <c r="F56" s="19">
        <v>1</v>
      </c>
      <c r="G56" s="65"/>
      <c r="H56" s="23"/>
      <c r="I56" s="330"/>
    </row>
    <row r="57" spans="2:10" s="9" customFormat="1" ht="20.25" customHeight="1" x14ac:dyDescent="0.25">
      <c r="B57" s="19">
        <f t="shared" si="0"/>
        <v>3.4799999999999991</v>
      </c>
      <c r="C57" s="19"/>
      <c r="D57" s="117" t="s">
        <v>581</v>
      </c>
      <c r="E57" s="19" t="s">
        <v>31</v>
      </c>
      <c r="F57" s="19">
        <v>1</v>
      </c>
      <c r="G57" s="65"/>
      <c r="H57" s="23"/>
      <c r="I57" s="330"/>
    </row>
    <row r="58" spans="2:10" s="9" customFormat="1" ht="20.25" customHeight="1" x14ac:dyDescent="0.25">
      <c r="B58" s="19">
        <f t="shared" si="0"/>
        <v>3.4899999999999989</v>
      </c>
      <c r="C58" s="19"/>
      <c r="D58" s="117" t="s">
        <v>582</v>
      </c>
      <c r="E58" s="19" t="s">
        <v>31</v>
      </c>
      <c r="F58" s="19">
        <v>1</v>
      </c>
      <c r="G58" s="65"/>
      <c r="H58" s="23"/>
      <c r="I58" s="330"/>
    </row>
    <row r="59" spans="2:10" s="9" customFormat="1" ht="15" x14ac:dyDescent="0.25">
      <c r="B59" s="331">
        <f t="shared" si="0"/>
        <v>3.4999999999999987</v>
      </c>
      <c r="C59" s="19"/>
      <c r="D59" s="117" t="s">
        <v>583</v>
      </c>
      <c r="E59" s="19" t="s">
        <v>31</v>
      </c>
      <c r="F59" s="19">
        <v>1</v>
      </c>
      <c r="G59" s="65"/>
      <c r="H59" s="23"/>
    </row>
    <row r="60" spans="2:10" s="9" customFormat="1" ht="15" x14ac:dyDescent="0.25">
      <c r="B60" s="19">
        <f>B59+0.01</f>
        <v>3.5099999999999985</v>
      </c>
      <c r="C60" s="19"/>
      <c r="D60" s="117" t="s">
        <v>584</v>
      </c>
      <c r="E60" s="19" t="s">
        <v>31</v>
      </c>
      <c r="F60" s="19">
        <v>1</v>
      </c>
      <c r="G60" s="65"/>
      <c r="H60" s="23"/>
    </row>
    <row r="61" spans="2:10" s="9" customFormat="1" ht="15" x14ac:dyDescent="0.25">
      <c r="B61" s="385" t="s">
        <v>395</v>
      </c>
      <c r="C61" s="19"/>
      <c r="D61" s="117"/>
      <c r="E61" s="19"/>
      <c r="F61" s="19"/>
      <c r="G61" s="65"/>
      <c r="H61" s="23"/>
    </row>
    <row r="62" spans="2:10" s="9" customFormat="1" ht="15" x14ac:dyDescent="0.25">
      <c r="B62" s="385" t="s">
        <v>1262</v>
      </c>
      <c r="C62" s="19"/>
      <c r="D62" s="117"/>
      <c r="E62" s="19"/>
      <c r="F62" s="19"/>
      <c r="G62" s="65"/>
      <c r="H62" s="23"/>
    </row>
    <row r="63" spans="2:10" ht="15" x14ac:dyDescent="0.25">
      <c r="B63" s="19">
        <f>B60+0.01</f>
        <v>3.5199999999999982</v>
      </c>
      <c r="C63" s="19"/>
      <c r="D63" s="117" t="s">
        <v>585</v>
      </c>
      <c r="E63" s="19" t="s">
        <v>31</v>
      </c>
      <c r="F63" s="19">
        <v>1</v>
      </c>
      <c r="G63" s="65"/>
      <c r="H63" s="23"/>
    </row>
    <row r="64" spans="2:10" ht="15" x14ac:dyDescent="0.25">
      <c r="B64" s="19">
        <f t="shared" si="0"/>
        <v>3.529999999999998</v>
      </c>
      <c r="C64" s="19"/>
      <c r="D64" s="117" t="s">
        <v>586</v>
      </c>
      <c r="E64" s="19" t="s">
        <v>31</v>
      </c>
      <c r="F64" s="19">
        <v>1</v>
      </c>
      <c r="G64" s="65"/>
      <c r="H64" s="23"/>
    </row>
    <row r="65" spans="2:10" ht="15" x14ac:dyDescent="0.25">
      <c r="B65" s="19">
        <f t="shared" si="0"/>
        <v>3.5399999999999978</v>
      </c>
      <c r="C65" s="19"/>
      <c r="D65" s="117" t="s">
        <v>587</v>
      </c>
      <c r="E65" s="19" t="s">
        <v>31</v>
      </c>
      <c r="F65" s="19">
        <v>1</v>
      </c>
      <c r="G65" s="65"/>
      <c r="H65" s="23"/>
    </row>
    <row r="66" spans="2:10" ht="15" x14ac:dyDescent="0.25">
      <c r="B66" s="19">
        <f t="shared" si="0"/>
        <v>3.5499999999999976</v>
      </c>
      <c r="C66" s="19"/>
      <c r="D66" s="117" t="s">
        <v>588</v>
      </c>
      <c r="E66" s="19" t="s">
        <v>31</v>
      </c>
      <c r="F66" s="19">
        <v>1</v>
      </c>
      <c r="G66" s="65"/>
      <c r="H66" s="23"/>
    </row>
    <row r="67" spans="2:10" ht="15" x14ac:dyDescent="0.25">
      <c r="B67" s="19">
        <f t="shared" si="0"/>
        <v>3.5599999999999974</v>
      </c>
      <c r="C67" s="19"/>
      <c r="D67" s="117" t="s">
        <v>589</v>
      </c>
      <c r="E67" s="19" t="s">
        <v>31</v>
      </c>
      <c r="F67" s="19">
        <v>1</v>
      </c>
      <c r="G67" s="65"/>
      <c r="H67" s="23"/>
    </row>
    <row r="68" spans="2:10" ht="15" x14ac:dyDescent="0.25">
      <c r="B68" s="19">
        <f t="shared" si="0"/>
        <v>3.5699999999999972</v>
      </c>
      <c r="C68" s="19"/>
      <c r="D68" s="117" t="s">
        <v>581</v>
      </c>
      <c r="E68" s="19" t="s">
        <v>31</v>
      </c>
      <c r="F68" s="19">
        <v>1</v>
      </c>
      <c r="G68" s="65"/>
      <c r="H68" s="23"/>
    </row>
    <row r="69" spans="2:10" ht="15" x14ac:dyDescent="0.25">
      <c r="B69" s="19">
        <f t="shared" si="0"/>
        <v>3.579999999999997</v>
      </c>
      <c r="C69" s="19"/>
      <c r="D69" s="117" t="s">
        <v>79</v>
      </c>
      <c r="E69" s="19" t="s">
        <v>31</v>
      </c>
      <c r="F69" s="19">
        <v>1</v>
      </c>
      <c r="G69" s="65"/>
      <c r="H69" s="23"/>
    </row>
    <row r="70" spans="2:10" ht="15" x14ac:dyDescent="0.25">
      <c r="B70" s="19">
        <f t="shared" si="0"/>
        <v>3.5899999999999967</v>
      </c>
      <c r="C70" s="19"/>
      <c r="D70" s="117" t="s">
        <v>81</v>
      </c>
      <c r="E70" s="19" t="s">
        <v>31</v>
      </c>
      <c r="F70" s="19">
        <v>1</v>
      </c>
      <c r="G70" s="65"/>
      <c r="H70" s="23"/>
    </row>
    <row r="71" spans="2:10" ht="15" x14ac:dyDescent="0.25">
      <c r="B71" s="331">
        <f t="shared" si="0"/>
        <v>3.5999999999999965</v>
      </c>
      <c r="C71" s="19"/>
      <c r="D71" s="117" t="s">
        <v>83</v>
      </c>
      <c r="E71" s="19" t="s">
        <v>31</v>
      </c>
      <c r="F71" s="19">
        <v>1</v>
      </c>
      <c r="G71" s="65"/>
      <c r="H71" s="23"/>
    </row>
    <row r="72" spans="2:10" ht="15" x14ac:dyDescent="0.25">
      <c r="B72" s="19">
        <f t="shared" si="0"/>
        <v>3.6099999999999963</v>
      </c>
      <c r="C72" s="19"/>
      <c r="D72" s="117" t="s">
        <v>85</v>
      </c>
      <c r="E72" s="19" t="s">
        <v>31</v>
      </c>
      <c r="F72" s="19">
        <v>1</v>
      </c>
      <c r="G72" s="65"/>
      <c r="H72" s="23"/>
    </row>
    <row r="73" spans="2:10" ht="15" x14ac:dyDescent="0.25">
      <c r="B73" s="19">
        <f t="shared" si="0"/>
        <v>3.6199999999999961</v>
      </c>
      <c r="C73" s="19"/>
      <c r="D73" s="117" t="s">
        <v>87</v>
      </c>
      <c r="E73" s="19" t="s">
        <v>31</v>
      </c>
      <c r="F73" s="19">
        <v>1</v>
      </c>
      <c r="G73" s="65"/>
      <c r="H73" s="23"/>
    </row>
    <row r="74" spans="2:10" ht="15" x14ac:dyDescent="0.25">
      <c r="B74" s="19">
        <f t="shared" si="0"/>
        <v>3.6299999999999959</v>
      </c>
      <c r="C74" s="19"/>
      <c r="D74" s="117" t="s">
        <v>89</v>
      </c>
      <c r="E74" s="19" t="s">
        <v>31</v>
      </c>
      <c r="F74" s="19">
        <v>1</v>
      </c>
      <c r="G74" s="65"/>
      <c r="H74" s="23"/>
    </row>
    <row r="75" spans="2:10" ht="15" x14ac:dyDescent="0.25">
      <c r="B75" s="19">
        <f t="shared" si="0"/>
        <v>3.6399999999999957</v>
      </c>
      <c r="C75" s="19"/>
      <c r="D75" s="117" t="s">
        <v>91</v>
      </c>
      <c r="E75" s="19" t="s">
        <v>31</v>
      </c>
      <c r="F75" s="19">
        <v>1</v>
      </c>
      <c r="G75" s="65"/>
      <c r="H75" s="23"/>
    </row>
    <row r="76" spans="2:10" ht="15" x14ac:dyDescent="0.25">
      <c r="B76" s="19">
        <f t="shared" si="0"/>
        <v>3.6499999999999955</v>
      </c>
      <c r="C76" s="19"/>
      <c r="D76" s="116" t="s">
        <v>593</v>
      </c>
      <c r="E76" s="19" t="s">
        <v>31</v>
      </c>
      <c r="F76" s="19">
        <v>1</v>
      </c>
      <c r="G76" s="65"/>
      <c r="H76" s="23"/>
      <c r="I76" s="329"/>
      <c r="J76" s="353"/>
    </row>
    <row r="77" spans="2:10" ht="15" x14ac:dyDescent="0.25">
      <c r="B77" s="19">
        <f t="shared" si="0"/>
        <v>3.6599999999999953</v>
      </c>
      <c r="C77" s="19"/>
      <c r="D77" s="116" t="s">
        <v>594</v>
      </c>
      <c r="E77" s="19" t="s">
        <v>31</v>
      </c>
      <c r="F77" s="19">
        <v>1</v>
      </c>
      <c r="G77" s="65"/>
      <c r="H77" s="23"/>
      <c r="I77" s="329"/>
    </row>
    <row r="78" spans="2:10" ht="15" x14ac:dyDescent="0.25">
      <c r="B78" s="19">
        <f t="shared" si="0"/>
        <v>3.669999999999995</v>
      </c>
      <c r="C78" s="19"/>
      <c r="D78" s="116" t="s">
        <v>595</v>
      </c>
      <c r="E78" s="19" t="s">
        <v>31</v>
      </c>
      <c r="F78" s="19">
        <v>1</v>
      </c>
      <c r="G78" s="65"/>
      <c r="H78" s="23"/>
      <c r="I78" s="329"/>
    </row>
    <row r="79" spans="2:10" ht="15" x14ac:dyDescent="0.25">
      <c r="B79" s="19">
        <f t="shared" si="0"/>
        <v>3.6799999999999948</v>
      </c>
      <c r="C79" s="19"/>
      <c r="D79" s="116" t="s">
        <v>596</v>
      </c>
      <c r="E79" s="19" t="s">
        <v>31</v>
      </c>
      <c r="F79" s="19">
        <v>1</v>
      </c>
      <c r="G79" s="65"/>
      <c r="H79" s="23"/>
      <c r="I79" s="329"/>
    </row>
    <row r="80" spans="2:10" ht="15" x14ac:dyDescent="0.25">
      <c r="B80" s="19">
        <f t="shared" si="0"/>
        <v>3.6899999999999946</v>
      </c>
      <c r="C80" s="19"/>
      <c r="D80" s="116" t="s">
        <v>597</v>
      </c>
      <c r="E80" s="19" t="s">
        <v>31</v>
      </c>
      <c r="F80" s="19">
        <v>1</v>
      </c>
      <c r="G80" s="65"/>
      <c r="H80" s="23"/>
    </row>
    <row r="81" spans="2:8" ht="15" x14ac:dyDescent="0.25">
      <c r="B81" s="331">
        <f t="shared" si="0"/>
        <v>3.6999999999999944</v>
      </c>
      <c r="C81" s="19"/>
      <c r="D81" s="116" t="s">
        <v>598</v>
      </c>
      <c r="E81" s="19" t="s">
        <v>31</v>
      </c>
      <c r="F81" s="19">
        <v>1</v>
      </c>
      <c r="G81" s="65"/>
      <c r="H81" s="23"/>
    </row>
    <row r="82" spans="2:8" ht="15" x14ac:dyDescent="0.25">
      <c r="B82" s="19">
        <f t="shared" si="0"/>
        <v>3.7099999999999942</v>
      </c>
      <c r="C82" s="19"/>
      <c r="D82" s="116" t="s">
        <v>599</v>
      </c>
      <c r="E82" s="19" t="s">
        <v>31</v>
      </c>
      <c r="F82" s="19">
        <v>1</v>
      </c>
      <c r="G82" s="65"/>
      <c r="H82" s="23"/>
    </row>
    <row r="83" spans="2:8" ht="15" x14ac:dyDescent="0.25">
      <c r="B83" s="19">
        <f t="shared" si="0"/>
        <v>3.719999999999994</v>
      </c>
      <c r="C83" s="19"/>
      <c r="D83" s="116" t="s">
        <v>600</v>
      </c>
      <c r="E83" s="19" t="s">
        <v>31</v>
      </c>
      <c r="F83" s="19">
        <v>1</v>
      </c>
      <c r="G83" s="65"/>
      <c r="H83" s="23"/>
    </row>
    <row r="84" spans="2:8" ht="15" x14ac:dyDescent="0.25">
      <c r="B84" s="19">
        <f t="shared" si="0"/>
        <v>3.7299999999999938</v>
      </c>
      <c r="C84" s="19"/>
      <c r="D84" s="116" t="s">
        <v>601</v>
      </c>
      <c r="E84" s="19" t="s">
        <v>31</v>
      </c>
      <c r="F84" s="19">
        <v>1</v>
      </c>
      <c r="G84" s="65"/>
      <c r="H84" s="23"/>
    </row>
    <row r="85" spans="2:8" ht="15" x14ac:dyDescent="0.25">
      <c r="B85" s="19">
        <f t="shared" si="0"/>
        <v>3.7399999999999936</v>
      </c>
      <c r="C85" s="19"/>
      <c r="D85" s="116" t="s">
        <v>594</v>
      </c>
      <c r="E85" s="19" t="s">
        <v>31</v>
      </c>
      <c r="F85" s="19">
        <v>1</v>
      </c>
      <c r="G85" s="65"/>
      <c r="H85" s="23"/>
    </row>
    <row r="86" spans="2:8" ht="15" x14ac:dyDescent="0.25">
      <c r="B86" s="19">
        <f t="shared" si="0"/>
        <v>3.7499999999999933</v>
      </c>
      <c r="C86" s="19"/>
      <c r="D86" s="116" t="s">
        <v>602</v>
      </c>
      <c r="E86" s="19" t="s">
        <v>31</v>
      </c>
      <c r="F86" s="19">
        <v>1</v>
      </c>
      <c r="G86" s="65"/>
      <c r="H86" s="23"/>
    </row>
    <row r="87" spans="2:8" ht="15" x14ac:dyDescent="0.25">
      <c r="B87" s="19">
        <f t="shared" si="0"/>
        <v>3.7599999999999931</v>
      </c>
      <c r="C87" s="19"/>
      <c r="D87" s="116" t="s">
        <v>603</v>
      </c>
      <c r="E87" s="19" t="s">
        <v>31</v>
      </c>
      <c r="F87" s="19">
        <v>1</v>
      </c>
      <c r="G87" s="65"/>
      <c r="H87" s="23"/>
    </row>
    <row r="88" spans="2:8" ht="15" x14ac:dyDescent="0.25">
      <c r="B88" s="19">
        <f t="shared" si="0"/>
        <v>3.7699999999999929</v>
      </c>
      <c r="C88" s="19"/>
      <c r="D88" s="116" t="s">
        <v>604</v>
      </c>
      <c r="E88" s="19" t="s">
        <v>31</v>
      </c>
      <c r="F88" s="19">
        <v>1</v>
      </c>
      <c r="G88" s="65"/>
      <c r="H88" s="23"/>
    </row>
    <row r="89" spans="2:8" ht="15" x14ac:dyDescent="0.25">
      <c r="B89" s="19">
        <f t="shared" si="0"/>
        <v>3.7799999999999927</v>
      </c>
      <c r="C89" s="19"/>
      <c r="D89" s="116" t="s">
        <v>605</v>
      </c>
      <c r="E89" s="19" t="s">
        <v>31</v>
      </c>
      <c r="F89" s="19">
        <v>1</v>
      </c>
      <c r="G89" s="65"/>
      <c r="H89" s="23"/>
    </row>
    <row r="90" spans="2:8" ht="15" x14ac:dyDescent="0.25">
      <c r="B90" s="19">
        <f t="shared" si="0"/>
        <v>3.7899999999999925</v>
      </c>
      <c r="C90" s="19"/>
      <c r="D90" s="116" t="s">
        <v>606</v>
      </c>
      <c r="E90" s="19" t="s">
        <v>31</v>
      </c>
      <c r="F90" s="19">
        <v>1</v>
      </c>
      <c r="G90" s="65"/>
      <c r="H90" s="23"/>
    </row>
    <row r="91" spans="2:8" ht="15" x14ac:dyDescent="0.25">
      <c r="B91" s="331">
        <f t="shared" si="0"/>
        <v>3.7999999999999923</v>
      </c>
      <c r="C91" s="19"/>
      <c r="D91" s="116" t="s">
        <v>607</v>
      </c>
      <c r="E91" s="19" t="s">
        <v>31</v>
      </c>
      <c r="F91" s="19">
        <v>1</v>
      </c>
      <c r="G91" s="65"/>
      <c r="H91" s="23"/>
    </row>
    <row r="92" spans="2:8" ht="15" x14ac:dyDescent="0.25">
      <c r="B92" s="19">
        <f t="shared" si="0"/>
        <v>3.8099999999999921</v>
      </c>
      <c r="C92" s="19"/>
      <c r="D92" s="116" t="s">
        <v>608</v>
      </c>
      <c r="E92" s="19" t="s">
        <v>31</v>
      </c>
      <c r="F92" s="19">
        <v>1</v>
      </c>
      <c r="G92" s="65"/>
      <c r="H92" s="23"/>
    </row>
    <row r="93" spans="2:8" ht="15" x14ac:dyDescent="0.25">
      <c r="B93" s="19">
        <f t="shared" si="0"/>
        <v>3.8199999999999918</v>
      </c>
      <c r="C93" s="19"/>
      <c r="D93" s="116" t="s">
        <v>609</v>
      </c>
      <c r="E93" s="19" t="s">
        <v>31</v>
      </c>
      <c r="F93" s="19">
        <v>1</v>
      </c>
      <c r="G93" s="65"/>
      <c r="H93" s="23"/>
    </row>
    <row r="94" spans="2:8" ht="15" x14ac:dyDescent="0.25">
      <c r="B94" s="19">
        <f t="shared" si="0"/>
        <v>3.8299999999999916</v>
      </c>
      <c r="C94" s="19"/>
      <c r="D94" s="116" t="s">
        <v>610</v>
      </c>
      <c r="E94" s="19" t="s">
        <v>31</v>
      </c>
      <c r="F94" s="19">
        <v>1</v>
      </c>
      <c r="G94" s="65"/>
      <c r="H94" s="23"/>
    </row>
    <row r="95" spans="2:8" ht="15" x14ac:dyDescent="0.25">
      <c r="B95" s="19">
        <f t="shared" si="0"/>
        <v>3.8399999999999914</v>
      </c>
      <c r="C95" s="19"/>
      <c r="D95" s="116" t="s">
        <v>611</v>
      </c>
      <c r="E95" s="19" t="s">
        <v>31</v>
      </c>
      <c r="F95" s="19">
        <v>1</v>
      </c>
      <c r="G95" s="65"/>
      <c r="H95" s="23"/>
    </row>
    <row r="96" spans="2:8" ht="15" x14ac:dyDescent="0.25">
      <c r="B96" s="19">
        <f t="shared" si="0"/>
        <v>3.8499999999999912</v>
      </c>
      <c r="C96" s="19"/>
      <c r="D96" s="116" t="s">
        <v>612</v>
      </c>
      <c r="E96" s="19" t="s">
        <v>31</v>
      </c>
      <c r="F96" s="19">
        <v>1</v>
      </c>
      <c r="G96" s="65"/>
      <c r="H96" s="23"/>
    </row>
    <row r="97" spans="2:10" ht="15" x14ac:dyDescent="0.25">
      <c r="B97" s="19">
        <f t="shared" si="0"/>
        <v>3.859999999999991</v>
      </c>
      <c r="C97" s="19"/>
      <c r="D97" s="116" t="s">
        <v>613</v>
      </c>
      <c r="E97" s="19" t="s">
        <v>31</v>
      </c>
      <c r="F97" s="19">
        <v>1</v>
      </c>
      <c r="G97" s="65"/>
      <c r="H97" s="23"/>
    </row>
    <row r="98" spans="2:10" ht="15" x14ac:dyDescent="0.25">
      <c r="B98" s="19">
        <f t="shared" si="0"/>
        <v>3.8699999999999908</v>
      </c>
      <c r="C98" s="19"/>
      <c r="D98" s="116" t="s">
        <v>614</v>
      </c>
      <c r="E98" s="19" t="s">
        <v>31</v>
      </c>
      <c r="F98" s="19">
        <v>1</v>
      </c>
      <c r="G98" s="65"/>
      <c r="H98" s="23"/>
    </row>
    <row r="99" spans="2:10" ht="15" x14ac:dyDescent="0.25">
      <c r="B99" s="19">
        <f t="shared" si="0"/>
        <v>3.8799999999999906</v>
      </c>
      <c r="C99" s="19"/>
      <c r="D99" s="116" t="s">
        <v>615</v>
      </c>
      <c r="E99" s="19" t="s">
        <v>31</v>
      </c>
      <c r="F99" s="19">
        <v>1</v>
      </c>
      <c r="G99" s="65"/>
      <c r="H99" s="23"/>
    </row>
    <row r="100" spans="2:10" ht="15" x14ac:dyDescent="0.25">
      <c r="B100" s="19">
        <f t="shared" si="0"/>
        <v>3.8899999999999904</v>
      </c>
      <c r="C100" s="19"/>
      <c r="D100" s="116" t="s">
        <v>616</v>
      </c>
      <c r="E100" s="19" t="s">
        <v>31</v>
      </c>
      <c r="F100" s="19">
        <v>1</v>
      </c>
      <c r="G100" s="65"/>
      <c r="H100" s="23"/>
      <c r="I100" s="329"/>
      <c r="J100" s="353"/>
    </row>
    <row r="101" spans="2:10" ht="15" x14ac:dyDescent="0.25">
      <c r="B101" s="331">
        <f t="shared" si="0"/>
        <v>3.8999999999999901</v>
      </c>
      <c r="C101" s="19"/>
      <c r="D101" s="116" t="s">
        <v>617</v>
      </c>
      <c r="E101" s="19" t="s">
        <v>31</v>
      </c>
      <c r="F101" s="19">
        <v>1</v>
      </c>
      <c r="G101" s="65"/>
      <c r="H101" s="23"/>
      <c r="I101" s="329"/>
    </row>
    <row r="102" spans="2:10" ht="15" x14ac:dyDescent="0.25">
      <c r="B102" s="19">
        <f t="shared" si="0"/>
        <v>3.9099999999999899</v>
      </c>
      <c r="C102" s="19"/>
      <c r="D102" s="116" t="s">
        <v>618</v>
      </c>
      <c r="E102" s="19" t="s">
        <v>31</v>
      </c>
      <c r="F102" s="19">
        <v>1</v>
      </c>
      <c r="G102" s="65"/>
      <c r="H102" s="23"/>
      <c r="I102" s="329"/>
    </row>
    <row r="103" spans="2:10" ht="15" x14ac:dyDescent="0.25">
      <c r="B103" s="19">
        <f t="shared" si="0"/>
        <v>3.9199999999999897</v>
      </c>
      <c r="C103" s="19"/>
      <c r="D103" s="116" t="s">
        <v>619</v>
      </c>
      <c r="E103" s="19" t="s">
        <v>31</v>
      </c>
      <c r="F103" s="19">
        <v>1</v>
      </c>
      <c r="G103" s="65"/>
      <c r="H103" s="23"/>
    </row>
    <row r="104" spans="2:10" ht="15" x14ac:dyDescent="0.25">
      <c r="B104" s="19">
        <f t="shared" si="0"/>
        <v>3.9299999999999895</v>
      </c>
      <c r="C104" s="19"/>
      <c r="D104" s="116" t="s">
        <v>620</v>
      </c>
      <c r="E104" s="19" t="s">
        <v>31</v>
      </c>
      <c r="F104" s="19">
        <v>1</v>
      </c>
      <c r="G104" s="65"/>
      <c r="H104" s="23"/>
    </row>
    <row r="105" spans="2:10" ht="15" x14ac:dyDescent="0.25">
      <c r="B105" s="19">
        <f t="shared" si="0"/>
        <v>3.9399999999999893</v>
      </c>
      <c r="C105" s="19"/>
      <c r="D105" s="116" t="s">
        <v>621</v>
      </c>
      <c r="E105" s="19" t="s">
        <v>31</v>
      </c>
      <c r="F105" s="19">
        <v>1</v>
      </c>
      <c r="G105" s="65"/>
      <c r="H105" s="23"/>
    </row>
    <row r="106" spans="2:10" ht="15" x14ac:dyDescent="0.25">
      <c r="B106" s="19">
        <f t="shared" si="0"/>
        <v>3.9499999999999891</v>
      </c>
      <c r="C106" s="19"/>
      <c r="D106" s="116" t="s">
        <v>622</v>
      </c>
      <c r="E106" s="19" t="s">
        <v>31</v>
      </c>
      <c r="F106" s="19">
        <v>1</v>
      </c>
      <c r="G106" s="65"/>
      <c r="H106" s="23"/>
    </row>
    <row r="107" spans="2:10" ht="15" x14ac:dyDescent="0.25">
      <c r="B107" s="19">
        <f t="shared" si="0"/>
        <v>3.9599999999999889</v>
      </c>
      <c r="C107" s="19"/>
      <c r="D107" s="116" t="s">
        <v>623</v>
      </c>
      <c r="E107" s="19" t="s">
        <v>31</v>
      </c>
      <c r="F107" s="19">
        <v>1</v>
      </c>
      <c r="G107" s="65"/>
      <c r="H107" s="23"/>
    </row>
    <row r="108" spans="2:10" ht="15" x14ac:dyDescent="0.25">
      <c r="B108" s="19">
        <f t="shared" si="0"/>
        <v>3.9699999999999886</v>
      </c>
      <c r="C108" s="19"/>
      <c r="D108" s="116" t="s">
        <v>624</v>
      </c>
      <c r="E108" s="19" t="s">
        <v>31</v>
      </c>
      <c r="F108" s="19">
        <v>1</v>
      </c>
      <c r="G108" s="65"/>
      <c r="H108" s="23"/>
    </row>
    <row r="109" spans="2:10" ht="15" x14ac:dyDescent="0.25">
      <c r="B109" s="19">
        <f t="shared" si="0"/>
        <v>3.9799999999999884</v>
      </c>
      <c r="C109" s="19"/>
      <c r="D109" s="116" t="s">
        <v>625</v>
      </c>
      <c r="E109" s="19" t="s">
        <v>31</v>
      </c>
      <c r="F109" s="19">
        <v>1</v>
      </c>
      <c r="G109" s="65"/>
      <c r="H109" s="23"/>
    </row>
    <row r="110" spans="2:10" ht="15" x14ac:dyDescent="0.25">
      <c r="B110" s="19">
        <f t="shared" si="0"/>
        <v>3.9899999999999882</v>
      </c>
      <c r="C110" s="19"/>
      <c r="D110" s="116" t="s">
        <v>626</v>
      </c>
      <c r="E110" s="19" t="s">
        <v>31</v>
      </c>
      <c r="F110" s="19">
        <v>1</v>
      </c>
      <c r="G110" s="65"/>
      <c r="H110" s="23"/>
    </row>
    <row r="111" spans="2:10" ht="15" x14ac:dyDescent="0.25">
      <c r="B111" s="377">
        <v>3.1</v>
      </c>
      <c r="C111" s="19"/>
      <c r="D111" s="116" t="s">
        <v>627</v>
      </c>
      <c r="E111" s="19" t="s">
        <v>31</v>
      </c>
      <c r="F111" s="19">
        <v>1</v>
      </c>
      <c r="G111" s="65"/>
      <c r="H111" s="23"/>
    </row>
    <row r="112" spans="2:10" ht="15" x14ac:dyDescent="0.25">
      <c r="B112" s="377">
        <f>B111+0.001</f>
        <v>3.101</v>
      </c>
      <c r="C112" s="19"/>
      <c r="D112" s="116" t="s">
        <v>618</v>
      </c>
      <c r="E112" s="19" t="s">
        <v>31</v>
      </c>
      <c r="F112" s="19">
        <v>1</v>
      </c>
      <c r="G112" s="65"/>
      <c r="H112" s="23"/>
    </row>
    <row r="113" spans="2:10" ht="15" x14ac:dyDescent="0.25">
      <c r="B113" s="377">
        <f t="shared" ref="B113:B161" si="1">B112+0.001</f>
        <v>3.1019999999999999</v>
      </c>
      <c r="C113" s="19"/>
      <c r="D113" s="116" t="s">
        <v>628</v>
      </c>
      <c r="E113" s="19" t="s">
        <v>31</v>
      </c>
      <c r="F113" s="19">
        <v>1</v>
      </c>
      <c r="G113" s="65"/>
      <c r="H113" s="23"/>
    </row>
    <row r="114" spans="2:10" ht="15" x14ac:dyDescent="0.25">
      <c r="B114" s="377">
        <f t="shared" si="1"/>
        <v>3.1029999999999998</v>
      </c>
      <c r="C114" s="19"/>
      <c r="D114" s="116" t="s">
        <v>629</v>
      </c>
      <c r="E114" s="19" t="s">
        <v>31</v>
      </c>
      <c r="F114" s="19">
        <v>1</v>
      </c>
      <c r="G114" s="65"/>
      <c r="H114" s="23"/>
    </row>
    <row r="115" spans="2:10" ht="15" x14ac:dyDescent="0.25">
      <c r="B115" s="377">
        <f t="shared" si="1"/>
        <v>3.1039999999999996</v>
      </c>
      <c r="C115" s="19"/>
      <c r="D115" s="117" t="s">
        <v>630</v>
      </c>
      <c r="E115" s="19" t="s">
        <v>31</v>
      </c>
      <c r="F115" s="19">
        <v>1</v>
      </c>
      <c r="G115" s="65"/>
      <c r="H115" s="23"/>
    </row>
    <row r="116" spans="2:10" ht="15" x14ac:dyDescent="0.25">
      <c r="B116" s="377">
        <f t="shared" si="1"/>
        <v>3.1049999999999995</v>
      </c>
      <c r="C116" s="19"/>
      <c r="D116" s="117" t="s">
        <v>631</v>
      </c>
      <c r="E116" s="19" t="s">
        <v>31</v>
      </c>
      <c r="F116" s="19">
        <v>1</v>
      </c>
      <c r="G116" s="65"/>
      <c r="H116" s="23"/>
    </row>
    <row r="117" spans="2:10" ht="15" x14ac:dyDescent="0.25">
      <c r="B117" s="377">
        <f t="shared" si="1"/>
        <v>3.1059999999999994</v>
      </c>
      <c r="C117" s="19"/>
      <c r="D117" s="117" t="s">
        <v>632</v>
      </c>
      <c r="E117" s="19" t="s">
        <v>31</v>
      </c>
      <c r="F117" s="19">
        <v>1</v>
      </c>
      <c r="G117" s="65"/>
      <c r="H117" s="23"/>
    </row>
    <row r="118" spans="2:10" ht="15" x14ac:dyDescent="0.25">
      <c r="B118" s="377">
        <f t="shared" si="1"/>
        <v>3.1069999999999993</v>
      </c>
      <c r="C118" s="19"/>
      <c r="D118" s="117" t="s">
        <v>633</v>
      </c>
      <c r="E118" s="19" t="s">
        <v>31</v>
      </c>
      <c r="F118" s="19">
        <v>1</v>
      </c>
      <c r="G118" s="65"/>
      <c r="H118" s="23"/>
    </row>
    <row r="119" spans="2:10" ht="15" x14ac:dyDescent="0.25">
      <c r="B119" s="377">
        <f t="shared" si="1"/>
        <v>3.1079999999999992</v>
      </c>
      <c r="C119" s="19"/>
      <c r="D119" s="117" t="s">
        <v>633</v>
      </c>
      <c r="E119" s="19" t="s">
        <v>31</v>
      </c>
      <c r="F119" s="19">
        <v>1</v>
      </c>
      <c r="G119" s="65"/>
      <c r="H119" s="23"/>
    </row>
    <row r="120" spans="2:10" ht="15" x14ac:dyDescent="0.25">
      <c r="B120" s="377">
        <f t="shared" si="1"/>
        <v>3.1089999999999991</v>
      </c>
      <c r="C120" s="19"/>
      <c r="D120" s="117" t="s">
        <v>634</v>
      </c>
      <c r="E120" s="19" t="s">
        <v>31</v>
      </c>
      <c r="F120" s="19">
        <v>1</v>
      </c>
      <c r="G120" s="65"/>
      <c r="H120" s="23"/>
    </row>
    <row r="121" spans="2:10" ht="15" x14ac:dyDescent="0.25">
      <c r="B121" s="377">
        <f t="shared" si="1"/>
        <v>3.109999999999999</v>
      </c>
      <c r="C121" s="19"/>
      <c r="D121" s="117" t="s">
        <v>637</v>
      </c>
      <c r="E121" s="19" t="s">
        <v>31</v>
      </c>
      <c r="F121" s="19">
        <v>1</v>
      </c>
      <c r="G121" s="65"/>
      <c r="H121" s="23"/>
      <c r="I121" s="329"/>
      <c r="J121" s="353"/>
    </row>
    <row r="122" spans="2:10" ht="15" x14ac:dyDescent="0.25">
      <c r="B122" s="377">
        <f t="shared" si="1"/>
        <v>3.1109999999999989</v>
      </c>
      <c r="C122" s="19"/>
      <c r="D122" s="117" t="s">
        <v>638</v>
      </c>
      <c r="E122" s="19" t="s">
        <v>31</v>
      </c>
      <c r="F122" s="19">
        <v>1</v>
      </c>
      <c r="G122" s="65"/>
      <c r="H122" s="23"/>
      <c r="I122" s="329"/>
    </row>
    <row r="123" spans="2:10" ht="15" x14ac:dyDescent="0.25">
      <c r="B123" s="377">
        <f t="shared" si="1"/>
        <v>3.1119999999999988</v>
      </c>
      <c r="C123" s="19"/>
      <c r="D123" s="117" t="s">
        <v>639</v>
      </c>
      <c r="E123" s="19" t="s">
        <v>31</v>
      </c>
      <c r="F123" s="19">
        <v>1</v>
      </c>
      <c r="G123" s="65"/>
      <c r="H123" s="23"/>
    </row>
    <row r="124" spans="2:10" ht="15" x14ac:dyDescent="0.25">
      <c r="B124" s="377">
        <f t="shared" si="1"/>
        <v>3.1129999999999987</v>
      </c>
      <c r="C124" s="19"/>
      <c r="D124" s="117" t="s">
        <v>640</v>
      </c>
      <c r="E124" s="19" t="s">
        <v>31</v>
      </c>
      <c r="F124" s="19">
        <v>1</v>
      </c>
      <c r="G124" s="65"/>
      <c r="H124" s="23"/>
    </row>
    <row r="125" spans="2:10" ht="15" x14ac:dyDescent="0.25">
      <c r="B125" s="377">
        <f t="shared" si="1"/>
        <v>3.1139999999999985</v>
      </c>
      <c r="C125" s="19"/>
      <c r="D125" s="117" t="s">
        <v>641</v>
      </c>
      <c r="E125" s="19" t="s">
        <v>31</v>
      </c>
      <c r="F125" s="19">
        <v>1</v>
      </c>
      <c r="G125" s="65"/>
      <c r="H125" s="23"/>
    </row>
    <row r="126" spans="2:10" ht="15" x14ac:dyDescent="0.25">
      <c r="B126" s="377">
        <f t="shared" si="1"/>
        <v>3.1149999999999984</v>
      </c>
      <c r="C126" s="19"/>
      <c r="D126" s="117" t="s">
        <v>642</v>
      </c>
      <c r="E126" s="19" t="s">
        <v>31</v>
      </c>
      <c r="F126" s="19">
        <v>1</v>
      </c>
      <c r="G126" s="65"/>
      <c r="H126" s="23"/>
    </row>
    <row r="127" spans="2:10" ht="15" x14ac:dyDescent="0.25">
      <c r="B127" s="377">
        <f t="shared" si="1"/>
        <v>3.1159999999999983</v>
      </c>
      <c r="C127" s="19"/>
      <c r="D127" s="117" t="s">
        <v>643</v>
      </c>
      <c r="E127" s="19" t="s">
        <v>31</v>
      </c>
      <c r="F127" s="19">
        <v>1</v>
      </c>
      <c r="G127" s="65"/>
      <c r="H127" s="23"/>
    </row>
    <row r="128" spans="2:10" ht="15" x14ac:dyDescent="0.25">
      <c r="B128" s="377">
        <f t="shared" si="1"/>
        <v>3.1169999999999982</v>
      </c>
      <c r="C128" s="19"/>
      <c r="D128" s="117" t="s">
        <v>644</v>
      </c>
      <c r="E128" s="19" t="s">
        <v>31</v>
      </c>
      <c r="F128" s="19">
        <v>1</v>
      </c>
      <c r="G128" s="65"/>
      <c r="H128" s="23"/>
    </row>
    <row r="129" spans="2:10" ht="15" x14ac:dyDescent="0.25">
      <c r="B129" s="377">
        <f t="shared" si="1"/>
        <v>3.1179999999999981</v>
      </c>
      <c r="C129" s="19"/>
      <c r="D129" s="117" t="s">
        <v>645</v>
      </c>
      <c r="E129" s="19" t="s">
        <v>31</v>
      </c>
      <c r="F129" s="19">
        <v>1</v>
      </c>
      <c r="G129" s="65"/>
      <c r="H129" s="23"/>
    </row>
    <row r="130" spans="2:10" ht="15" x14ac:dyDescent="0.25">
      <c r="B130" s="377">
        <f t="shared" si="1"/>
        <v>3.118999999999998</v>
      </c>
      <c r="C130" s="19"/>
      <c r="D130" s="117" t="s">
        <v>646</v>
      </c>
      <c r="E130" s="19" t="s">
        <v>31</v>
      </c>
      <c r="F130" s="19">
        <v>1</v>
      </c>
      <c r="G130" s="65"/>
      <c r="H130" s="23"/>
    </row>
    <row r="131" spans="2:10" ht="15" x14ac:dyDescent="0.25">
      <c r="B131" s="377">
        <f t="shared" si="1"/>
        <v>3.1199999999999979</v>
      </c>
      <c r="C131" s="19"/>
      <c r="D131" s="117" t="s">
        <v>647</v>
      </c>
      <c r="E131" s="19" t="s">
        <v>31</v>
      </c>
      <c r="F131" s="19">
        <v>1</v>
      </c>
      <c r="G131" s="65"/>
      <c r="H131" s="23"/>
    </row>
    <row r="132" spans="2:10" ht="15" x14ac:dyDescent="0.25">
      <c r="B132" s="377">
        <f t="shared" si="1"/>
        <v>3.1209999999999978</v>
      </c>
      <c r="C132" s="19"/>
      <c r="D132" s="117" t="s">
        <v>648</v>
      </c>
      <c r="E132" s="19" t="s">
        <v>31</v>
      </c>
      <c r="F132" s="19">
        <v>1</v>
      </c>
      <c r="G132" s="65"/>
      <c r="H132" s="23"/>
    </row>
    <row r="133" spans="2:10" ht="15" x14ac:dyDescent="0.25">
      <c r="B133" s="377">
        <f t="shared" si="1"/>
        <v>3.1219999999999977</v>
      </c>
      <c r="C133" s="19"/>
      <c r="D133" s="117" t="s">
        <v>649</v>
      </c>
      <c r="E133" s="19" t="s">
        <v>31</v>
      </c>
      <c r="F133" s="19">
        <v>1</v>
      </c>
      <c r="G133" s="65"/>
      <c r="H133" s="23"/>
    </row>
    <row r="134" spans="2:10" ht="15" x14ac:dyDescent="0.25">
      <c r="B134" s="377">
        <f t="shared" si="1"/>
        <v>3.1229999999999976</v>
      </c>
      <c r="C134" s="19"/>
      <c r="D134" s="117" t="s">
        <v>650</v>
      </c>
      <c r="E134" s="19" t="s">
        <v>31</v>
      </c>
      <c r="F134" s="19">
        <v>1</v>
      </c>
      <c r="G134" s="65"/>
      <c r="H134" s="23"/>
    </row>
    <row r="135" spans="2:10" ht="15" x14ac:dyDescent="0.25">
      <c r="B135" s="377">
        <f t="shared" si="1"/>
        <v>3.1239999999999974</v>
      </c>
      <c r="C135" s="19"/>
      <c r="D135" s="117" t="s">
        <v>650</v>
      </c>
      <c r="E135" s="19" t="s">
        <v>31</v>
      </c>
      <c r="F135" s="19">
        <v>1</v>
      </c>
      <c r="G135" s="65"/>
      <c r="H135" s="23"/>
    </row>
    <row r="136" spans="2:10" ht="15" x14ac:dyDescent="0.25">
      <c r="B136" s="377">
        <f t="shared" si="1"/>
        <v>3.1249999999999973</v>
      </c>
      <c r="C136" s="19"/>
      <c r="D136" s="117" t="s">
        <v>650</v>
      </c>
      <c r="E136" s="19" t="s">
        <v>31</v>
      </c>
      <c r="F136" s="19">
        <v>1</v>
      </c>
      <c r="G136" s="65"/>
      <c r="H136" s="23"/>
    </row>
    <row r="137" spans="2:10" ht="15" x14ac:dyDescent="0.25">
      <c r="B137" s="377">
        <f t="shared" si="1"/>
        <v>3.1259999999999972</v>
      </c>
      <c r="C137" s="19"/>
      <c r="D137" s="117" t="s">
        <v>650</v>
      </c>
      <c r="E137" s="19" t="s">
        <v>31</v>
      </c>
      <c r="F137" s="19">
        <v>1</v>
      </c>
      <c r="G137" s="65"/>
      <c r="H137" s="23"/>
    </row>
    <row r="138" spans="2:10" ht="15" x14ac:dyDescent="0.25">
      <c r="B138" s="377">
        <f t="shared" si="1"/>
        <v>3.1269999999999971</v>
      </c>
      <c r="C138" s="19"/>
      <c r="D138" s="117" t="s">
        <v>651</v>
      </c>
      <c r="E138" s="19" t="s">
        <v>31</v>
      </c>
      <c r="F138" s="19">
        <v>1</v>
      </c>
      <c r="G138" s="65"/>
      <c r="H138" s="23"/>
    </row>
    <row r="139" spans="2:10" ht="15" x14ac:dyDescent="0.25">
      <c r="B139" s="377">
        <f t="shared" si="1"/>
        <v>3.127999999999997</v>
      </c>
      <c r="C139" s="19"/>
      <c r="D139" s="117" t="s">
        <v>652</v>
      </c>
      <c r="E139" s="19" t="s">
        <v>31</v>
      </c>
      <c r="F139" s="19">
        <v>1</v>
      </c>
      <c r="G139" s="65"/>
      <c r="H139" s="23"/>
    </row>
    <row r="140" spans="2:10" ht="15" x14ac:dyDescent="0.25">
      <c r="B140" s="377">
        <f t="shared" si="1"/>
        <v>3.1289999999999969</v>
      </c>
      <c r="C140" s="19"/>
      <c r="D140" s="117" t="s">
        <v>653</v>
      </c>
      <c r="E140" s="19" t="s">
        <v>31</v>
      </c>
      <c r="F140" s="19">
        <v>1</v>
      </c>
      <c r="G140" s="65"/>
      <c r="H140" s="23"/>
    </row>
    <row r="141" spans="2:10" ht="15" x14ac:dyDescent="0.25">
      <c r="B141" s="377">
        <f t="shared" si="1"/>
        <v>3.1299999999999968</v>
      </c>
      <c r="C141" s="19"/>
      <c r="D141" s="117" t="s">
        <v>654</v>
      </c>
      <c r="E141" s="19" t="s">
        <v>31</v>
      </c>
      <c r="F141" s="19">
        <v>1</v>
      </c>
      <c r="G141" s="65"/>
      <c r="H141" s="23"/>
    </row>
    <row r="142" spans="2:10" ht="15" x14ac:dyDescent="0.25">
      <c r="B142" s="377">
        <f t="shared" si="1"/>
        <v>3.1309999999999967</v>
      </c>
      <c r="C142" s="19"/>
      <c r="D142" s="117" t="s">
        <v>654</v>
      </c>
      <c r="E142" s="19" t="s">
        <v>31</v>
      </c>
      <c r="F142" s="19">
        <v>1</v>
      </c>
      <c r="G142" s="65"/>
      <c r="H142" s="23"/>
    </row>
    <row r="143" spans="2:10" ht="15" x14ac:dyDescent="0.25">
      <c r="B143" s="377">
        <f t="shared" si="1"/>
        <v>3.1319999999999966</v>
      </c>
      <c r="C143" s="19"/>
      <c r="D143" s="117" t="s">
        <v>655</v>
      </c>
      <c r="E143" s="19" t="s">
        <v>31</v>
      </c>
      <c r="F143" s="19">
        <v>1</v>
      </c>
      <c r="G143" s="65"/>
      <c r="H143" s="23"/>
    </row>
    <row r="144" spans="2:10" ht="15.75" thickBot="1" x14ac:dyDescent="0.3">
      <c r="B144" s="386">
        <f t="shared" si="1"/>
        <v>3.1329999999999965</v>
      </c>
      <c r="C144" s="53"/>
      <c r="D144" s="104" t="s">
        <v>661</v>
      </c>
      <c r="E144" s="53" t="s">
        <v>31</v>
      </c>
      <c r="F144" s="53">
        <v>1</v>
      </c>
      <c r="G144" s="66"/>
      <c r="H144" s="67"/>
      <c r="I144" s="329"/>
      <c r="J144" s="353"/>
    </row>
    <row r="145" spans="2:9" ht="15.75" thickBot="1" x14ac:dyDescent="0.3">
      <c r="B145" s="387" t="s">
        <v>395</v>
      </c>
      <c r="C145" s="54"/>
      <c r="D145" s="384"/>
      <c r="E145" s="54"/>
      <c r="F145" s="54"/>
      <c r="G145" s="27"/>
      <c r="H145" s="338"/>
      <c r="I145" s="329"/>
    </row>
    <row r="146" spans="2:9" ht="15.75" thickBot="1" x14ac:dyDescent="0.3">
      <c r="B146" s="388" t="s">
        <v>1262</v>
      </c>
      <c r="C146" s="199"/>
      <c r="D146" s="382"/>
      <c r="E146" s="199"/>
      <c r="F146" s="199"/>
      <c r="G146" s="336"/>
      <c r="H146" s="337"/>
      <c r="I146" s="329"/>
    </row>
    <row r="147" spans="2:9" ht="15" x14ac:dyDescent="0.25">
      <c r="B147" s="389">
        <f>B144+0.001</f>
        <v>3.1339999999999963</v>
      </c>
      <c r="C147" s="294"/>
      <c r="D147" s="111" t="s">
        <v>661</v>
      </c>
      <c r="E147" s="294" t="s">
        <v>31</v>
      </c>
      <c r="F147" s="294">
        <v>1</v>
      </c>
      <c r="G147" s="296"/>
      <c r="H147" s="367"/>
    </row>
    <row r="148" spans="2:9" ht="15" x14ac:dyDescent="0.25">
      <c r="B148" s="377">
        <f t="shared" si="1"/>
        <v>3.1349999999999962</v>
      </c>
      <c r="C148" s="19"/>
      <c r="D148" s="117" t="s">
        <v>661</v>
      </c>
      <c r="E148" s="19" t="s">
        <v>31</v>
      </c>
      <c r="F148" s="19">
        <v>1</v>
      </c>
      <c r="G148" s="296"/>
      <c r="H148" s="23"/>
    </row>
    <row r="149" spans="2:9" ht="15" x14ac:dyDescent="0.25">
      <c r="B149" s="377">
        <f t="shared" si="1"/>
        <v>3.1359999999999961</v>
      </c>
      <c r="C149" s="19"/>
      <c r="D149" s="117" t="s">
        <v>662</v>
      </c>
      <c r="E149" s="19" t="s">
        <v>31</v>
      </c>
      <c r="F149" s="19">
        <v>1</v>
      </c>
      <c r="G149" s="296"/>
      <c r="H149" s="23"/>
    </row>
    <row r="150" spans="2:9" ht="15" x14ac:dyDescent="0.25">
      <c r="B150" s="377">
        <f t="shared" si="1"/>
        <v>3.136999999999996</v>
      </c>
      <c r="C150" s="19"/>
      <c r="D150" s="117" t="s">
        <v>663</v>
      </c>
      <c r="E150" s="19" t="s">
        <v>31</v>
      </c>
      <c r="F150" s="19">
        <v>1</v>
      </c>
      <c r="G150" s="296"/>
      <c r="H150" s="23"/>
    </row>
    <row r="151" spans="2:9" ht="15" x14ac:dyDescent="0.25">
      <c r="B151" s="377">
        <f t="shared" si="1"/>
        <v>3.1379999999999959</v>
      </c>
      <c r="C151" s="19"/>
      <c r="D151" s="117" t="s">
        <v>664</v>
      </c>
      <c r="E151" s="19" t="s">
        <v>31</v>
      </c>
      <c r="F151" s="19">
        <v>1</v>
      </c>
      <c r="G151" s="296"/>
      <c r="H151" s="23"/>
    </row>
    <row r="152" spans="2:9" ht="15" x14ac:dyDescent="0.25">
      <c r="B152" s="377">
        <f t="shared" si="1"/>
        <v>3.1389999999999958</v>
      </c>
      <c r="C152" s="19"/>
      <c r="D152" s="117" t="s">
        <v>665</v>
      </c>
      <c r="E152" s="19" t="s">
        <v>31</v>
      </c>
      <c r="F152" s="19">
        <v>1</v>
      </c>
      <c r="G152" s="296"/>
      <c r="H152" s="23"/>
    </row>
    <row r="153" spans="2:9" ht="15" x14ac:dyDescent="0.25">
      <c r="B153" s="377">
        <f t="shared" si="1"/>
        <v>3.1399999999999957</v>
      </c>
      <c r="C153" s="19"/>
      <c r="D153" s="117" t="s">
        <v>665</v>
      </c>
      <c r="E153" s="19" t="s">
        <v>31</v>
      </c>
      <c r="F153" s="19">
        <v>1</v>
      </c>
      <c r="G153" s="296"/>
      <c r="H153" s="23"/>
    </row>
    <row r="154" spans="2:9" ht="15" x14ac:dyDescent="0.25">
      <c r="B154" s="377">
        <f t="shared" si="1"/>
        <v>3.1409999999999956</v>
      </c>
      <c r="C154" s="19"/>
      <c r="D154" s="117" t="s">
        <v>666</v>
      </c>
      <c r="E154" s="19" t="s">
        <v>31</v>
      </c>
      <c r="F154" s="19">
        <v>1</v>
      </c>
      <c r="G154" s="296"/>
      <c r="H154" s="23"/>
    </row>
    <row r="155" spans="2:9" ht="15" x14ac:dyDescent="0.25">
      <c r="B155" s="377">
        <f t="shared" si="1"/>
        <v>3.1419999999999955</v>
      </c>
      <c r="C155" s="19"/>
      <c r="D155" s="117" t="s">
        <v>667</v>
      </c>
      <c r="E155" s="19" t="s">
        <v>31</v>
      </c>
      <c r="F155" s="19">
        <v>1</v>
      </c>
      <c r="G155" s="296"/>
      <c r="H155" s="23"/>
    </row>
    <row r="156" spans="2:9" ht="15" x14ac:dyDescent="0.25">
      <c r="B156" s="377">
        <f t="shared" si="1"/>
        <v>3.1429999999999954</v>
      </c>
      <c r="C156" s="19"/>
      <c r="D156" s="117" t="s">
        <v>668</v>
      </c>
      <c r="E156" s="19" t="s">
        <v>31</v>
      </c>
      <c r="F156" s="19">
        <v>1</v>
      </c>
      <c r="G156" s="296"/>
      <c r="H156" s="23"/>
    </row>
    <row r="157" spans="2:9" ht="15" x14ac:dyDescent="0.25">
      <c r="B157" s="377">
        <f t="shared" si="1"/>
        <v>3.1439999999999952</v>
      </c>
      <c r="C157" s="19"/>
      <c r="D157" s="117" t="s">
        <v>669</v>
      </c>
      <c r="E157" s="19" t="s">
        <v>31</v>
      </c>
      <c r="F157" s="19">
        <v>1</v>
      </c>
      <c r="G157" s="296"/>
      <c r="H157" s="23"/>
    </row>
    <row r="158" spans="2:9" ht="15" x14ac:dyDescent="0.25">
      <c r="B158" s="377">
        <f t="shared" si="1"/>
        <v>3.1449999999999951</v>
      </c>
      <c r="C158" s="19"/>
      <c r="D158" s="117" t="s">
        <v>670</v>
      </c>
      <c r="E158" s="19" t="s">
        <v>31</v>
      </c>
      <c r="F158" s="19">
        <v>1</v>
      </c>
      <c r="G158" s="296"/>
      <c r="H158" s="23"/>
    </row>
    <row r="159" spans="2:9" ht="15" x14ac:dyDescent="0.25">
      <c r="B159" s="377">
        <f t="shared" si="1"/>
        <v>3.145999999999995</v>
      </c>
      <c r="C159" s="19"/>
      <c r="D159" s="117" t="s">
        <v>671</v>
      </c>
      <c r="E159" s="19" t="s">
        <v>31</v>
      </c>
      <c r="F159" s="19">
        <v>1</v>
      </c>
      <c r="G159" s="296"/>
      <c r="H159" s="23"/>
    </row>
    <row r="160" spans="2:9" ht="15" x14ac:dyDescent="0.25">
      <c r="B160" s="377">
        <f t="shared" si="1"/>
        <v>3.1469999999999949</v>
      </c>
      <c r="C160" s="19"/>
      <c r="D160" s="117" t="s">
        <v>70</v>
      </c>
      <c r="E160" s="19" t="s">
        <v>31</v>
      </c>
      <c r="F160" s="19">
        <v>1</v>
      </c>
      <c r="G160" s="296"/>
      <c r="H160" s="23"/>
    </row>
    <row r="161" spans="2:8" ht="15" x14ac:dyDescent="0.25">
      <c r="B161" s="377">
        <f t="shared" si="1"/>
        <v>3.1479999999999948</v>
      </c>
      <c r="C161" s="19"/>
      <c r="D161" s="117" t="s">
        <v>70</v>
      </c>
      <c r="E161" s="19" t="s">
        <v>31</v>
      </c>
      <c r="F161" s="19">
        <v>1</v>
      </c>
      <c r="G161" s="296"/>
      <c r="H161" s="23"/>
    </row>
    <row r="162" spans="2:8" ht="15" x14ac:dyDescent="0.2">
      <c r="B162" s="19"/>
      <c r="C162" s="19"/>
      <c r="D162" s="267"/>
      <c r="E162" s="19"/>
      <c r="F162" s="19"/>
      <c r="G162" s="65"/>
      <c r="H162" s="23"/>
    </row>
    <row r="163" spans="2:8" ht="15" x14ac:dyDescent="0.2">
      <c r="B163" s="19"/>
      <c r="C163" s="19"/>
      <c r="D163" s="267"/>
      <c r="E163" s="19"/>
      <c r="F163" s="19"/>
      <c r="G163" s="65"/>
      <c r="H163" s="23"/>
    </row>
    <row r="164" spans="2:8" ht="15" x14ac:dyDescent="0.2">
      <c r="B164" s="21"/>
      <c r="C164" s="21"/>
      <c r="D164" s="78"/>
      <c r="E164" s="21"/>
      <c r="F164" s="21"/>
      <c r="G164" s="79"/>
      <c r="H164" s="25"/>
    </row>
    <row r="165" spans="2:8" ht="15" x14ac:dyDescent="0.2">
      <c r="B165" s="21"/>
      <c r="C165" s="21"/>
      <c r="D165" s="78"/>
      <c r="E165" s="21"/>
      <c r="F165" s="21"/>
      <c r="G165" s="79"/>
      <c r="H165" s="25"/>
    </row>
    <row r="166" spans="2:8" ht="15" x14ac:dyDescent="0.2">
      <c r="B166" s="21"/>
      <c r="C166" s="21"/>
      <c r="D166" s="78"/>
      <c r="E166" s="21"/>
      <c r="F166" s="21"/>
      <c r="G166" s="79"/>
      <c r="H166" s="25"/>
    </row>
    <row r="167" spans="2:8" ht="15" thickBot="1" x14ac:dyDescent="0.25">
      <c r="B167" s="21"/>
      <c r="C167" s="21"/>
      <c r="D167" s="24"/>
      <c r="E167" s="21"/>
      <c r="F167" s="21"/>
      <c r="G167" s="25"/>
      <c r="H167" s="25"/>
    </row>
    <row r="168" spans="2:8" ht="15" thickBot="1" x14ac:dyDescent="0.25">
      <c r="B168" s="26" t="s">
        <v>106</v>
      </c>
      <c r="C168" s="26"/>
      <c r="D168" s="26"/>
      <c r="E168" s="26"/>
      <c r="F168" s="26"/>
      <c r="G168" s="27"/>
      <c r="H168" s="85"/>
    </row>
    <row r="169" spans="2:8" x14ac:dyDescent="0.2">
      <c r="B169" s="5"/>
      <c r="C169" s="5"/>
      <c r="D169" s="5"/>
      <c r="E169" s="5"/>
      <c r="F169" s="5"/>
      <c r="G169" s="7"/>
      <c r="H169" s="7"/>
    </row>
    <row r="170" spans="2:8" x14ac:dyDescent="0.2">
      <c r="B170" s="5"/>
      <c r="C170" s="5"/>
      <c r="D170" s="5"/>
      <c r="E170" s="5"/>
      <c r="F170" s="5"/>
      <c r="G170" s="7"/>
      <c r="H170" s="7"/>
    </row>
    <row r="171" spans="2:8" x14ac:dyDescent="0.2">
      <c r="B171" s="5"/>
      <c r="C171" s="5"/>
      <c r="D171" s="5"/>
      <c r="E171" s="5"/>
      <c r="F171" s="5"/>
      <c r="G171" s="7"/>
      <c r="H171" s="7"/>
    </row>
    <row r="172" spans="2:8" x14ac:dyDescent="0.2">
      <c r="B172" s="5"/>
      <c r="C172" s="5"/>
      <c r="D172" s="5"/>
      <c r="E172" s="5"/>
      <c r="F172" s="5"/>
      <c r="G172" s="7"/>
      <c r="H172" s="7"/>
    </row>
    <row r="173" spans="2:8" x14ac:dyDescent="0.2">
      <c r="B173" s="5"/>
      <c r="C173" s="5"/>
      <c r="D173" s="5"/>
      <c r="E173" s="5"/>
      <c r="F173" s="5"/>
      <c r="G173" s="7"/>
      <c r="H173" s="7"/>
    </row>
    <row r="174" spans="2:8" x14ac:dyDescent="0.2">
      <c r="B174" s="5"/>
      <c r="C174" s="5"/>
      <c r="D174" s="5"/>
      <c r="E174" s="5"/>
      <c r="F174" s="5"/>
      <c r="G174" s="7"/>
      <c r="H174" s="7"/>
    </row>
    <row r="175" spans="2:8" x14ac:dyDescent="0.2">
      <c r="B175" s="5"/>
      <c r="C175" s="5"/>
      <c r="D175" s="5"/>
      <c r="E175" s="5"/>
      <c r="F175" s="5"/>
      <c r="G175" s="7"/>
      <c r="H175" s="7"/>
    </row>
    <row r="176" spans="2:8" x14ac:dyDescent="0.2">
      <c r="B176" s="5"/>
      <c r="C176" s="5"/>
      <c r="D176" s="5"/>
      <c r="E176" s="5"/>
      <c r="F176" s="5"/>
      <c r="G176" s="7"/>
      <c r="H176" s="7"/>
    </row>
    <row r="177" spans="2:8" x14ac:dyDescent="0.2">
      <c r="B177" s="5"/>
      <c r="C177" s="5"/>
      <c r="D177" s="5"/>
      <c r="E177" s="5"/>
      <c r="F177" s="5"/>
      <c r="G177" s="7"/>
      <c r="H177" s="7"/>
    </row>
    <row r="178" spans="2:8" x14ac:dyDescent="0.2">
      <c r="B178" s="5"/>
      <c r="C178" s="5"/>
      <c r="D178" s="5"/>
      <c r="E178" s="5"/>
      <c r="F178" s="5"/>
      <c r="G178" s="7"/>
      <c r="H178" s="7"/>
    </row>
    <row r="179" spans="2:8" x14ac:dyDescent="0.2">
      <c r="B179" s="5"/>
      <c r="C179" s="5"/>
      <c r="D179" s="5"/>
      <c r="E179" s="5"/>
      <c r="F179" s="5"/>
      <c r="G179" s="7"/>
      <c r="H179" s="7"/>
    </row>
    <row r="180" spans="2:8" x14ac:dyDescent="0.2">
      <c r="B180" s="5"/>
      <c r="C180" s="5"/>
      <c r="D180" s="5"/>
      <c r="E180" s="5"/>
      <c r="F180" s="5"/>
      <c r="G180" s="7"/>
      <c r="H180" s="7"/>
    </row>
    <row r="181" spans="2:8" x14ac:dyDescent="0.2">
      <c r="B181" s="5"/>
      <c r="C181" s="5"/>
      <c r="D181" s="5"/>
      <c r="E181" s="5"/>
      <c r="F181" s="5"/>
      <c r="G181" s="7"/>
      <c r="H181" s="7"/>
    </row>
    <row r="182" spans="2:8" x14ac:dyDescent="0.2">
      <c r="B182" s="5"/>
      <c r="C182" s="5"/>
      <c r="D182" s="5"/>
      <c r="E182" s="5"/>
      <c r="F182" s="5"/>
      <c r="G182" s="7"/>
      <c r="H182" s="7"/>
    </row>
    <row r="183" spans="2:8" x14ac:dyDescent="0.2">
      <c r="B183" s="5"/>
      <c r="C183" s="5"/>
      <c r="D183" s="5"/>
      <c r="E183" s="5"/>
      <c r="F183" s="5"/>
      <c r="G183" s="7"/>
      <c r="H183" s="7"/>
    </row>
    <row r="184" spans="2:8" x14ac:dyDescent="0.2">
      <c r="B184" s="5"/>
      <c r="C184" s="5"/>
      <c r="D184" s="5"/>
      <c r="E184" s="5"/>
      <c r="F184" s="5"/>
      <c r="G184" s="7"/>
      <c r="H184" s="7"/>
    </row>
    <row r="185" spans="2:8" x14ac:dyDescent="0.2">
      <c r="B185" s="5"/>
      <c r="C185" s="5"/>
      <c r="D185" s="5"/>
      <c r="E185" s="5"/>
      <c r="F185" s="5"/>
      <c r="G185" s="7"/>
      <c r="H185" s="7"/>
    </row>
    <row r="186" spans="2:8" x14ac:dyDescent="0.2">
      <c r="B186" s="5"/>
      <c r="C186" s="5"/>
      <c r="D186" s="5"/>
      <c r="E186" s="5"/>
      <c r="F186" s="5"/>
      <c r="G186" s="7"/>
      <c r="H186" s="7"/>
    </row>
    <row r="187" spans="2:8" x14ac:dyDescent="0.2">
      <c r="B187" s="5"/>
      <c r="C187" s="5"/>
      <c r="D187" s="5"/>
      <c r="E187" s="5"/>
      <c r="F187" s="5"/>
      <c r="G187" s="7"/>
      <c r="H187" s="7"/>
    </row>
    <row r="188" spans="2:8" x14ac:dyDescent="0.2">
      <c r="B188" s="5"/>
      <c r="C188" s="5"/>
      <c r="D188" s="5"/>
      <c r="E188" s="5"/>
      <c r="F188" s="5"/>
      <c r="G188" s="7"/>
      <c r="H188" s="7"/>
    </row>
    <row r="189" spans="2:8" x14ac:dyDescent="0.2">
      <c r="B189" s="5"/>
      <c r="C189" s="5"/>
      <c r="D189" s="5"/>
      <c r="E189" s="5"/>
      <c r="F189" s="5"/>
      <c r="G189" s="7"/>
      <c r="H189" s="7"/>
    </row>
    <row r="190" spans="2:8" x14ac:dyDescent="0.2">
      <c r="B190" s="5"/>
      <c r="C190" s="5"/>
      <c r="D190" s="5"/>
      <c r="E190" s="5"/>
      <c r="F190" s="5"/>
      <c r="G190" s="7"/>
      <c r="H190" s="7"/>
    </row>
    <row r="191" spans="2:8" x14ac:dyDescent="0.2">
      <c r="B191" s="5"/>
      <c r="C191" s="5"/>
      <c r="D191" s="5"/>
      <c r="E191" s="5"/>
      <c r="F191" s="5"/>
      <c r="G191" s="7"/>
      <c r="H191" s="7"/>
    </row>
    <row r="192" spans="2:8" x14ac:dyDescent="0.2">
      <c r="B192" s="5"/>
      <c r="C192" s="5"/>
      <c r="D192" s="5"/>
      <c r="E192" s="5"/>
      <c r="F192" s="5"/>
      <c r="G192" s="7"/>
      <c r="H192" s="7"/>
    </row>
    <row r="193" spans="2:8" x14ac:dyDescent="0.2">
      <c r="B193" s="5"/>
      <c r="C193" s="5"/>
      <c r="D193" s="5"/>
      <c r="E193" s="5"/>
      <c r="F193" s="5"/>
      <c r="G193" s="7"/>
      <c r="H193" s="7"/>
    </row>
    <row r="194" spans="2:8" x14ac:dyDescent="0.2">
      <c r="B194" s="5"/>
      <c r="C194" s="5"/>
      <c r="D194" s="5"/>
      <c r="E194" s="5"/>
      <c r="F194" s="5"/>
      <c r="G194" s="7"/>
      <c r="H194" s="7"/>
    </row>
    <row r="195" spans="2:8" x14ac:dyDescent="0.2">
      <c r="B195" s="5"/>
      <c r="C195" s="5"/>
      <c r="D195" s="5"/>
      <c r="E195" s="5"/>
      <c r="F195" s="5"/>
      <c r="G195" s="7"/>
      <c r="H195" s="7"/>
    </row>
    <row r="196" spans="2:8" x14ac:dyDescent="0.2">
      <c r="B196" s="5"/>
      <c r="C196" s="5"/>
      <c r="D196" s="5"/>
      <c r="E196" s="5"/>
      <c r="F196" s="5"/>
      <c r="G196" s="7"/>
      <c r="H196" s="7"/>
    </row>
    <row r="197" spans="2:8" x14ac:dyDescent="0.2">
      <c r="B197" s="5"/>
      <c r="C197" s="5"/>
      <c r="D197" s="5"/>
      <c r="E197" s="5"/>
      <c r="F197" s="5"/>
      <c r="G197" s="7"/>
      <c r="H197" s="7"/>
    </row>
    <row r="198" spans="2:8" x14ac:dyDescent="0.2">
      <c r="B198" s="5"/>
      <c r="C198" s="5"/>
      <c r="D198" s="5"/>
      <c r="E198" s="5"/>
      <c r="F198" s="5"/>
      <c r="G198" s="7"/>
      <c r="H198" s="7"/>
    </row>
    <row r="199" spans="2:8" x14ac:dyDescent="0.2">
      <c r="B199" s="5"/>
      <c r="C199" s="5"/>
      <c r="D199" s="5"/>
      <c r="E199" s="5"/>
      <c r="F199" s="5"/>
      <c r="G199" s="7"/>
      <c r="H199" s="7"/>
    </row>
    <row r="200" spans="2:8" x14ac:dyDescent="0.2">
      <c r="B200" s="5"/>
      <c r="C200" s="5"/>
      <c r="D200" s="5"/>
      <c r="E200" s="5"/>
      <c r="F200" s="5"/>
      <c r="G200" s="7"/>
      <c r="H200" s="7"/>
    </row>
    <row r="201" spans="2:8" x14ac:dyDescent="0.2">
      <c r="B201" s="5"/>
      <c r="C201" s="5"/>
      <c r="D201" s="5"/>
      <c r="E201" s="5"/>
      <c r="F201" s="5"/>
      <c r="G201" s="7"/>
      <c r="H201" s="7"/>
    </row>
    <row r="202" spans="2:8" x14ac:dyDescent="0.2">
      <c r="B202" s="5"/>
      <c r="C202" s="5"/>
      <c r="D202" s="5"/>
      <c r="E202" s="5"/>
      <c r="F202" s="5"/>
      <c r="G202" s="12"/>
      <c r="H202" s="12"/>
    </row>
    <row r="203" spans="2:8" x14ac:dyDescent="0.2">
      <c r="B203" s="5"/>
      <c r="C203" s="5"/>
      <c r="D203" s="5"/>
      <c r="E203" s="5"/>
      <c r="F203" s="5"/>
      <c r="G203" s="12"/>
      <c r="H203" s="12"/>
    </row>
    <row r="204" spans="2:8" x14ac:dyDescent="0.2">
      <c r="B204" s="5"/>
      <c r="C204" s="5"/>
      <c r="D204" s="5"/>
      <c r="E204" s="5"/>
      <c r="F204" s="5"/>
      <c r="G204" s="12"/>
      <c r="H204" s="12"/>
    </row>
    <row r="205" spans="2:8" x14ac:dyDescent="0.2">
      <c r="B205" s="5"/>
      <c r="C205" s="5"/>
      <c r="D205" s="5"/>
      <c r="E205" s="5"/>
      <c r="F205" s="5"/>
    </row>
    <row r="206" spans="2:8" x14ac:dyDescent="0.2">
      <c r="B206" s="5"/>
      <c r="C206" s="5"/>
      <c r="D206" s="5"/>
      <c r="E206" s="5"/>
      <c r="F206" s="5"/>
    </row>
    <row r="207" spans="2:8" x14ac:dyDescent="0.2">
      <c r="B207" s="5"/>
      <c r="C207" s="5"/>
      <c r="D207" s="5"/>
      <c r="E207" s="5"/>
      <c r="F207" s="5"/>
    </row>
    <row r="208" spans="2:8" x14ac:dyDescent="0.2">
      <c r="B208" s="5"/>
      <c r="C208" s="5"/>
      <c r="D208" s="5"/>
      <c r="E208" s="5"/>
      <c r="F208" s="5"/>
    </row>
    <row r="209" spans="2:6" x14ac:dyDescent="0.2">
      <c r="B209" s="5"/>
      <c r="C209" s="5"/>
      <c r="D209" s="5"/>
      <c r="E209" s="5"/>
      <c r="F209" s="5"/>
    </row>
    <row r="210" spans="2:6" x14ac:dyDescent="0.2">
      <c r="B210" s="5"/>
      <c r="C210" s="5"/>
      <c r="D210" s="5"/>
      <c r="E210" s="5"/>
      <c r="F210" s="5"/>
    </row>
    <row r="211" spans="2:6" x14ac:dyDescent="0.2">
      <c r="B211" s="5"/>
      <c r="C211" s="5"/>
      <c r="D211" s="5"/>
      <c r="E211" s="5"/>
      <c r="F211" s="5"/>
    </row>
    <row r="212" spans="2:6" x14ac:dyDescent="0.2">
      <c r="B212" s="5"/>
      <c r="C212" s="5"/>
      <c r="D212" s="5"/>
      <c r="E212" s="5"/>
      <c r="F212" s="5"/>
    </row>
    <row r="213" spans="2:6" x14ac:dyDescent="0.2">
      <c r="B213" s="5"/>
      <c r="C213" s="5"/>
      <c r="D213" s="5"/>
      <c r="E213" s="5"/>
      <c r="F213" s="5"/>
    </row>
    <row r="214" spans="2:6" x14ac:dyDescent="0.2">
      <c r="B214" s="5"/>
      <c r="C214" s="5"/>
      <c r="D214" s="5"/>
      <c r="E214" s="5"/>
      <c r="F214" s="5"/>
    </row>
    <row r="215" spans="2:6" x14ac:dyDescent="0.2">
      <c r="B215" s="5"/>
      <c r="C215" s="5"/>
      <c r="D215" s="5"/>
      <c r="E215" s="5"/>
      <c r="F215" s="5"/>
    </row>
    <row r="216" spans="2:6" x14ac:dyDescent="0.2">
      <c r="B216" s="5"/>
      <c r="C216" s="5"/>
      <c r="D216" s="5"/>
      <c r="E216" s="5"/>
      <c r="F216" s="5"/>
    </row>
    <row r="217" spans="2:6" x14ac:dyDescent="0.2">
      <c r="B217" s="5"/>
      <c r="C217" s="5"/>
      <c r="D217" s="5"/>
      <c r="E217" s="5"/>
      <c r="F217" s="5"/>
    </row>
  </sheetData>
  <mergeCells count="1">
    <mergeCell ref="E3:F3"/>
  </mergeCells>
  <phoneticPr fontId="31" type="noConversion"/>
  <pageMargins left="0.19685039370078741" right="3.937007874015748E-2" top="0.43307086614173229" bottom="0.35433070866141736" header="0.31496062992125984" footer="0.31496062992125984"/>
  <pageSetup paperSize="9" scale="64" firstPageNumber="9" orientation="portrait" useFirstPageNumber="1" r:id="rId1"/>
  <headerFooter>
    <oddFooter>&amp;R&amp;"Arial,Regular"&amp;P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B1:J217"/>
  <sheetViews>
    <sheetView view="pageBreakPreview" zoomScale="80" zoomScaleNormal="70" zoomScaleSheetLayoutView="80" workbookViewId="0">
      <selection activeCell="S13" sqref="S13"/>
    </sheetView>
  </sheetViews>
  <sheetFormatPr defaultColWidth="9.140625" defaultRowHeight="14.25" x14ac:dyDescent="0.2"/>
  <cols>
    <col min="1" max="1" width="1.140625" style="6" customWidth="1"/>
    <col min="2" max="2" width="9.7109375" style="6" customWidth="1"/>
    <col min="3" max="3" width="11.7109375" style="6" customWidth="1"/>
    <col min="4" max="4" width="64.28515625" style="6" customWidth="1"/>
    <col min="5" max="5" width="8.85546875" style="6" customWidth="1"/>
    <col min="6" max="6" width="7.5703125" style="6" customWidth="1"/>
    <col min="7" max="7" width="12.7109375" style="6" customWidth="1"/>
    <col min="8" max="8" width="21.7109375" style="6" customWidth="1"/>
    <col min="9" max="9" width="9.140625" style="6"/>
    <col min="10" max="10" width="12.85546875" style="6" bestFit="1" customWidth="1"/>
    <col min="11" max="16384" width="9.140625" style="6"/>
  </cols>
  <sheetData>
    <row r="1" spans="2:10" ht="18" x14ac:dyDescent="0.25">
      <c r="B1" s="2"/>
      <c r="C1" s="2"/>
      <c r="D1" s="8"/>
      <c r="E1" s="1"/>
      <c r="F1" s="1"/>
      <c r="G1" s="7"/>
      <c r="H1" s="12"/>
    </row>
    <row r="2" spans="2:10" s="12" customFormat="1" ht="18" customHeight="1" x14ac:dyDescent="0.25">
      <c r="B2" s="2" t="s">
        <v>0</v>
      </c>
      <c r="D2" s="2"/>
      <c r="E2" s="3"/>
      <c r="F2" s="3"/>
      <c r="G2" s="7"/>
    </row>
    <row r="3" spans="2:10" ht="15" customHeight="1" x14ac:dyDescent="0.25">
      <c r="B3" s="2" t="s">
        <v>20</v>
      </c>
      <c r="C3" s="12"/>
      <c r="D3" s="270" t="s">
        <v>2</v>
      </c>
      <c r="E3" s="410" t="s">
        <v>3</v>
      </c>
      <c r="F3" s="411"/>
      <c r="G3" s="268" t="s">
        <v>1265</v>
      </c>
      <c r="H3" s="12"/>
    </row>
    <row r="4" spans="2:10" ht="15" customHeight="1" x14ac:dyDescent="0.2">
      <c r="B4" s="2" t="s">
        <v>21</v>
      </c>
      <c r="C4" s="12"/>
      <c r="D4" s="2" t="s">
        <v>5</v>
      </c>
      <c r="E4" s="2"/>
      <c r="F4" s="2"/>
      <c r="G4" s="268" t="s">
        <v>1264</v>
      </c>
      <c r="H4" s="12"/>
    </row>
    <row r="5" spans="2:10" x14ac:dyDescent="0.2">
      <c r="B5" s="2"/>
      <c r="C5" s="2"/>
      <c r="D5" s="2"/>
      <c r="E5" s="2"/>
      <c r="F5" s="2"/>
      <c r="G5" s="7"/>
      <c r="H5" s="12"/>
    </row>
    <row r="6" spans="2:10" s="4" customFormat="1" ht="15" customHeight="1" x14ac:dyDescent="0.2">
      <c r="B6" s="4" t="s">
        <v>201</v>
      </c>
      <c r="D6" s="4" t="s">
        <v>108</v>
      </c>
    </row>
    <row r="7" spans="2:10" ht="6" customHeight="1" thickBot="1" x14ac:dyDescent="0.25">
      <c r="B7" s="5"/>
      <c r="C7" s="5"/>
      <c r="D7" s="5"/>
      <c r="E7" s="5"/>
      <c r="F7" s="5"/>
      <c r="G7" s="7"/>
      <c r="H7" s="12"/>
    </row>
    <row r="8" spans="2:10" s="9" customFormat="1" ht="39" customHeight="1" thickBot="1" x14ac:dyDescent="0.3">
      <c r="B8" s="11" t="s">
        <v>24</v>
      </c>
      <c r="C8" s="11" t="s">
        <v>25</v>
      </c>
      <c r="D8" s="11" t="s">
        <v>7</v>
      </c>
      <c r="E8" s="11" t="s">
        <v>26</v>
      </c>
      <c r="F8" s="11" t="s">
        <v>1382</v>
      </c>
      <c r="G8" s="11" t="s">
        <v>1383</v>
      </c>
      <c r="H8" s="11" t="s">
        <v>1384</v>
      </c>
    </row>
    <row r="9" spans="2:10" s="9" customFormat="1" ht="38.25" x14ac:dyDescent="0.25">
      <c r="B9" s="29">
        <v>4</v>
      </c>
      <c r="C9" s="29" t="s">
        <v>155</v>
      </c>
      <c r="D9" s="286" t="s">
        <v>202</v>
      </c>
      <c r="E9" s="40"/>
      <c r="F9" s="40"/>
      <c r="G9" s="41"/>
      <c r="H9" s="41"/>
    </row>
    <row r="10" spans="2:10" s="9" customFormat="1" ht="20.25" customHeight="1" x14ac:dyDescent="0.25">
      <c r="B10" s="19" t="s">
        <v>203</v>
      </c>
      <c r="C10" s="19"/>
      <c r="D10" s="376" t="s">
        <v>30</v>
      </c>
      <c r="E10" s="19" t="s">
        <v>31</v>
      </c>
      <c r="F10" s="19">
        <v>1</v>
      </c>
      <c r="G10" s="65"/>
      <c r="H10" s="23"/>
      <c r="I10" s="329"/>
      <c r="J10" s="352"/>
    </row>
    <row r="11" spans="2:10" s="9" customFormat="1" ht="20.25" customHeight="1" x14ac:dyDescent="0.25">
      <c r="B11" s="19" t="s">
        <v>204</v>
      </c>
      <c r="C11" s="19"/>
      <c r="D11" s="376" t="s">
        <v>33</v>
      </c>
      <c r="E11" s="19" t="s">
        <v>31</v>
      </c>
      <c r="F11" s="19">
        <v>1</v>
      </c>
      <c r="G11" s="65"/>
      <c r="H11" s="23"/>
      <c r="I11" s="329"/>
    </row>
    <row r="12" spans="2:10" s="9" customFormat="1" ht="20.25" customHeight="1" x14ac:dyDescent="0.25">
      <c r="B12" s="19" t="s">
        <v>205</v>
      </c>
      <c r="C12" s="19"/>
      <c r="D12" s="376" t="s">
        <v>35</v>
      </c>
      <c r="E12" s="19" t="s">
        <v>31</v>
      </c>
      <c r="F12" s="19">
        <v>1</v>
      </c>
      <c r="G12" s="65"/>
      <c r="H12" s="23"/>
      <c r="I12" s="329"/>
    </row>
    <row r="13" spans="2:10" s="9" customFormat="1" ht="20.25" customHeight="1" x14ac:dyDescent="0.25">
      <c r="B13" s="19" t="s">
        <v>206</v>
      </c>
      <c r="C13" s="19"/>
      <c r="D13" s="376" t="s">
        <v>37</v>
      </c>
      <c r="E13" s="19" t="s">
        <v>31</v>
      </c>
      <c r="F13" s="19">
        <v>1</v>
      </c>
      <c r="G13" s="65"/>
      <c r="H13" s="23"/>
      <c r="I13" s="329"/>
    </row>
    <row r="14" spans="2:10" s="9" customFormat="1" ht="20.25" customHeight="1" x14ac:dyDescent="0.25">
      <c r="B14" s="19" t="s">
        <v>207</v>
      </c>
      <c r="C14" s="19"/>
      <c r="D14" s="376" t="s">
        <v>39</v>
      </c>
      <c r="E14" s="19" t="s">
        <v>31</v>
      </c>
      <c r="F14" s="19">
        <v>1</v>
      </c>
      <c r="G14" s="65"/>
      <c r="H14" s="23"/>
      <c r="I14" s="329"/>
    </row>
    <row r="15" spans="2:10" s="9" customFormat="1" ht="20.25" customHeight="1" x14ac:dyDescent="0.25">
      <c r="B15" s="19" t="s">
        <v>208</v>
      </c>
      <c r="C15" s="19"/>
      <c r="D15" s="376" t="s">
        <v>41</v>
      </c>
      <c r="E15" s="19" t="s">
        <v>31</v>
      </c>
      <c r="F15" s="19">
        <v>1</v>
      </c>
      <c r="G15" s="65"/>
      <c r="H15" s="23"/>
      <c r="I15" s="329"/>
    </row>
    <row r="16" spans="2:10" s="9" customFormat="1" ht="20.25" customHeight="1" x14ac:dyDescent="0.25">
      <c r="B16" s="19" t="s">
        <v>209</v>
      </c>
      <c r="C16" s="19"/>
      <c r="D16" s="376" t="s">
        <v>43</v>
      </c>
      <c r="E16" s="19" t="s">
        <v>31</v>
      </c>
      <c r="F16" s="19">
        <v>1</v>
      </c>
      <c r="G16" s="65"/>
      <c r="H16" s="23"/>
    </row>
    <row r="17" spans="2:8" s="9" customFormat="1" ht="20.25" customHeight="1" x14ac:dyDescent="0.25">
      <c r="B17" s="19" t="s">
        <v>210</v>
      </c>
      <c r="C17" s="19"/>
      <c r="D17" s="376" t="s">
        <v>45</v>
      </c>
      <c r="E17" s="19" t="s">
        <v>31</v>
      </c>
      <c r="F17" s="19">
        <v>1</v>
      </c>
      <c r="G17" s="65"/>
      <c r="H17" s="23"/>
    </row>
    <row r="18" spans="2:8" s="9" customFormat="1" ht="20.25" customHeight="1" x14ac:dyDescent="0.25">
      <c r="B18" s="19" t="s">
        <v>211</v>
      </c>
      <c r="C18" s="19"/>
      <c r="D18" s="376" t="s">
        <v>47</v>
      </c>
      <c r="E18" s="19" t="s">
        <v>31</v>
      </c>
      <c r="F18" s="19">
        <v>1</v>
      </c>
      <c r="G18" s="65"/>
      <c r="H18" s="23"/>
    </row>
    <row r="19" spans="2:8" s="9" customFormat="1" ht="20.25" customHeight="1" x14ac:dyDescent="0.25">
      <c r="B19" s="19" t="s">
        <v>212</v>
      </c>
      <c r="C19" s="19"/>
      <c r="D19" s="376" t="s">
        <v>47</v>
      </c>
      <c r="E19" s="19" t="s">
        <v>31</v>
      </c>
      <c r="F19" s="19">
        <v>1</v>
      </c>
      <c r="G19" s="65"/>
      <c r="H19" s="23"/>
    </row>
    <row r="20" spans="2:8" s="9" customFormat="1" ht="20.25" customHeight="1" x14ac:dyDescent="0.25">
      <c r="B20" s="19" t="s">
        <v>213</v>
      </c>
      <c r="C20" s="19"/>
      <c r="D20" s="376" t="s">
        <v>50</v>
      </c>
      <c r="E20" s="19" t="s">
        <v>31</v>
      </c>
      <c r="F20" s="19">
        <v>1</v>
      </c>
      <c r="G20" s="65"/>
      <c r="H20" s="23"/>
    </row>
    <row r="21" spans="2:8" s="9" customFormat="1" ht="20.25" customHeight="1" x14ac:dyDescent="0.25">
      <c r="B21" s="19" t="s">
        <v>214</v>
      </c>
      <c r="C21" s="19"/>
      <c r="D21" s="376" t="s">
        <v>50</v>
      </c>
      <c r="E21" s="19" t="s">
        <v>31</v>
      </c>
      <c r="F21" s="19">
        <v>1</v>
      </c>
      <c r="G21" s="65"/>
      <c r="H21" s="23"/>
    </row>
    <row r="22" spans="2:8" s="9" customFormat="1" ht="20.25" customHeight="1" x14ac:dyDescent="0.25">
      <c r="B22" s="19" t="s">
        <v>215</v>
      </c>
      <c r="C22" s="19"/>
      <c r="D22" s="376" t="s">
        <v>50</v>
      </c>
      <c r="E22" s="19" t="s">
        <v>31</v>
      </c>
      <c r="F22" s="19">
        <v>1</v>
      </c>
      <c r="G22" s="65"/>
      <c r="H22" s="23"/>
    </row>
    <row r="23" spans="2:8" s="9" customFormat="1" ht="20.25" customHeight="1" x14ac:dyDescent="0.25">
      <c r="B23" s="19" t="s">
        <v>216</v>
      </c>
      <c r="C23" s="19"/>
      <c r="D23" s="376" t="s">
        <v>50</v>
      </c>
      <c r="E23" s="19" t="s">
        <v>31</v>
      </c>
      <c r="F23" s="19">
        <v>1</v>
      </c>
      <c r="G23" s="65"/>
      <c r="H23" s="23"/>
    </row>
    <row r="24" spans="2:8" s="9" customFormat="1" ht="20.25" customHeight="1" x14ac:dyDescent="0.25">
      <c r="B24" s="19" t="s">
        <v>217</v>
      </c>
      <c r="C24" s="19"/>
      <c r="D24" s="376" t="s">
        <v>50</v>
      </c>
      <c r="E24" s="19" t="s">
        <v>31</v>
      </c>
      <c r="F24" s="19">
        <v>1</v>
      </c>
      <c r="G24" s="65"/>
      <c r="H24" s="23"/>
    </row>
    <row r="25" spans="2:8" s="9" customFormat="1" ht="20.25" customHeight="1" x14ac:dyDescent="0.25">
      <c r="B25" s="19" t="s">
        <v>218</v>
      </c>
      <c r="C25" s="19"/>
      <c r="D25" s="376" t="s">
        <v>56</v>
      </c>
      <c r="E25" s="19" t="s">
        <v>31</v>
      </c>
      <c r="F25" s="19">
        <v>1</v>
      </c>
      <c r="G25" s="65"/>
      <c r="H25" s="23"/>
    </row>
    <row r="26" spans="2:8" s="9" customFormat="1" ht="20.25" customHeight="1" x14ac:dyDescent="0.25">
      <c r="B26" s="19" t="s">
        <v>219</v>
      </c>
      <c r="C26" s="19"/>
      <c r="D26" s="376" t="s">
        <v>58</v>
      </c>
      <c r="E26" s="19" t="s">
        <v>31</v>
      </c>
      <c r="F26" s="19">
        <v>1</v>
      </c>
      <c r="G26" s="65"/>
      <c r="H26" s="23"/>
    </row>
    <row r="27" spans="2:8" s="9" customFormat="1" ht="20.25" customHeight="1" x14ac:dyDescent="0.25">
      <c r="B27" s="19" t="s">
        <v>220</v>
      </c>
      <c r="C27" s="19"/>
      <c r="D27" s="376" t="s">
        <v>60</v>
      </c>
      <c r="E27" s="19" t="s">
        <v>31</v>
      </c>
      <c r="F27" s="19">
        <v>1</v>
      </c>
      <c r="G27" s="65"/>
      <c r="H27" s="23"/>
    </row>
    <row r="28" spans="2:8" s="9" customFormat="1" ht="20.25" customHeight="1" x14ac:dyDescent="0.25">
      <c r="B28" s="19" t="s">
        <v>221</v>
      </c>
      <c r="C28" s="19"/>
      <c r="D28" s="376" t="s">
        <v>62</v>
      </c>
      <c r="E28" s="19" t="s">
        <v>31</v>
      </c>
      <c r="F28" s="19">
        <v>1</v>
      </c>
      <c r="G28" s="65"/>
      <c r="H28" s="23"/>
    </row>
    <row r="29" spans="2:8" s="9" customFormat="1" ht="20.25" customHeight="1" x14ac:dyDescent="0.25">
      <c r="B29" s="19" t="s">
        <v>222</v>
      </c>
      <c r="C29" s="19"/>
      <c r="D29" s="376" t="s">
        <v>64</v>
      </c>
      <c r="E29" s="19" t="s">
        <v>31</v>
      </c>
      <c r="F29" s="19">
        <v>1</v>
      </c>
      <c r="G29" s="65"/>
      <c r="H29" s="23"/>
    </row>
    <row r="30" spans="2:8" s="9" customFormat="1" ht="20.25" customHeight="1" x14ac:dyDescent="0.25">
      <c r="B30" s="19" t="s">
        <v>223</v>
      </c>
      <c r="C30" s="19"/>
      <c r="D30" s="376" t="s">
        <v>66</v>
      </c>
      <c r="E30" s="19" t="s">
        <v>31</v>
      </c>
      <c r="F30" s="19">
        <v>1</v>
      </c>
      <c r="G30" s="65"/>
      <c r="H30" s="23"/>
    </row>
    <row r="31" spans="2:8" s="9" customFormat="1" ht="20.25" customHeight="1" x14ac:dyDescent="0.25">
      <c r="B31" s="19" t="s">
        <v>224</v>
      </c>
      <c r="C31" s="19"/>
      <c r="D31" s="376" t="s">
        <v>68</v>
      </c>
      <c r="E31" s="19" t="s">
        <v>31</v>
      </c>
      <c r="F31" s="19">
        <v>1</v>
      </c>
      <c r="G31" s="65"/>
      <c r="H31" s="23"/>
    </row>
    <row r="32" spans="2:8" s="9" customFormat="1" ht="20.25" customHeight="1" x14ac:dyDescent="0.25">
      <c r="B32" s="19" t="s">
        <v>225</v>
      </c>
      <c r="C32" s="19"/>
      <c r="D32" s="376" t="s">
        <v>70</v>
      </c>
      <c r="E32" s="19" t="s">
        <v>31</v>
      </c>
      <c r="F32" s="19">
        <v>1</v>
      </c>
      <c r="G32" s="65"/>
      <c r="H32" s="23"/>
    </row>
    <row r="33" spans="2:8" s="9" customFormat="1" ht="20.25" customHeight="1" x14ac:dyDescent="0.25">
      <c r="B33" s="19" t="s">
        <v>226</v>
      </c>
      <c r="C33" s="19"/>
      <c r="D33" s="376" t="s">
        <v>70</v>
      </c>
      <c r="E33" s="19" t="s">
        <v>31</v>
      </c>
      <c r="F33" s="19">
        <v>1</v>
      </c>
      <c r="G33" s="65"/>
      <c r="H33" s="23"/>
    </row>
    <row r="34" spans="2:8" s="9" customFormat="1" ht="20.25" customHeight="1" x14ac:dyDescent="0.25">
      <c r="B34" s="19" t="s">
        <v>227</v>
      </c>
      <c r="C34" s="19"/>
      <c r="D34" s="376" t="s">
        <v>73</v>
      </c>
      <c r="E34" s="19" t="s">
        <v>31</v>
      </c>
      <c r="F34" s="19">
        <v>1</v>
      </c>
      <c r="G34" s="65"/>
      <c r="H34" s="23"/>
    </row>
    <row r="35" spans="2:8" s="9" customFormat="1" ht="20.25" customHeight="1" x14ac:dyDescent="0.25">
      <c r="B35" s="19" t="s">
        <v>228</v>
      </c>
      <c r="C35" s="19"/>
      <c r="D35" s="376" t="s">
        <v>73</v>
      </c>
      <c r="E35" s="19" t="s">
        <v>31</v>
      </c>
      <c r="F35" s="19">
        <v>1</v>
      </c>
      <c r="G35" s="65"/>
      <c r="H35" s="23"/>
    </row>
    <row r="36" spans="2:8" s="9" customFormat="1" ht="20.25" customHeight="1" x14ac:dyDescent="0.25">
      <c r="B36" s="19" t="s">
        <v>229</v>
      </c>
      <c r="C36" s="19"/>
      <c r="D36" s="376" t="s">
        <v>73</v>
      </c>
      <c r="E36" s="19" t="s">
        <v>31</v>
      </c>
      <c r="F36" s="19">
        <v>1</v>
      </c>
      <c r="G36" s="65"/>
      <c r="H36" s="23"/>
    </row>
    <row r="37" spans="2:8" s="9" customFormat="1" ht="20.25" customHeight="1" x14ac:dyDescent="0.25">
      <c r="B37" s="19" t="s">
        <v>230</v>
      </c>
      <c r="C37" s="19"/>
      <c r="D37" s="376" t="s">
        <v>73</v>
      </c>
      <c r="E37" s="19" t="s">
        <v>31</v>
      </c>
      <c r="F37" s="19">
        <v>1</v>
      </c>
      <c r="G37" s="65"/>
      <c r="H37" s="23"/>
    </row>
    <row r="38" spans="2:8" s="9" customFormat="1" ht="20.25" customHeight="1" x14ac:dyDescent="0.25">
      <c r="B38" s="19" t="s">
        <v>231</v>
      </c>
      <c r="C38" s="19"/>
      <c r="D38" s="376" t="s">
        <v>73</v>
      </c>
      <c r="E38" s="19" t="s">
        <v>31</v>
      </c>
      <c r="F38" s="19">
        <v>1</v>
      </c>
      <c r="G38" s="65"/>
      <c r="H38" s="23"/>
    </row>
    <row r="39" spans="2:8" s="9" customFormat="1" ht="20.25" customHeight="1" x14ac:dyDescent="0.25">
      <c r="B39" s="19" t="s">
        <v>232</v>
      </c>
      <c r="C39" s="19"/>
      <c r="D39" s="376" t="s">
        <v>79</v>
      </c>
      <c r="E39" s="19" t="s">
        <v>31</v>
      </c>
      <c r="F39" s="19">
        <v>1</v>
      </c>
      <c r="G39" s="65"/>
      <c r="H39" s="23"/>
    </row>
    <row r="40" spans="2:8" s="9" customFormat="1" ht="20.25" customHeight="1" x14ac:dyDescent="0.25">
      <c r="B40" s="19" t="s">
        <v>233</v>
      </c>
      <c r="C40" s="19"/>
      <c r="D40" s="376" t="s">
        <v>81</v>
      </c>
      <c r="E40" s="19" t="s">
        <v>31</v>
      </c>
      <c r="F40" s="19">
        <v>1</v>
      </c>
      <c r="G40" s="65"/>
      <c r="H40" s="23"/>
    </row>
    <row r="41" spans="2:8" s="9" customFormat="1" ht="20.25" customHeight="1" x14ac:dyDescent="0.25">
      <c r="B41" s="19" t="s">
        <v>234</v>
      </c>
      <c r="C41" s="19"/>
      <c r="D41" s="376" t="s">
        <v>83</v>
      </c>
      <c r="E41" s="19" t="s">
        <v>31</v>
      </c>
      <c r="F41" s="19">
        <v>1</v>
      </c>
      <c r="G41" s="65"/>
      <c r="H41" s="23"/>
    </row>
    <row r="42" spans="2:8" s="9" customFormat="1" ht="20.25" customHeight="1" x14ac:dyDescent="0.25">
      <c r="B42" s="19" t="s">
        <v>235</v>
      </c>
      <c r="C42" s="19"/>
      <c r="D42" s="376" t="s">
        <v>85</v>
      </c>
      <c r="E42" s="19" t="s">
        <v>31</v>
      </c>
      <c r="F42" s="19">
        <v>1</v>
      </c>
      <c r="G42" s="65"/>
      <c r="H42" s="23"/>
    </row>
    <row r="43" spans="2:8" s="9" customFormat="1" ht="20.25" customHeight="1" x14ac:dyDescent="0.25">
      <c r="B43" s="19" t="s">
        <v>236</v>
      </c>
      <c r="C43" s="19"/>
      <c r="D43" s="376" t="s">
        <v>87</v>
      </c>
      <c r="E43" s="19" t="s">
        <v>31</v>
      </c>
      <c r="F43" s="19">
        <v>1</v>
      </c>
      <c r="G43" s="65"/>
      <c r="H43" s="23"/>
    </row>
    <row r="44" spans="2:8" s="9" customFormat="1" ht="20.25" customHeight="1" x14ac:dyDescent="0.25">
      <c r="B44" s="19" t="s">
        <v>237</v>
      </c>
      <c r="C44" s="19"/>
      <c r="D44" s="376" t="s">
        <v>89</v>
      </c>
      <c r="E44" s="19" t="s">
        <v>31</v>
      </c>
      <c r="F44" s="19">
        <v>1</v>
      </c>
      <c r="G44" s="65"/>
      <c r="H44" s="23"/>
    </row>
    <row r="45" spans="2:8" s="9" customFormat="1" ht="20.25" customHeight="1" x14ac:dyDescent="0.25">
      <c r="B45" s="19" t="s">
        <v>238</v>
      </c>
      <c r="C45" s="19"/>
      <c r="D45" s="376" t="s">
        <v>91</v>
      </c>
      <c r="E45" s="19" t="s">
        <v>31</v>
      </c>
      <c r="F45" s="19">
        <v>1</v>
      </c>
      <c r="G45" s="65"/>
      <c r="H45" s="23"/>
    </row>
    <row r="46" spans="2:8" s="9" customFormat="1" ht="20.25" customHeight="1" x14ac:dyDescent="0.25">
      <c r="B46" s="19" t="s">
        <v>239</v>
      </c>
      <c r="C46" s="19"/>
      <c r="D46" s="376" t="s">
        <v>93</v>
      </c>
      <c r="E46" s="19" t="s">
        <v>31</v>
      </c>
      <c r="F46" s="19">
        <v>1</v>
      </c>
      <c r="G46" s="65"/>
      <c r="H46" s="23"/>
    </row>
    <row r="47" spans="2:8" s="9" customFormat="1" ht="20.25" customHeight="1" x14ac:dyDescent="0.25">
      <c r="B47" s="19" t="s">
        <v>240</v>
      </c>
      <c r="C47" s="19"/>
      <c r="D47" s="376" t="s">
        <v>95</v>
      </c>
      <c r="E47" s="19" t="s">
        <v>31</v>
      </c>
      <c r="F47" s="19">
        <v>1</v>
      </c>
      <c r="G47" s="65"/>
      <c r="H47" s="23"/>
    </row>
    <row r="48" spans="2:8" s="9" customFormat="1" ht="20.25" customHeight="1" x14ac:dyDescent="0.25">
      <c r="B48" s="19" t="s">
        <v>241</v>
      </c>
      <c r="C48" s="19"/>
      <c r="D48" s="376" t="s">
        <v>97</v>
      </c>
      <c r="E48" s="19" t="s">
        <v>31</v>
      </c>
      <c r="F48" s="19">
        <v>1</v>
      </c>
      <c r="G48" s="65"/>
      <c r="H48" s="23"/>
    </row>
    <row r="49" spans="2:10" s="9" customFormat="1" ht="20.25" customHeight="1" x14ac:dyDescent="0.25">
      <c r="B49" s="19" t="s">
        <v>242</v>
      </c>
      <c r="C49" s="19"/>
      <c r="D49" s="376" t="s">
        <v>99</v>
      </c>
      <c r="E49" s="19" t="s">
        <v>31</v>
      </c>
      <c r="F49" s="19">
        <v>1</v>
      </c>
      <c r="G49" s="65"/>
      <c r="H49" s="23"/>
    </row>
    <row r="50" spans="2:10" s="9" customFormat="1" ht="20.25" customHeight="1" x14ac:dyDescent="0.25">
      <c r="B50" s="19" t="s">
        <v>243</v>
      </c>
      <c r="C50" s="19"/>
      <c r="D50" s="376" t="s">
        <v>101</v>
      </c>
      <c r="E50" s="19" t="s">
        <v>31</v>
      </c>
      <c r="F50" s="19">
        <v>1</v>
      </c>
      <c r="G50" s="65"/>
      <c r="H50" s="23"/>
    </row>
    <row r="51" spans="2:10" s="9" customFormat="1" ht="20.25" customHeight="1" x14ac:dyDescent="0.25">
      <c r="B51" s="19" t="s">
        <v>244</v>
      </c>
      <c r="C51" s="19"/>
      <c r="D51" s="376" t="s">
        <v>103</v>
      </c>
      <c r="E51" s="19" t="s">
        <v>31</v>
      </c>
      <c r="F51" s="19">
        <v>1</v>
      </c>
      <c r="G51" s="65"/>
      <c r="H51" s="23"/>
    </row>
    <row r="52" spans="2:10" s="9" customFormat="1" ht="20.25" customHeight="1" x14ac:dyDescent="0.25">
      <c r="B52" s="19" t="s">
        <v>245</v>
      </c>
      <c r="C52" s="19"/>
      <c r="D52" s="376" t="s">
        <v>93</v>
      </c>
      <c r="E52" s="19" t="s">
        <v>31</v>
      </c>
      <c r="F52" s="19">
        <v>1</v>
      </c>
      <c r="G52" s="65"/>
      <c r="H52" s="23"/>
    </row>
    <row r="53" spans="2:10" s="9" customFormat="1" ht="20.25" customHeight="1" x14ac:dyDescent="0.25">
      <c r="B53" s="19" t="s">
        <v>246</v>
      </c>
      <c r="C53" s="19"/>
      <c r="D53" s="376" t="s">
        <v>95</v>
      </c>
      <c r="E53" s="19" t="s">
        <v>31</v>
      </c>
      <c r="F53" s="19">
        <v>1</v>
      </c>
      <c r="G53" s="65"/>
      <c r="H53" s="23"/>
    </row>
    <row r="54" spans="2:10" s="9" customFormat="1" ht="20.25" customHeight="1" x14ac:dyDescent="0.25">
      <c r="B54" s="19">
        <v>4.45</v>
      </c>
      <c r="C54" s="19"/>
      <c r="D54" s="117" t="s">
        <v>578</v>
      </c>
      <c r="E54" s="19" t="s">
        <v>31</v>
      </c>
      <c r="F54" s="19">
        <v>1</v>
      </c>
      <c r="G54" s="65"/>
      <c r="H54" s="23"/>
      <c r="I54" s="329"/>
      <c r="J54" s="352"/>
    </row>
    <row r="55" spans="2:10" s="9" customFormat="1" ht="20.25" customHeight="1" x14ac:dyDescent="0.25">
      <c r="B55" s="19">
        <f>B54+0.01</f>
        <v>4.46</v>
      </c>
      <c r="C55" s="19"/>
      <c r="D55" s="117" t="s">
        <v>579</v>
      </c>
      <c r="E55" s="19" t="s">
        <v>31</v>
      </c>
      <c r="F55" s="19">
        <v>1</v>
      </c>
      <c r="G55" s="65"/>
      <c r="H55" s="23"/>
      <c r="I55" s="329"/>
    </row>
    <row r="56" spans="2:10" s="9" customFormat="1" ht="20.25" customHeight="1" x14ac:dyDescent="0.25">
      <c r="B56" s="19">
        <f t="shared" ref="B56:B75" si="0">B55+0.01</f>
        <v>4.47</v>
      </c>
      <c r="C56" s="19"/>
      <c r="D56" s="117" t="s">
        <v>580</v>
      </c>
      <c r="E56" s="19" t="s">
        <v>31</v>
      </c>
      <c r="F56" s="19">
        <v>1</v>
      </c>
      <c r="G56" s="65"/>
      <c r="H56" s="23"/>
      <c r="I56" s="329"/>
    </row>
    <row r="57" spans="2:10" s="9" customFormat="1" ht="20.25" customHeight="1" x14ac:dyDescent="0.25">
      <c r="B57" s="19">
        <f t="shared" si="0"/>
        <v>4.4799999999999995</v>
      </c>
      <c r="C57" s="19"/>
      <c r="D57" s="117" t="s">
        <v>581</v>
      </c>
      <c r="E57" s="19" t="s">
        <v>31</v>
      </c>
      <c r="F57" s="19">
        <v>1</v>
      </c>
      <c r="G57" s="65"/>
      <c r="H57" s="23"/>
      <c r="I57" s="329"/>
    </row>
    <row r="58" spans="2:10" s="9" customFormat="1" ht="20.25" customHeight="1" x14ac:dyDescent="0.25">
      <c r="B58" s="19">
        <f t="shared" si="0"/>
        <v>4.4899999999999993</v>
      </c>
      <c r="C58" s="19"/>
      <c r="D58" s="117" t="s">
        <v>582</v>
      </c>
      <c r="E58" s="19" t="s">
        <v>31</v>
      </c>
      <c r="F58" s="19">
        <v>1</v>
      </c>
      <c r="G58" s="65"/>
      <c r="H58" s="23"/>
      <c r="I58" s="329"/>
    </row>
    <row r="59" spans="2:10" s="9" customFormat="1" ht="15" x14ac:dyDescent="0.25">
      <c r="B59" s="331">
        <f t="shared" si="0"/>
        <v>4.4999999999999991</v>
      </c>
      <c r="C59" s="19"/>
      <c r="D59" s="117" t="s">
        <v>583</v>
      </c>
      <c r="E59" s="19" t="s">
        <v>31</v>
      </c>
      <c r="F59" s="19">
        <v>1</v>
      </c>
      <c r="G59" s="65"/>
      <c r="H59" s="23"/>
    </row>
    <row r="60" spans="2:10" s="9" customFormat="1" ht="15" x14ac:dyDescent="0.25">
      <c r="B60" s="339" t="s">
        <v>395</v>
      </c>
      <c r="C60" s="19"/>
      <c r="D60" s="117"/>
      <c r="E60" s="19"/>
      <c r="F60" s="19"/>
      <c r="G60" s="65"/>
      <c r="H60" s="23"/>
    </row>
    <row r="61" spans="2:10" s="9" customFormat="1" ht="15" x14ac:dyDescent="0.25">
      <c r="B61" s="339" t="s">
        <v>1262</v>
      </c>
      <c r="C61" s="19"/>
      <c r="D61" s="117"/>
      <c r="E61" s="19"/>
      <c r="F61" s="19"/>
      <c r="G61" s="65"/>
      <c r="H61" s="23"/>
    </row>
    <row r="62" spans="2:10" s="9" customFormat="1" ht="20.25" customHeight="1" x14ac:dyDescent="0.25">
      <c r="B62" s="19">
        <f>B59+0.01</f>
        <v>4.5099999999999989</v>
      </c>
      <c r="C62" s="19"/>
      <c r="D62" s="117" t="s">
        <v>584</v>
      </c>
      <c r="E62" s="19" t="s">
        <v>31</v>
      </c>
      <c r="F62" s="19">
        <v>1</v>
      </c>
      <c r="G62" s="65"/>
      <c r="H62" s="23"/>
    </row>
    <row r="63" spans="2:10" ht="15" x14ac:dyDescent="0.25">
      <c r="B63" s="19">
        <f t="shared" si="0"/>
        <v>4.5199999999999987</v>
      </c>
      <c r="C63" s="19"/>
      <c r="D63" s="117" t="s">
        <v>585</v>
      </c>
      <c r="E63" s="19" t="s">
        <v>31</v>
      </c>
      <c r="F63" s="19">
        <v>1</v>
      </c>
      <c r="G63" s="65"/>
      <c r="H63" s="23"/>
    </row>
    <row r="64" spans="2:10" ht="15" x14ac:dyDescent="0.25">
      <c r="B64" s="19">
        <f t="shared" si="0"/>
        <v>4.5299999999999985</v>
      </c>
      <c r="C64" s="19"/>
      <c r="D64" s="117" t="s">
        <v>586</v>
      </c>
      <c r="E64" s="19" t="s">
        <v>31</v>
      </c>
      <c r="F64" s="19">
        <v>1</v>
      </c>
      <c r="G64" s="65"/>
      <c r="H64" s="23"/>
    </row>
    <row r="65" spans="2:10" ht="15" x14ac:dyDescent="0.25">
      <c r="B65" s="19">
        <f t="shared" si="0"/>
        <v>4.5399999999999983</v>
      </c>
      <c r="C65" s="19"/>
      <c r="D65" s="117" t="s">
        <v>587</v>
      </c>
      <c r="E65" s="19" t="s">
        <v>31</v>
      </c>
      <c r="F65" s="19">
        <v>1</v>
      </c>
      <c r="G65" s="65"/>
      <c r="H65" s="23"/>
    </row>
    <row r="66" spans="2:10" ht="15" x14ac:dyDescent="0.25">
      <c r="B66" s="19">
        <f t="shared" si="0"/>
        <v>4.549999999999998</v>
      </c>
      <c r="C66" s="19"/>
      <c r="D66" s="117" t="s">
        <v>588</v>
      </c>
      <c r="E66" s="19" t="s">
        <v>31</v>
      </c>
      <c r="F66" s="19">
        <v>1</v>
      </c>
      <c r="G66" s="65"/>
      <c r="H66" s="23"/>
    </row>
    <row r="67" spans="2:10" ht="15" x14ac:dyDescent="0.25">
      <c r="B67" s="19">
        <f t="shared" si="0"/>
        <v>4.5599999999999978</v>
      </c>
      <c r="C67" s="19"/>
      <c r="D67" s="117" t="s">
        <v>589</v>
      </c>
      <c r="E67" s="19" t="s">
        <v>31</v>
      </c>
      <c r="F67" s="19">
        <v>1</v>
      </c>
      <c r="G67" s="65"/>
      <c r="H67" s="23"/>
    </row>
    <row r="68" spans="2:10" ht="15" x14ac:dyDescent="0.25">
      <c r="B68" s="19">
        <f t="shared" si="0"/>
        <v>4.5699999999999976</v>
      </c>
      <c r="C68" s="19"/>
      <c r="D68" s="117" t="s">
        <v>581</v>
      </c>
      <c r="E68" s="19" t="s">
        <v>31</v>
      </c>
      <c r="F68" s="19">
        <v>1</v>
      </c>
      <c r="G68" s="65"/>
      <c r="H68" s="23"/>
    </row>
    <row r="69" spans="2:10" ht="15" x14ac:dyDescent="0.25">
      <c r="B69" s="19">
        <f t="shared" si="0"/>
        <v>4.5799999999999974</v>
      </c>
      <c r="C69" s="19"/>
      <c r="D69" s="117" t="s">
        <v>79</v>
      </c>
      <c r="E69" s="19" t="s">
        <v>31</v>
      </c>
      <c r="F69" s="19">
        <v>1</v>
      </c>
      <c r="G69" s="65"/>
      <c r="H69" s="23"/>
    </row>
    <row r="70" spans="2:10" ht="15" x14ac:dyDescent="0.25">
      <c r="B70" s="19">
        <f t="shared" si="0"/>
        <v>4.5899999999999972</v>
      </c>
      <c r="C70" s="19"/>
      <c r="D70" s="117" t="s">
        <v>81</v>
      </c>
      <c r="E70" s="19" t="s">
        <v>31</v>
      </c>
      <c r="F70" s="19">
        <v>1</v>
      </c>
      <c r="G70" s="65"/>
      <c r="H70" s="23"/>
    </row>
    <row r="71" spans="2:10" ht="15" x14ac:dyDescent="0.25">
      <c r="B71" s="331">
        <f t="shared" si="0"/>
        <v>4.599999999999997</v>
      </c>
      <c r="C71" s="19"/>
      <c r="D71" s="117" t="s">
        <v>83</v>
      </c>
      <c r="E71" s="19" t="s">
        <v>31</v>
      </c>
      <c r="F71" s="19">
        <v>1</v>
      </c>
      <c r="G71" s="65"/>
      <c r="H71" s="23"/>
    </row>
    <row r="72" spans="2:10" ht="15" x14ac:dyDescent="0.25">
      <c r="B72" s="19">
        <f t="shared" si="0"/>
        <v>4.6099999999999968</v>
      </c>
      <c r="C72" s="19"/>
      <c r="D72" s="117" t="s">
        <v>85</v>
      </c>
      <c r="E72" s="19" t="s">
        <v>31</v>
      </c>
      <c r="F72" s="19">
        <v>1</v>
      </c>
      <c r="G72" s="65"/>
      <c r="H72" s="23"/>
    </row>
    <row r="73" spans="2:10" ht="15" x14ac:dyDescent="0.25">
      <c r="B73" s="19">
        <f t="shared" si="0"/>
        <v>4.6199999999999966</v>
      </c>
      <c r="C73" s="19"/>
      <c r="D73" s="117" t="s">
        <v>87</v>
      </c>
      <c r="E73" s="19" t="s">
        <v>31</v>
      </c>
      <c r="F73" s="19">
        <v>1</v>
      </c>
      <c r="G73" s="65"/>
      <c r="H73" s="23"/>
    </row>
    <row r="74" spans="2:10" ht="15" x14ac:dyDescent="0.25">
      <c r="B74" s="19">
        <f t="shared" si="0"/>
        <v>4.6299999999999963</v>
      </c>
      <c r="C74" s="19"/>
      <c r="D74" s="117" t="s">
        <v>89</v>
      </c>
      <c r="E74" s="19" t="s">
        <v>31</v>
      </c>
      <c r="F74" s="19">
        <v>1</v>
      </c>
      <c r="G74" s="65"/>
      <c r="H74" s="23"/>
    </row>
    <row r="75" spans="2:10" ht="15" x14ac:dyDescent="0.25">
      <c r="B75" s="19">
        <f t="shared" si="0"/>
        <v>4.6399999999999961</v>
      </c>
      <c r="C75" s="19"/>
      <c r="D75" s="117" t="s">
        <v>91</v>
      </c>
      <c r="E75" s="19" t="s">
        <v>31</v>
      </c>
      <c r="F75" s="19">
        <v>1</v>
      </c>
      <c r="G75" s="65"/>
      <c r="H75" s="23"/>
    </row>
    <row r="76" spans="2:10" ht="15" x14ac:dyDescent="0.25">
      <c r="B76" s="19">
        <f>B75+0.01</f>
        <v>4.6499999999999959</v>
      </c>
      <c r="C76" s="19"/>
      <c r="D76" s="116" t="s">
        <v>593</v>
      </c>
      <c r="E76" s="19" t="s">
        <v>31</v>
      </c>
      <c r="F76" s="19">
        <v>1</v>
      </c>
      <c r="G76" s="65"/>
      <c r="H76" s="23"/>
      <c r="I76" s="329"/>
      <c r="J76" s="353"/>
    </row>
    <row r="77" spans="2:10" ht="15" x14ac:dyDescent="0.25">
      <c r="B77" s="19">
        <f t="shared" ref="B77:B99" si="1">B76+0.01</f>
        <v>4.6599999999999957</v>
      </c>
      <c r="C77" s="19"/>
      <c r="D77" s="116" t="s">
        <v>594</v>
      </c>
      <c r="E77" s="19" t="s">
        <v>31</v>
      </c>
      <c r="F77" s="19">
        <v>1</v>
      </c>
      <c r="G77" s="65"/>
      <c r="H77" s="23"/>
      <c r="I77" s="329"/>
    </row>
    <row r="78" spans="2:10" ht="15" x14ac:dyDescent="0.25">
      <c r="B78" s="19">
        <f t="shared" si="1"/>
        <v>4.6699999999999955</v>
      </c>
      <c r="C78" s="19"/>
      <c r="D78" s="116" t="s">
        <v>595</v>
      </c>
      <c r="E78" s="19" t="s">
        <v>31</v>
      </c>
      <c r="F78" s="19">
        <v>1</v>
      </c>
      <c r="G78" s="65"/>
      <c r="H78" s="23"/>
      <c r="I78" s="329"/>
    </row>
    <row r="79" spans="2:10" ht="15" x14ac:dyDescent="0.25">
      <c r="B79" s="19">
        <f t="shared" si="1"/>
        <v>4.6799999999999953</v>
      </c>
      <c r="C79" s="19"/>
      <c r="D79" s="116" t="s">
        <v>596</v>
      </c>
      <c r="E79" s="19" t="s">
        <v>31</v>
      </c>
      <c r="F79" s="19">
        <v>1</v>
      </c>
      <c r="G79" s="65"/>
      <c r="H79" s="23"/>
      <c r="I79" s="329"/>
    </row>
    <row r="80" spans="2:10" ht="15" x14ac:dyDescent="0.25">
      <c r="B80" s="19">
        <f t="shared" si="1"/>
        <v>4.6899999999999951</v>
      </c>
      <c r="C80" s="19"/>
      <c r="D80" s="116" t="s">
        <v>597</v>
      </c>
      <c r="E80" s="19" t="s">
        <v>31</v>
      </c>
      <c r="F80" s="19">
        <v>1</v>
      </c>
      <c r="G80" s="65"/>
      <c r="H80" s="23"/>
    </row>
    <row r="81" spans="2:8" ht="15" x14ac:dyDescent="0.25">
      <c r="B81" s="331">
        <f t="shared" si="1"/>
        <v>4.6999999999999948</v>
      </c>
      <c r="C81" s="19"/>
      <c r="D81" s="116" t="s">
        <v>598</v>
      </c>
      <c r="E81" s="19" t="s">
        <v>31</v>
      </c>
      <c r="F81" s="19">
        <v>1</v>
      </c>
      <c r="G81" s="65"/>
      <c r="H81" s="23"/>
    </row>
    <row r="82" spans="2:8" ht="15" x14ac:dyDescent="0.25">
      <c r="B82" s="19">
        <f t="shared" si="1"/>
        <v>4.7099999999999946</v>
      </c>
      <c r="C82" s="19"/>
      <c r="D82" s="116" t="s">
        <v>599</v>
      </c>
      <c r="E82" s="19" t="s">
        <v>31</v>
      </c>
      <c r="F82" s="19">
        <v>1</v>
      </c>
      <c r="G82" s="65"/>
      <c r="H82" s="23"/>
    </row>
    <row r="83" spans="2:8" ht="15" x14ac:dyDescent="0.25">
      <c r="B83" s="19">
        <f t="shared" si="1"/>
        <v>4.7199999999999944</v>
      </c>
      <c r="C83" s="19"/>
      <c r="D83" s="116" t="s">
        <v>600</v>
      </c>
      <c r="E83" s="19" t="s">
        <v>31</v>
      </c>
      <c r="F83" s="19">
        <v>1</v>
      </c>
      <c r="G83" s="65"/>
      <c r="H83" s="23"/>
    </row>
    <row r="84" spans="2:8" ht="15" x14ac:dyDescent="0.25">
      <c r="B84" s="19">
        <f t="shared" si="1"/>
        <v>4.7299999999999942</v>
      </c>
      <c r="C84" s="19"/>
      <c r="D84" s="116" t="s">
        <v>601</v>
      </c>
      <c r="E84" s="19" t="s">
        <v>31</v>
      </c>
      <c r="F84" s="19">
        <v>1</v>
      </c>
      <c r="G84" s="65"/>
      <c r="H84" s="23"/>
    </row>
    <row r="85" spans="2:8" ht="15" x14ac:dyDescent="0.25">
      <c r="B85" s="19">
        <f t="shared" si="1"/>
        <v>4.739999999999994</v>
      </c>
      <c r="C85" s="19"/>
      <c r="D85" s="116" t="s">
        <v>594</v>
      </c>
      <c r="E85" s="19" t="s">
        <v>31</v>
      </c>
      <c r="F85" s="19">
        <v>1</v>
      </c>
      <c r="G85" s="65"/>
      <c r="H85" s="23"/>
    </row>
    <row r="86" spans="2:8" ht="15" x14ac:dyDescent="0.25">
      <c r="B86" s="19">
        <f t="shared" si="1"/>
        <v>4.7499999999999938</v>
      </c>
      <c r="C86" s="19"/>
      <c r="D86" s="116" t="s">
        <v>602</v>
      </c>
      <c r="E86" s="19" t="s">
        <v>31</v>
      </c>
      <c r="F86" s="19">
        <v>1</v>
      </c>
      <c r="G86" s="65"/>
      <c r="H86" s="23"/>
    </row>
    <row r="87" spans="2:8" ht="15" x14ac:dyDescent="0.25">
      <c r="B87" s="19">
        <f t="shared" si="1"/>
        <v>4.7599999999999936</v>
      </c>
      <c r="C87" s="19"/>
      <c r="D87" s="116" t="s">
        <v>603</v>
      </c>
      <c r="E87" s="19" t="s">
        <v>31</v>
      </c>
      <c r="F87" s="19">
        <v>1</v>
      </c>
      <c r="G87" s="65"/>
      <c r="H87" s="23"/>
    </row>
    <row r="88" spans="2:8" ht="15" x14ac:dyDescent="0.25">
      <c r="B88" s="19">
        <f t="shared" si="1"/>
        <v>4.7699999999999934</v>
      </c>
      <c r="C88" s="19"/>
      <c r="D88" s="116" t="s">
        <v>604</v>
      </c>
      <c r="E88" s="19" t="s">
        <v>31</v>
      </c>
      <c r="F88" s="19">
        <v>1</v>
      </c>
      <c r="G88" s="65"/>
      <c r="H88" s="23"/>
    </row>
    <row r="89" spans="2:8" ht="15" x14ac:dyDescent="0.25">
      <c r="B89" s="19">
        <f t="shared" si="1"/>
        <v>4.7799999999999931</v>
      </c>
      <c r="C89" s="19"/>
      <c r="D89" s="116" t="s">
        <v>605</v>
      </c>
      <c r="E89" s="19" t="s">
        <v>31</v>
      </c>
      <c r="F89" s="19">
        <v>1</v>
      </c>
      <c r="G89" s="65"/>
      <c r="H89" s="23"/>
    </row>
    <row r="90" spans="2:8" ht="15" x14ac:dyDescent="0.25">
      <c r="B90" s="19">
        <f t="shared" si="1"/>
        <v>4.7899999999999929</v>
      </c>
      <c r="C90" s="19"/>
      <c r="D90" s="116" t="s">
        <v>606</v>
      </c>
      <c r="E90" s="19" t="s">
        <v>31</v>
      </c>
      <c r="F90" s="19">
        <v>1</v>
      </c>
      <c r="G90" s="65"/>
      <c r="H90" s="23"/>
    </row>
    <row r="91" spans="2:8" ht="15" x14ac:dyDescent="0.25">
      <c r="B91" s="331">
        <f t="shared" si="1"/>
        <v>4.7999999999999927</v>
      </c>
      <c r="C91" s="19"/>
      <c r="D91" s="116" t="s">
        <v>607</v>
      </c>
      <c r="E91" s="19" t="s">
        <v>31</v>
      </c>
      <c r="F91" s="19">
        <v>1</v>
      </c>
      <c r="G91" s="65"/>
      <c r="H91" s="23"/>
    </row>
    <row r="92" spans="2:8" ht="15" x14ac:dyDescent="0.25">
      <c r="B92" s="19">
        <f t="shared" si="1"/>
        <v>4.8099999999999925</v>
      </c>
      <c r="C92" s="19"/>
      <c r="D92" s="116" t="s">
        <v>608</v>
      </c>
      <c r="E92" s="19" t="s">
        <v>31</v>
      </c>
      <c r="F92" s="19">
        <v>1</v>
      </c>
      <c r="G92" s="65"/>
      <c r="H92" s="23"/>
    </row>
    <row r="93" spans="2:8" ht="15" x14ac:dyDescent="0.25">
      <c r="B93" s="19">
        <f t="shared" si="1"/>
        <v>4.8199999999999923</v>
      </c>
      <c r="C93" s="19"/>
      <c r="D93" s="116" t="s">
        <v>609</v>
      </c>
      <c r="E93" s="19" t="s">
        <v>31</v>
      </c>
      <c r="F93" s="19">
        <v>1</v>
      </c>
      <c r="G93" s="65"/>
      <c r="H93" s="23"/>
    </row>
    <row r="94" spans="2:8" ht="15" x14ac:dyDescent="0.25">
      <c r="B94" s="19">
        <f t="shared" si="1"/>
        <v>4.8299999999999921</v>
      </c>
      <c r="C94" s="19"/>
      <c r="D94" s="116" t="s">
        <v>610</v>
      </c>
      <c r="E94" s="19" t="s">
        <v>31</v>
      </c>
      <c r="F94" s="19">
        <v>1</v>
      </c>
      <c r="G94" s="65"/>
      <c r="H94" s="23"/>
    </row>
    <row r="95" spans="2:8" ht="15" x14ac:dyDescent="0.25">
      <c r="B95" s="19">
        <f t="shared" si="1"/>
        <v>4.8399999999999919</v>
      </c>
      <c r="C95" s="19"/>
      <c r="D95" s="116" t="s">
        <v>611</v>
      </c>
      <c r="E95" s="19" t="s">
        <v>31</v>
      </c>
      <c r="F95" s="19">
        <v>1</v>
      </c>
      <c r="G95" s="65"/>
      <c r="H95" s="23"/>
    </row>
    <row r="96" spans="2:8" ht="15" x14ac:dyDescent="0.25">
      <c r="B96" s="19">
        <f t="shared" si="1"/>
        <v>4.8499999999999917</v>
      </c>
      <c r="C96" s="19"/>
      <c r="D96" s="116" t="s">
        <v>612</v>
      </c>
      <c r="E96" s="19" t="s">
        <v>31</v>
      </c>
      <c r="F96" s="19">
        <v>1</v>
      </c>
      <c r="G96" s="65"/>
      <c r="H96" s="23"/>
    </row>
    <row r="97" spans="2:10" ht="15" x14ac:dyDescent="0.25">
      <c r="B97" s="19">
        <f t="shared" si="1"/>
        <v>4.8599999999999914</v>
      </c>
      <c r="C97" s="19"/>
      <c r="D97" s="116" t="s">
        <v>613</v>
      </c>
      <c r="E97" s="19" t="s">
        <v>31</v>
      </c>
      <c r="F97" s="19">
        <v>1</v>
      </c>
      <c r="G97" s="65"/>
      <c r="H97" s="23"/>
    </row>
    <row r="98" spans="2:10" ht="15" x14ac:dyDescent="0.25">
      <c r="B98" s="19">
        <f t="shared" si="1"/>
        <v>4.8699999999999912</v>
      </c>
      <c r="C98" s="19"/>
      <c r="D98" s="116" t="s">
        <v>614</v>
      </c>
      <c r="E98" s="19" t="s">
        <v>31</v>
      </c>
      <c r="F98" s="19">
        <v>1</v>
      </c>
      <c r="G98" s="65"/>
      <c r="H98" s="23"/>
    </row>
    <row r="99" spans="2:10" ht="15" x14ac:dyDescent="0.25">
      <c r="B99" s="19">
        <f t="shared" si="1"/>
        <v>4.879999999999991</v>
      </c>
      <c r="C99" s="19"/>
      <c r="D99" s="116" t="s">
        <v>615</v>
      </c>
      <c r="E99" s="19" t="s">
        <v>31</v>
      </c>
      <c r="F99" s="19">
        <v>1</v>
      </c>
      <c r="G99" s="65"/>
      <c r="H99" s="23"/>
    </row>
    <row r="100" spans="2:10" ht="15" x14ac:dyDescent="0.25">
      <c r="B100" s="19">
        <f>B99+0.01</f>
        <v>4.8899999999999908</v>
      </c>
      <c r="C100" s="19"/>
      <c r="D100" s="116" t="s">
        <v>616</v>
      </c>
      <c r="E100" s="19" t="s">
        <v>31</v>
      </c>
      <c r="F100" s="19">
        <v>1</v>
      </c>
      <c r="G100" s="65"/>
      <c r="H100" s="23"/>
      <c r="I100" s="329"/>
      <c r="J100" s="353"/>
    </row>
    <row r="101" spans="2:10" ht="15" x14ac:dyDescent="0.25">
      <c r="B101" s="331">
        <f t="shared" ref="B101:B110" si="2">B100+0.01</f>
        <v>4.8999999999999906</v>
      </c>
      <c r="C101" s="19"/>
      <c r="D101" s="116" t="s">
        <v>617</v>
      </c>
      <c r="E101" s="19" t="s">
        <v>31</v>
      </c>
      <c r="F101" s="19">
        <v>1</v>
      </c>
      <c r="G101" s="65"/>
      <c r="H101" s="23"/>
      <c r="I101" s="329"/>
    </row>
    <row r="102" spans="2:10" ht="15" x14ac:dyDescent="0.25">
      <c r="B102" s="19">
        <f t="shared" si="2"/>
        <v>4.9099999999999904</v>
      </c>
      <c r="C102" s="19"/>
      <c r="D102" s="116" t="s">
        <v>618</v>
      </c>
      <c r="E102" s="19" t="s">
        <v>31</v>
      </c>
      <c r="F102" s="19">
        <v>1</v>
      </c>
      <c r="G102" s="65"/>
      <c r="H102" s="23"/>
      <c r="I102" s="329"/>
    </row>
    <row r="103" spans="2:10" ht="15" x14ac:dyDescent="0.25">
      <c r="B103" s="19">
        <f t="shared" si="2"/>
        <v>4.9199999999999902</v>
      </c>
      <c r="C103" s="19"/>
      <c r="D103" s="116" t="s">
        <v>619</v>
      </c>
      <c r="E103" s="19" t="s">
        <v>31</v>
      </c>
      <c r="F103" s="19">
        <v>1</v>
      </c>
      <c r="G103" s="65"/>
      <c r="H103" s="23"/>
    </row>
    <row r="104" spans="2:10" ht="15" x14ac:dyDescent="0.25">
      <c r="B104" s="19">
        <f t="shared" si="2"/>
        <v>4.9299999999999899</v>
      </c>
      <c r="C104" s="19"/>
      <c r="D104" s="116" t="s">
        <v>620</v>
      </c>
      <c r="E104" s="19" t="s">
        <v>31</v>
      </c>
      <c r="F104" s="19">
        <v>1</v>
      </c>
      <c r="G104" s="65"/>
      <c r="H104" s="23"/>
    </row>
    <row r="105" spans="2:10" ht="15" x14ac:dyDescent="0.25">
      <c r="B105" s="19">
        <f t="shared" si="2"/>
        <v>4.9399999999999897</v>
      </c>
      <c r="C105" s="19"/>
      <c r="D105" s="116" t="s">
        <v>621</v>
      </c>
      <c r="E105" s="19" t="s">
        <v>31</v>
      </c>
      <c r="F105" s="19">
        <v>1</v>
      </c>
      <c r="G105" s="65"/>
      <c r="H105" s="23"/>
    </row>
    <row r="106" spans="2:10" ht="15" x14ac:dyDescent="0.25">
      <c r="B106" s="19">
        <f t="shared" si="2"/>
        <v>4.9499999999999895</v>
      </c>
      <c r="C106" s="19"/>
      <c r="D106" s="116" t="s">
        <v>622</v>
      </c>
      <c r="E106" s="19" t="s">
        <v>31</v>
      </c>
      <c r="F106" s="19">
        <v>1</v>
      </c>
      <c r="G106" s="65"/>
      <c r="H106" s="23"/>
    </row>
    <row r="107" spans="2:10" ht="15" x14ac:dyDescent="0.25">
      <c r="B107" s="19">
        <f t="shared" si="2"/>
        <v>4.9599999999999893</v>
      </c>
      <c r="C107" s="19"/>
      <c r="D107" s="116" t="s">
        <v>623</v>
      </c>
      <c r="E107" s="19" t="s">
        <v>31</v>
      </c>
      <c r="F107" s="19">
        <v>1</v>
      </c>
      <c r="G107" s="65"/>
      <c r="H107" s="23"/>
    </row>
    <row r="108" spans="2:10" ht="15" x14ac:dyDescent="0.25">
      <c r="B108" s="19">
        <f t="shared" si="2"/>
        <v>4.9699999999999891</v>
      </c>
      <c r="C108" s="19"/>
      <c r="D108" s="116" t="s">
        <v>624</v>
      </c>
      <c r="E108" s="19" t="s">
        <v>31</v>
      </c>
      <c r="F108" s="19">
        <v>1</v>
      </c>
      <c r="G108" s="65"/>
      <c r="H108" s="23"/>
    </row>
    <row r="109" spans="2:10" ht="15" x14ac:dyDescent="0.25">
      <c r="B109" s="19">
        <f t="shared" si="2"/>
        <v>4.9799999999999889</v>
      </c>
      <c r="C109" s="19"/>
      <c r="D109" s="116" t="s">
        <v>625</v>
      </c>
      <c r="E109" s="19" t="s">
        <v>31</v>
      </c>
      <c r="F109" s="19">
        <v>1</v>
      </c>
      <c r="G109" s="65"/>
      <c r="H109" s="23"/>
    </row>
    <row r="110" spans="2:10" ht="15" x14ac:dyDescent="0.25">
      <c r="B110" s="19">
        <f t="shared" si="2"/>
        <v>4.9899999999999887</v>
      </c>
      <c r="C110" s="19"/>
      <c r="D110" s="116" t="s">
        <v>626</v>
      </c>
      <c r="E110" s="19" t="s">
        <v>31</v>
      </c>
      <c r="F110" s="19">
        <v>1</v>
      </c>
      <c r="G110" s="65"/>
      <c r="H110" s="23"/>
    </row>
    <row r="111" spans="2:10" ht="15" x14ac:dyDescent="0.25">
      <c r="B111" s="377">
        <v>4.0999999999999996</v>
      </c>
      <c r="C111" s="19"/>
      <c r="D111" s="116" t="s">
        <v>627</v>
      </c>
      <c r="E111" s="19" t="s">
        <v>31</v>
      </c>
      <c r="F111" s="19">
        <v>1</v>
      </c>
      <c r="G111" s="65"/>
      <c r="H111" s="23"/>
    </row>
    <row r="112" spans="2:10" ht="15" x14ac:dyDescent="0.25">
      <c r="B112" s="377">
        <f>B111+0.001</f>
        <v>4.101</v>
      </c>
      <c r="C112" s="19"/>
      <c r="D112" s="116" t="s">
        <v>618</v>
      </c>
      <c r="E112" s="19" t="s">
        <v>31</v>
      </c>
      <c r="F112" s="19">
        <v>1</v>
      </c>
      <c r="G112" s="65"/>
      <c r="H112" s="23"/>
    </row>
    <row r="113" spans="2:10" ht="15" x14ac:dyDescent="0.25">
      <c r="B113" s="377">
        <f t="shared" ref="B113:B120" si="3">B112+0.001</f>
        <v>4.1020000000000003</v>
      </c>
      <c r="C113" s="19"/>
      <c r="D113" s="116" t="s">
        <v>628</v>
      </c>
      <c r="E113" s="19" t="s">
        <v>31</v>
      </c>
      <c r="F113" s="19">
        <v>1</v>
      </c>
      <c r="G113" s="65"/>
      <c r="H113" s="23"/>
    </row>
    <row r="114" spans="2:10" ht="15" x14ac:dyDescent="0.25">
      <c r="B114" s="377">
        <f t="shared" si="3"/>
        <v>4.1030000000000006</v>
      </c>
      <c r="C114" s="19"/>
      <c r="D114" s="116" t="s">
        <v>629</v>
      </c>
      <c r="E114" s="19" t="s">
        <v>31</v>
      </c>
      <c r="F114" s="19">
        <v>1</v>
      </c>
      <c r="G114" s="65"/>
      <c r="H114" s="23"/>
    </row>
    <row r="115" spans="2:10" ht="15" x14ac:dyDescent="0.25">
      <c r="B115" s="377">
        <f t="shared" si="3"/>
        <v>4.104000000000001</v>
      </c>
      <c r="C115" s="19"/>
      <c r="D115" s="117" t="s">
        <v>630</v>
      </c>
      <c r="E115" s="19" t="s">
        <v>31</v>
      </c>
      <c r="F115" s="19">
        <v>1</v>
      </c>
      <c r="G115" s="65"/>
      <c r="H115" s="23"/>
    </row>
    <row r="116" spans="2:10" ht="15" x14ac:dyDescent="0.25">
      <c r="B116" s="377">
        <f t="shared" si="3"/>
        <v>4.1050000000000013</v>
      </c>
      <c r="C116" s="19"/>
      <c r="D116" s="117" t="s">
        <v>631</v>
      </c>
      <c r="E116" s="19" t="s">
        <v>31</v>
      </c>
      <c r="F116" s="19">
        <v>1</v>
      </c>
      <c r="G116" s="65"/>
      <c r="H116" s="23"/>
    </row>
    <row r="117" spans="2:10" ht="15" x14ac:dyDescent="0.25">
      <c r="B117" s="377">
        <f t="shared" si="3"/>
        <v>4.1060000000000016</v>
      </c>
      <c r="C117" s="19"/>
      <c r="D117" s="117" t="s">
        <v>632</v>
      </c>
      <c r="E117" s="19" t="s">
        <v>31</v>
      </c>
      <c r="F117" s="19">
        <v>1</v>
      </c>
      <c r="G117" s="65"/>
      <c r="H117" s="23"/>
    </row>
    <row r="118" spans="2:10" ht="15" x14ac:dyDescent="0.25">
      <c r="B118" s="377">
        <f t="shared" si="3"/>
        <v>4.107000000000002</v>
      </c>
      <c r="C118" s="19"/>
      <c r="D118" s="117" t="s">
        <v>633</v>
      </c>
      <c r="E118" s="19" t="s">
        <v>31</v>
      </c>
      <c r="F118" s="19">
        <v>1</v>
      </c>
      <c r="G118" s="65"/>
      <c r="H118" s="23"/>
    </row>
    <row r="119" spans="2:10" ht="15" x14ac:dyDescent="0.25">
      <c r="B119" s="377">
        <f t="shared" si="3"/>
        <v>4.1080000000000023</v>
      </c>
      <c r="C119" s="19"/>
      <c r="D119" s="117" t="s">
        <v>633</v>
      </c>
      <c r="E119" s="19" t="s">
        <v>31</v>
      </c>
      <c r="F119" s="19">
        <v>1</v>
      </c>
      <c r="G119" s="65"/>
      <c r="H119" s="23"/>
    </row>
    <row r="120" spans="2:10" ht="15" x14ac:dyDescent="0.25">
      <c r="B120" s="377">
        <f t="shared" si="3"/>
        <v>4.1090000000000027</v>
      </c>
      <c r="C120" s="19"/>
      <c r="D120" s="117" t="s">
        <v>634</v>
      </c>
      <c r="E120" s="19" t="s">
        <v>31</v>
      </c>
      <c r="F120" s="19">
        <v>1</v>
      </c>
      <c r="G120" s="65"/>
      <c r="H120" s="23"/>
    </row>
    <row r="121" spans="2:10" ht="15" x14ac:dyDescent="0.25">
      <c r="B121" s="377">
        <f>B120+0.001</f>
        <v>4.110000000000003</v>
      </c>
      <c r="C121" s="19"/>
      <c r="D121" s="117" t="s">
        <v>637</v>
      </c>
      <c r="E121" s="19" t="s">
        <v>31</v>
      </c>
      <c r="F121" s="19">
        <v>1</v>
      </c>
      <c r="G121" s="65"/>
      <c r="H121" s="23"/>
      <c r="I121" s="329"/>
      <c r="J121" s="353"/>
    </row>
    <row r="122" spans="2:10" ht="15" x14ac:dyDescent="0.25">
      <c r="B122" s="377">
        <f t="shared" ref="B122:B145" si="4">B121+0.001</f>
        <v>4.1110000000000033</v>
      </c>
      <c r="C122" s="19"/>
      <c r="D122" s="117" t="s">
        <v>638</v>
      </c>
      <c r="E122" s="19" t="s">
        <v>31</v>
      </c>
      <c r="F122" s="19">
        <v>1</v>
      </c>
      <c r="G122" s="65"/>
      <c r="H122" s="23"/>
      <c r="I122" s="329"/>
    </row>
    <row r="123" spans="2:10" ht="15" x14ac:dyDescent="0.25">
      <c r="B123" s="377">
        <f t="shared" si="4"/>
        <v>4.1120000000000037</v>
      </c>
      <c r="C123" s="19"/>
      <c r="D123" s="117" t="s">
        <v>639</v>
      </c>
      <c r="E123" s="19" t="s">
        <v>31</v>
      </c>
      <c r="F123" s="19">
        <v>1</v>
      </c>
      <c r="G123" s="65"/>
      <c r="H123" s="23"/>
    </row>
    <row r="124" spans="2:10" ht="15" x14ac:dyDescent="0.25">
      <c r="B124" s="377">
        <f t="shared" si="4"/>
        <v>4.113000000000004</v>
      </c>
      <c r="C124" s="19"/>
      <c r="D124" s="117" t="s">
        <v>640</v>
      </c>
      <c r="E124" s="19" t="s">
        <v>31</v>
      </c>
      <c r="F124" s="19">
        <v>1</v>
      </c>
      <c r="G124" s="65"/>
      <c r="H124" s="23"/>
    </row>
    <row r="125" spans="2:10" ht="15" x14ac:dyDescent="0.25">
      <c r="B125" s="377">
        <f t="shared" si="4"/>
        <v>4.1140000000000043</v>
      </c>
      <c r="C125" s="19"/>
      <c r="D125" s="117" t="s">
        <v>641</v>
      </c>
      <c r="E125" s="19" t="s">
        <v>31</v>
      </c>
      <c r="F125" s="19">
        <v>1</v>
      </c>
      <c r="G125" s="65"/>
      <c r="H125" s="23"/>
    </row>
    <row r="126" spans="2:10" ht="15" x14ac:dyDescent="0.25">
      <c r="B126" s="377">
        <f t="shared" si="4"/>
        <v>4.1150000000000047</v>
      </c>
      <c r="C126" s="19"/>
      <c r="D126" s="117" t="s">
        <v>642</v>
      </c>
      <c r="E126" s="19" t="s">
        <v>31</v>
      </c>
      <c r="F126" s="19">
        <v>1</v>
      </c>
      <c r="G126" s="65"/>
      <c r="H126" s="23"/>
    </row>
    <row r="127" spans="2:10" ht="15" x14ac:dyDescent="0.25">
      <c r="B127" s="377">
        <f t="shared" si="4"/>
        <v>4.116000000000005</v>
      </c>
      <c r="C127" s="19"/>
      <c r="D127" s="117" t="s">
        <v>643</v>
      </c>
      <c r="E127" s="19" t="s">
        <v>31</v>
      </c>
      <c r="F127" s="19">
        <v>1</v>
      </c>
      <c r="G127" s="65"/>
      <c r="H127" s="23"/>
    </row>
    <row r="128" spans="2:10" ht="15" x14ac:dyDescent="0.25">
      <c r="B128" s="377">
        <f t="shared" si="4"/>
        <v>4.1170000000000053</v>
      </c>
      <c r="C128" s="19"/>
      <c r="D128" s="117" t="s">
        <v>644</v>
      </c>
      <c r="E128" s="19" t="s">
        <v>31</v>
      </c>
      <c r="F128" s="19">
        <v>1</v>
      </c>
      <c r="G128" s="65"/>
      <c r="H128" s="23"/>
    </row>
    <row r="129" spans="2:8" ht="15" x14ac:dyDescent="0.25">
      <c r="B129" s="377">
        <f t="shared" si="4"/>
        <v>4.1180000000000057</v>
      </c>
      <c r="C129" s="19"/>
      <c r="D129" s="117" t="s">
        <v>645</v>
      </c>
      <c r="E129" s="19" t="s">
        <v>31</v>
      </c>
      <c r="F129" s="19">
        <v>1</v>
      </c>
      <c r="G129" s="65"/>
      <c r="H129" s="23"/>
    </row>
    <row r="130" spans="2:8" ht="15" x14ac:dyDescent="0.25">
      <c r="B130" s="377">
        <f t="shared" si="4"/>
        <v>4.119000000000006</v>
      </c>
      <c r="C130" s="19"/>
      <c r="D130" s="117" t="s">
        <v>646</v>
      </c>
      <c r="E130" s="19" t="s">
        <v>31</v>
      </c>
      <c r="F130" s="19">
        <v>1</v>
      </c>
      <c r="G130" s="65"/>
      <c r="H130" s="23"/>
    </row>
    <row r="131" spans="2:8" ht="15" x14ac:dyDescent="0.25">
      <c r="B131" s="377">
        <f t="shared" si="4"/>
        <v>4.1200000000000063</v>
      </c>
      <c r="C131" s="19"/>
      <c r="D131" s="117" t="s">
        <v>647</v>
      </c>
      <c r="E131" s="19" t="s">
        <v>31</v>
      </c>
      <c r="F131" s="19">
        <v>1</v>
      </c>
      <c r="G131" s="65"/>
      <c r="H131" s="23"/>
    </row>
    <row r="132" spans="2:8" ht="15" x14ac:dyDescent="0.25">
      <c r="B132" s="377">
        <f t="shared" si="4"/>
        <v>4.1210000000000067</v>
      </c>
      <c r="C132" s="19"/>
      <c r="D132" s="117" t="s">
        <v>648</v>
      </c>
      <c r="E132" s="19" t="s">
        <v>31</v>
      </c>
      <c r="F132" s="19">
        <v>1</v>
      </c>
      <c r="G132" s="65"/>
      <c r="H132" s="23"/>
    </row>
    <row r="133" spans="2:8" ht="15" x14ac:dyDescent="0.25">
      <c r="B133" s="377">
        <f t="shared" si="4"/>
        <v>4.122000000000007</v>
      </c>
      <c r="C133" s="19"/>
      <c r="D133" s="117" t="s">
        <v>649</v>
      </c>
      <c r="E133" s="19" t="s">
        <v>31</v>
      </c>
      <c r="F133" s="19">
        <v>1</v>
      </c>
      <c r="G133" s="65"/>
      <c r="H133" s="23"/>
    </row>
    <row r="134" spans="2:8" ht="15" x14ac:dyDescent="0.25">
      <c r="B134" s="377">
        <f t="shared" si="4"/>
        <v>4.1230000000000073</v>
      </c>
      <c r="C134" s="19"/>
      <c r="D134" s="117" t="s">
        <v>650</v>
      </c>
      <c r="E134" s="19" t="s">
        <v>31</v>
      </c>
      <c r="F134" s="19">
        <v>1</v>
      </c>
      <c r="G134" s="65"/>
      <c r="H134" s="23"/>
    </row>
    <row r="135" spans="2:8" ht="15" x14ac:dyDescent="0.25">
      <c r="B135" s="377">
        <f t="shared" si="4"/>
        <v>4.1240000000000077</v>
      </c>
      <c r="C135" s="19"/>
      <c r="D135" s="117" t="s">
        <v>650</v>
      </c>
      <c r="E135" s="19" t="s">
        <v>31</v>
      </c>
      <c r="F135" s="19">
        <v>1</v>
      </c>
      <c r="G135" s="65"/>
      <c r="H135" s="23"/>
    </row>
    <row r="136" spans="2:8" ht="15" x14ac:dyDescent="0.25">
      <c r="B136" s="377">
        <f t="shared" si="4"/>
        <v>4.125000000000008</v>
      </c>
      <c r="C136" s="19"/>
      <c r="D136" s="117" t="s">
        <v>650</v>
      </c>
      <c r="E136" s="19" t="s">
        <v>31</v>
      </c>
      <c r="F136" s="19">
        <v>1</v>
      </c>
      <c r="G136" s="65"/>
      <c r="H136" s="23"/>
    </row>
    <row r="137" spans="2:8" ht="15" x14ac:dyDescent="0.25">
      <c r="B137" s="377">
        <f t="shared" si="4"/>
        <v>4.1260000000000083</v>
      </c>
      <c r="C137" s="19"/>
      <c r="D137" s="117" t="s">
        <v>650</v>
      </c>
      <c r="E137" s="19" t="s">
        <v>31</v>
      </c>
      <c r="F137" s="19">
        <v>1</v>
      </c>
      <c r="G137" s="65"/>
      <c r="H137" s="23"/>
    </row>
    <row r="138" spans="2:8" ht="15" x14ac:dyDescent="0.25">
      <c r="B138" s="377">
        <f t="shared" si="4"/>
        <v>4.1270000000000087</v>
      </c>
      <c r="C138" s="19"/>
      <c r="D138" s="117" t="s">
        <v>651</v>
      </c>
      <c r="E138" s="19" t="s">
        <v>31</v>
      </c>
      <c r="F138" s="19">
        <v>1</v>
      </c>
      <c r="G138" s="65"/>
      <c r="H138" s="23"/>
    </row>
    <row r="139" spans="2:8" ht="15" x14ac:dyDescent="0.25">
      <c r="B139" s="377">
        <f t="shared" si="4"/>
        <v>4.128000000000009</v>
      </c>
      <c r="C139" s="19"/>
      <c r="D139" s="117" t="s">
        <v>652</v>
      </c>
      <c r="E139" s="19" t="s">
        <v>31</v>
      </c>
      <c r="F139" s="19">
        <v>1</v>
      </c>
      <c r="G139" s="65"/>
      <c r="H139" s="23"/>
    </row>
    <row r="140" spans="2:8" ht="15" x14ac:dyDescent="0.25">
      <c r="B140" s="377">
        <f t="shared" si="4"/>
        <v>4.1290000000000093</v>
      </c>
      <c r="C140" s="19"/>
      <c r="D140" s="117" t="s">
        <v>653</v>
      </c>
      <c r="E140" s="19" t="s">
        <v>31</v>
      </c>
      <c r="F140" s="19">
        <v>1</v>
      </c>
      <c r="G140" s="65"/>
      <c r="H140" s="23"/>
    </row>
    <row r="141" spans="2:8" ht="15" x14ac:dyDescent="0.25">
      <c r="B141" s="377">
        <f t="shared" si="4"/>
        <v>4.1300000000000097</v>
      </c>
      <c r="C141" s="19"/>
      <c r="D141" s="117" t="s">
        <v>654</v>
      </c>
      <c r="E141" s="19" t="s">
        <v>31</v>
      </c>
      <c r="F141" s="19">
        <v>1</v>
      </c>
      <c r="G141" s="65"/>
      <c r="H141" s="23"/>
    </row>
    <row r="142" spans="2:8" ht="15" x14ac:dyDescent="0.25">
      <c r="B142" s="339" t="s">
        <v>395</v>
      </c>
      <c r="C142" s="19"/>
      <c r="D142" s="117"/>
      <c r="E142" s="19"/>
      <c r="F142" s="19"/>
      <c r="G142" s="65"/>
      <c r="H142" s="23"/>
    </row>
    <row r="143" spans="2:8" ht="15" x14ac:dyDescent="0.25">
      <c r="B143" s="339" t="s">
        <v>1262</v>
      </c>
      <c r="C143" s="19"/>
      <c r="D143" s="117"/>
      <c r="E143" s="19"/>
      <c r="F143" s="19"/>
      <c r="G143" s="65"/>
      <c r="H143" s="23"/>
    </row>
    <row r="144" spans="2:8" ht="15" x14ac:dyDescent="0.25">
      <c r="B144" s="377">
        <f>B141+0.001</f>
        <v>4.13100000000001</v>
      </c>
      <c r="C144" s="19"/>
      <c r="D144" s="117" t="s">
        <v>654</v>
      </c>
      <c r="E144" s="19" t="s">
        <v>31</v>
      </c>
      <c r="F144" s="19">
        <v>1</v>
      </c>
      <c r="G144" s="65"/>
      <c r="H144" s="23"/>
    </row>
    <row r="145" spans="2:10" ht="15" x14ac:dyDescent="0.25">
      <c r="B145" s="377">
        <f t="shared" si="4"/>
        <v>4.1320000000000103</v>
      </c>
      <c r="C145" s="19"/>
      <c r="D145" s="117" t="s">
        <v>655</v>
      </c>
      <c r="E145" s="19" t="s">
        <v>31</v>
      </c>
      <c r="F145" s="19">
        <v>1</v>
      </c>
      <c r="G145" s="65"/>
      <c r="H145" s="23"/>
    </row>
    <row r="146" spans="2:10" ht="15" x14ac:dyDescent="0.25">
      <c r="B146" s="377">
        <f>B145+0.001</f>
        <v>4.1330000000000107</v>
      </c>
      <c r="C146" s="19"/>
      <c r="D146" s="117" t="s">
        <v>661</v>
      </c>
      <c r="E146" s="19" t="s">
        <v>31</v>
      </c>
      <c r="F146" s="19">
        <v>1</v>
      </c>
      <c r="G146" s="65"/>
      <c r="H146" s="23"/>
      <c r="I146" s="329"/>
      <c r="J146" s="353"/>
    </row>
    <row r="147" spans="2:10" ht="15" x14ac:dyDescent="0.25">
      <c r="B147" s="377">
        <f t="shared" ref="B147:B161" si="5">B146+0.001</f>
        <v>4.134000000000011</v>
      </c>
      <c r="C147" s="19"/>
      <c r="D147" s="117" t="s">
        <v>661</v>
      </c>
      <c r="E147" s="19" t="s">
        <v>31</v>
      </c>
      <c r="F147" s="19">
        <v>1</v>
      </c>
      <c r="G147" s="65"/>
      <c r="H147" s="23"/>
    </row>
    <row r="148" spans="2:10" ht="15" x14ac:dyDescent="0.25">
      <c r="B148" s="377">
        <f t="shared" si="5"/>
        <v>4.1350000000000113</v>
      </c>
      <c r="C148" s="19"/>
      <c r="D148" s="117" t="s">
        <v>661</v>
      </c>
      <c r="E148" s="19" t="s">
        <v>31</v>
      </c>
      <c r="F148" s="19">
        <v>1</v>
      </c>
      <c r="G148" s="65"/>
      <c r="H148" s="23"/>
    </row>
    <row r="149" spans="2:10" ht="15" x14ac:dyDescent="0.25">
      <c r="B149" s="377">
        <f t="shared" si="5"/>
        <v>4.1360000000000117</v>
      </c>
      <c r="C149" s="19"/>
      <c r="D149" s="117" t="s">
        <v>662</v>
      </c>
      <c r="E149" s="19" t="s">
        <v>31</v>
      </c>
      <c r="F149" s="19">
        <v>1</v>
      </c>
      <c r="G149" s="65"/>
      <c r="H149" s="23"/>
    </row>
    <row r="150" spans="2:10" ht="15" x14ac:dyDescent="0.25">
      <c r="B150" s="377">
        <f t="shared" si="5"/>
        <v>4.137000000000012</v>
      </c>
      <c r="C150" s="19"/>
      <c r="D150" s="117" t="s">
        <v>663</v>
      </c>
      <c r="E150" s="19" t="s">
        <v>31</v>
      </c>
      <c r="F150" s="19">
        <v>1</v>
      </c>
      <c r="G150" s="65"/>
      <c r="H150" s="23"/>
    </row>
    <row r="151" spans="2:10" ht="15" x14ac:dyDescent="0.25">
      <c r="B151" s="377">
        <f t="shared" si="5"/>
        <v>4.1380000000000123</v>
      </c>
      <c r="C151" s="19"/>
      <c r="D151" s="117" t="s">
        <v>664</v>
      </c>
      <c r="E151" s="19" t="s">
        <v>31</v>
      </c>
      <c r="F151" s="19">
        <v>1</v>
      </c>
      <c r="G151" s="65"/>
      <c r="H151" s="23"/>
    </row>
    <row r="152" spans="2:10" ht="15" x14ac:dyDescent="0.25">
      <c r="B152" s="377">
        <f t="shared" si="5"/>
        <v>4.1390000000000127</v>
      </c>
      <c r="C152" s="19"/>
      <c r="D152" s="117" t="s">
        <v>665</v>
      </c>
      <c r="E152" s="19" t="s">
        <v>31</v>
      </c>
      <c r="F152" s="19">
        <v>1</v>
      </c>
      <c r="G152" s="65"/>
      <c r="H152" s="23"/>
    </row>
    <row r="153" spans="2:10" ht="15" x14ac:dyDescent="0.25">
      <c r="B153" s="377">
        <f t="shared" si="5"/>
        <v>4.140000000000013</v>
      </c>
      <c r="C153" s="19"/>
      <c r="D153" s="117" t="s">
        <v>665</v>
      </c>
      <c r="E153" s="19" t="s">
        <v>31</v>
      </c>
      <c r="F153" s="19">
        <v>1</v>
      </c>
      <c r="G153" s="65"/>
      <c r="H153" s="23"/>
    </row>
    <row r="154" spans="2:10" ht="15" x14ac:dyDescent="0.25">
      <c r="B154" s="377">
        <f t="shared" si="5"/>
        <v>4.1410000000000133</v>
      </c>
      <c r="C154" s="19"/>
      <c r="D154" s="117" t="s">
        <v>666</v>
      </c>
      <c r="E154" s="19" t="s">
        <v>31</v>
      </c>
      <c r="F154" s="19">
        <v>1</v>
      </c>
      <c r="G154" s="65"/>
      <c r="H154" s="23"/>
    </row>
    <row r="155" spans="2:10" ht="15" x14ac:dyDescent="0.25">
      <c r="B155" s="377">
        <f t="shared" si="5"/>
        <v>4.1420000000000137</v>
      </c>
      <c r="C155" s="19"/>
      <c r="D155" s="117" t="s">
        <v>667</v>
      </c>
      <c r="E155" s="19" t="s">
        <v>31</v>
      </c>
      <c r="F155" s="19">
        <v>1</v>
      </c>
      <c r="G155" s="65"/>
      <c r="H155" s="23"/>
    </row>
    <row r="156" spans="2:10" ht="15" x14ac:dyDescent="0.25">
      <c r="B156" s="377">
        <f t="shared" si="5"/>
        <v>4.143000000000014</v>
      </c>
      <c r="C156" s="19"/>
      <c r="D156" s="117" t="s">
        <v>668</v>
      </c>
      <c r="E156" s="19" t="s">
        <v>31</v>
      </c>
      <c r="F156" s="19">
        <v>1</v>
      </c>
      <c r="G156" s="65"/>
      <c r="H156" s="23"/>
    </row>
    <row r="157" spans="2:10" ht="15" x14ac:dyDescent="0.25">
      <c r="B157" s="377">
        <f t="shared" si="5"/>
        <v>4.1440000000000143</v>
      </c>
      <c r="C157" s="19"/>
      <c r="D157" s="117" t="s">
        <v>669</v>
      </c>
      <c r="E157" s="19" t="s">
        <v>31</v>
      </c>
      <c r="F157" s="19">
        <v>1</v>
      </c>
      <c r="G157" s="65"/>
      <c r="H157" s="23"/>
    </row>
    <row r="158" spans="2:10" ht="15" x14ac:dyDescent="0.25">
      <c r="B158" s="377">
        <f t="shared" si="5"/>
        <v>4.1450000000000147</v>
      </c>
      <c r="C158" s="19"/>
      <c r="D158" s="117" t="s">
        <v>670</v>
      </c>
      <c r="E158" s="19" t="s">
        <v>31</v>
      </c>
      <c r="F158" s="19">
        <v>1</v>
      </c>
      <c r="G158" s="65"/>
      <c r="H158" s="23"/>
    </row>
    <row r="159" spans="2:10" ht="15" x14ac:dyDescent="0.25">
      <c r="B159" s="377">
        <f t="shared" si="5"/>
        <v>4.146000000000015</v>
      </c>
      <c r="C159" s="19"/>
      <c r="D159" s="117" t="s">
        <v>671</v>
      </c>
      <c r="E159" s="19" t="s">
        <v>31</v>
      </c>
      <c r="F159" s="19">
        <v>1</v>
      </c>
      <c r="G159" s="65"/>
      <c r="H159" s="23"/>
    </row>
    <row r="160" spans="2:10" ht="15" x14ac:dyDescent="0.25">
      <c r="B160" s="377">
        <f t="shared" si="5"/>
        <v>4.1470000000000153</v>
      </c>
      <c r="C160" s="19"/>
      <c r="D160" s="117" t="s">
        <v>70</v>
      </c>
      <c r="E160" s="19" t="s">
        <v>31</v>
      </c>
      <c r="F160" s="19">
        <v>1</v>
      </c>
      <c r="G160" s="65"/>
      <c r="H160" s="23"/>
    </row>
    <row r="161" spans="2:8" ht="15" x14ac:dyDescent="0.25">
      <c r="B161" s="377">
        <f t="shared" si="5"/>
        <v>4.1480000000000157</v>
      </c>
      <c r="C161" s="19"/>
      <c r="D161" s="117" t="s">
        <v>70</v>
      </c>
      <c r="E161" s="19" t="s">
        <v>31</v>
      </c>
      <c r="F161" s="19">
        <v>1</v>
      </c>
      <c r="G161" s="65"/>
      <c r="H161" s="23"/>
    </row>
    <row r="162" spans="2:8" ht="15" x14ac:dyDescent="0.2">
      <c r="B162" s="19"/>
      <c r="C162" s="19"/>
      <c r="D162" s="267"/>
      <c r="E162" s="19"/>
      <c r="F162" s="19"/>
      <c r="G162" s="65"/>
      <c r="H162" s="23"/>
    </row>
    <row r="163" spans="2:8" ht="15" x14ac:dyDescent="0.2">
      <c r="B163" s="19"/>
      <c r="C163" s="19"/>
      <c r="D163" s="267"/>
      <c r="E163" s="19"/>
      <c r="F163" s="19"/>
      <c r="G163" s="65"/>
      <c r="H163" s="23"/>
    </row>
    <row r="164" spans="2:8" ht="15" x14ac:dyDescent="0.2">
      <c r="B164" s="21"/>
      <c r="C164" s="21"/>
      <c r="D164" s="78"/>
      <c r="E164" s="21"/>
      <c r="F164" s="21"/>
      <c r="G164" s="79"/>
      <c r="H164" s="25"/>
    </row>
    <row r="165" spans="2:8" ht="15" x14ac:dyDescent="0.2">
      <c r="B165" s="21"/>
      <c r="C165" s="21"/>
      <c r="D165" s="78"/>
      <c r="E165" s="21"/>
      <c r="F165" s="21"/>
      <c r="G165" s="79"/>
      <c r="H165" s="25"/>
    </row>
    <row r="166" spans="2:8" ht="15" x14ac:dyDescent="0.2">
      <c r="B166" s="21"/>
      <c r="C166" s="21"/>
      <c r="D166" s="78"/>
      <c r="E166" s="21"/>
      <c r="F166" s="21"/>
      <c r="G166" s="79"/>
      <c r="H166" s="25"/>
    </row>
    <row r="167" spans="2:8" ht="15" thickBot="1" x14ac:dyDescent="0.25">
      <c r="B167" s="21"/>
      <c r="C167" s="21"/>
      <c r="D167" s="24"/>
      <c r="E167" s="21"/>
      <c r="F167" s="21"/>
      <c r="G167" s="25"/>
      <c r="H167" s="25"/>
    </row>
    <row r="168" spans="2:8" ht="15" thickBot="1" x14ac:dyDescent="0.25">
      <c r="B168" s="26" t="s">
        <v>106</v>
      </c>
      <c r="C168" s="26"/>
      <c r="D168" s="26"/>
      <c r="E168" s="26"/>
      <c r="F168" s="26"/>
      <c r="G168" s="27"/>
      <c r="H168" s="85"/>
    </row>
    <row r="169" spans="2:8" x14ac:dyDescent="0.2">
      <c r="B169" s="5"/>
      <c r="C169" s="5"/>
      <c r="D169" s="5"/>
      <c r="E169" s="5"/>
      <c r="F169" s="5"/>
      <c r="G169" s="7"/>
      <c r="H169" s="7"/>
    </row>
    <row r="170" spans="2:8" x14ac:dyDescent="0.2">
      <c r="B170" s="5"/>
      <c r="C170" s="5"/>
      <c r="D170" s="5"/>
      <c r="E170" s="5"/>
      <c r="F170" s="5"/>
      <c r="G170" s="7"/>
      <c r="H170" s="7"/>
    </row>
    <row r="171" spans="2:8" x14ac:dyDescent="0.2">
      <c r="B171" s="5"/>
      <c r="C171" s="5"/>
      <c r="D171" s="5"/>
      <c r="E171" s="5"/>
      <c r="F171" s="5"/>
      <c r="G171" s="7"/>
      <c r="H171" s="7"/>
    </row>
    <row r="172" spans="2:8" x14ac:dyDescent="0.2">
      <c r="B172" s="5"/>
      <c r="C172" s="5"/>
      <c r="D172" s="5"/>
      <c r="E172" s="5"/>
      <c r="F172" s="5"/>
      <c r="G172" s="7"/>
      <c r="H172" s="7"/>
    </row>
    <row r="173" spans="2:8" x14ac:dyDescent="0.2">
      <c r="B173" s="5"/>
      <c r="C173" s="5"/>
      <c r="D173" s="5"/>
      <c r="E173" s="5"/>
      <c r="F173" s="5"/>
      <c r="G173" s="7"/>
      <c r="H173" s="7"/>
    </row>
    <row r="174" spans="2:8" x14ac:dyDescent="0.2">
      <c r="B174" s="5"/>
      <c r="C174" s="5"/>
      <c r="D174" s="5"/>
      <c r="E174" s="5"/>
      <c r="F174" s="5"/>
      <c r="G174" s="7"/>
      <c r="H174" s="7"/>
    </row>
    <row r="175" spans="2:8" x14ac:dyDescent="0.2">
      <c r="B175" s="5"/>
      <c r="C175" s="5"/>
      <c r="D175" s="5"/>
      <c r="E175" s="5"/>
      <c r="F175" s="5"/>
      <c r="G175" s="7"/>
      <c r="H175" s="7"/>
    </row>
    <row r="176" spans="2:8" x14ac:dyDescent="0.2">
      <c r="B176" s="5"/>
      <c r="C176" s="5"/>
      <c r="D176" s="5"/>
      <c r="E176" s="5"/>
      <c r="F176" s="5"/>
      <c r="G176" s="7"/>
      <c r="H176" s="7"/>
    </row>
    <row r="177" spans="2:8" x14ac:dyDescent="0.2">
      <c r="B177" s="5"/>
      <c r="C177" s="5"/>
      <c r="D177" s="5"/>
      <c r="E177" s="5"/>
      <c r="F177" s="5"/>
      <c r="G177" s="7"/>
      <c r="H177" s="7"/>
    </row>
    <row r="178" spans="2:8" x14ac:dyDescent="0.2">
      <c r="B178" s="5"/>
      <c r="C178" s="5"/>
      <c r="D178" s="5"/>
      <c r="E178" s="5"/>
      <c r="F178" s="5"/>
      <c r="G178" s="7"/>
      <c r="H178" s="7"/>
    </row>
    <row r="179" spans="2:8" x14ac:dyDescent="0.2">
      <c r="B179" s="5"/>
      <c r="C179" s="5"/>
      <c r="D179" s="5"/>
      <c r="E179" s="5"/>
      <c r="F179" s="5"/>
      <c r="G179" s="7"/>
      <c r="H179" s="7"/>
    </row>
    <row r="180" spans="2:8" x14ac:dyDescent="0.2">
      <c r="B180" s="5"/>
      <c r="C180" s="5"/>
      <c r="D180" s="5"/>
      <c r="E180" s="5"/>
      <c r="F180" s="5"/>
      <c r="G180" s="7"/>
      <c r="H180" s="7"/>
    </row>
    <row r="181" spans="2:8" x14ac:dyDescent="0.2">
      <c r="B181" s="5"/>
      <c r="C181" s="5"/>
      <c r="D181" s="5"/>
      <c r="E181" s="5"/>
      <c r="F181" s="5"/>
      <c r="G181" s="7"/>
      <c r="H181" s="7"/>
    </row>
    <row r="182" spans="2:8" x14ac:dyDescent="0.2">
      <c r="B182" s="5"/>
      <c r="C182" s="5"/>
      <c r="D182" s="5"/>
      <c r="E182" s="5"/>
      <c r="F182" s="5"/>
      <c r="G182" s="7"/>
      <c r="H182" s="7"/>
    </row>
    <row r="183" spans="2:8" x14ac:dyDescent="0.2">
      <c r="B183" s="5"/>
      <c r="C183" s="5"/>
      <c r="D183" s="5"/>
      <c r="E183" s="5"/>
      <c r="F183" s="5"/>
      <c r="G183" s="7"/>
      <c r="H183" s="7"/>
    </row>
    <row r="184" spans="2:8" x14ac:dyDescent="0.2">
      <c r="B184" s="5"/>
      <c r="C184" s="5"/>
      <c r="D184" s="5"/>
      <c r="E184" s="5"/>
      <c r="F184" s="5"/>
      <c r="G184" s="7"/>
      <c r="H184" s="7"/>
    </row>
    <row r="185" spans="2:8" x14ac:dyDescent="0.2">
      <c r="B185" s="5"/>
      <c r="C185" s="5"/>
      <c r="D185" s="5"/>
      <c r="E185" s="5"/>
      <c r="F185" s="5"/>
      <c r="G185" s="7"/>
      <c r="H185" s="7"/>
    </row>
    <row r="186" spans="2:8" x14ac:dyDescent="0.2">
      <c r="B186" s="5"/>
      <c r="C186" s="5"/>
      <c r="D186" s="5"/>
      <c r="E186" s="5"/>
      <c r="F186" s="5"/>
      <c r="G186" s="7"/>
      <c r="H186" s="7"/>
    </row>
    <row r="187" spans="2:8" x14ac:dyDescent="0.2">
      <c r="B187" s="5"/>
      <c r="C187" s="5"/>
      <c r="D187" s="5"/>
      <c r="E187" s="5"/>
      <c r="F187" s="5"/>
      <c r="G187" s="7"/>
      <c r="H187" s="7"/>
    </row>
    <row r="188" spans="2:8" x14ac:dyDescent="0.2">
      <c r="B188" s="5"/>
      <c r="C188" s="5"/>
      <c r="D188" s="5"/>
      <c r="E188" s="5"/>
      <c r="F188" s="5"/>
      <c r="G188" s="7"/>
      <c r="H188" s="7"/>
    </row>
    <row r="189" spans="2:8" x14ac:dyDescent="0.2">
      <c r="B189" s="5"/>
      <c r="C189" s="5"/>
      <c r="D189" s="5"/>
      <c r="E189" s="5"/>
      <c r="F189" s="5"/>
      <c r="G189" s="7"/>
      <c r="H189" s="7"/>
    </row>
    <row r="190" spans="2:8" x14ac:dyDescent="0.2">
      <c r="B190" s="5"/>
      <c r="C190" s="5"/>
      <c r="D190" s="5"/>
      <c r="E190" s="5"/>
      <c r="F190" s="5"/>
      <c r="G190" s="7"/>
      <c r="H190" s="7"/>
    </row>
    <row r="191" spans="2:8" x14ac:dyDescent="0.2">
      <c r="B191" s="5"/>
      <c r="C191" s="5"/>
      <c r="D191" s="5"/>
      <c r="E191" s="5"/>
      <c r="F191" s="5"/>
      <c r="G191" s="7"/>
      <c r="H191" s="7"/>
    </row>
    <row r="192" spans="2:8" x14ac:dyDescent="0.2">
      <c r="B192" s="5"/>
      <c r="C192" s="5"/>
      <c r="D192" s="5"/>
      <c r="E192" s="5"/>
      <c r="F192" s="5"/>
      <c r="G192" s="7"/>
      <c r="H192" s="7"/>
    </row>
    <row r="193" spans="2:8" x14ac:dyDescent="0.2">
      <c r="B193" s="5"/>
      <c r="C193" s="5"/>
      <c r="D193" s="5"/>
      <c r="E193" s="5"/>
      <c r="F193" s="5"/>
      <c r="G193" s="7"/>
      <c r="H193" s="7"/>
    </row>
    <row r="194" spans="2:8" x14ac:dyDescent="0.2">
      <c r="B194" s="5"/>
      <c r="C194" s="5"/>
      <c r="D194" s="5"/>
      <c r="E194" s="5"/>
      <c r="F194" s="5"/>
      <c r="G194" s="7"/>
      <c r="H194" s="7"/>
    </row>
    <row r="195" spans="2:8" x14ac:dyDescent="0.2">
      <c r="B195" s="5"/>
      <c r="C195" s="5"/>
      <c r="D195" s="5"/>
      <c r="E195" s="5"/>
      <c r="F195" s="5"/>
      <c r="G195" s="7"/>
      <c r="H195" s="7"/>
    </row>
    <row r="196" spans="2:8" x14ac:dyDescent="0.2">
      <c r="B196" s="5"/>
      <c r="C196" s="5"/>
      <c r="D196" s="5"/>
      <c r="E196" s="5"/>
      <c r="F196" s="5"/>
      <c r="G196" s="7"/>
      <c r="H196" s="7"/>
    </row>
    <row r="197" spans="2:8" x14ac:dyDescent="0.2">
      <c r="B197" s="5"/>
      <c r="C197" s="5"/>
      <c r="D197" s="5"/>
      <c r="E197" s="5"/>
      <c r="F197" s="5"/>
      <c r="G197" s="7"/>
      <c r="H197" s="7"/>
    </row>
    <row r="198" spans="2:8" x14ac:dyDescent="0.2">
      <c r="B198" s="5"/>
      <c r="C198" s="5"/>
      <c r="D198" s="5"/>
      <c r="E198" s="5"/>
      <c r="F198" s="5"/>
      <c r="G198" s="7"/>
      <c r="H198" s="7"/>
    </row>
    <row r="199" spans="2:8" x14ac:dyDescent="0.2">
      <c r="B199" s="5"/>
      <c r="C199" s="5"/>
      <c r="D199" s="5"/>
      <c r="E199" s="5"/>
      <c r="F199" s="5"/>
      <c r="G199" s="7"/>
      <c r="H199" s="7"/>
    </row>
    <row r="200" spans="2:8" x14ac:dyDescent="0.2">
      <c r="B200" s="5"/>
      <c r="C200" s="5"/>
      <c r="D200" s="5"/>
      <c r="E200" s="5"/>
      <c r="F200" s="5"/>
      <c r="G200" s="7"/>
      <c r="H200" s="7"/>
    </row>
    <row r="201" spans="2:8" x14ac:dyDescent="0.2">
      <c r="B201" s="5"/>
      <c r="C201" s="5"/>
      <c r="D201" s="5"/>
      <c r="E201" s="5"/>
      <c r="F201" s="5"/>
      <c r="G201" s="7"/>
      <c r="H201" s="7"/>
    </row>
    <row r="202" spans="2:8" x14ac:dyDescent="0.2">
      <c r="B202" s="5"/>
      <c r="C202" s="5"/>
      <c r="D202" s="5"/>
      <c r="E202" s="5"/>
      <c r="F202" s="5"/>
      <c r="G202" s="12"/>
      <c r="H202" s="12"/>
    </row>
    <row r="203" spans="2:8" x14ac:dyDescent="0.2">
      <c r="B203" s="5"/>
      <c r="C203" s="5"/>
      <c r="D203" s="5"/>
      <c r="E203" s="5"/>
      <c r="F203" s="5"/>
      <c r="G203" s="12"/>
      <c r="H203" s="12"/>
    </row>
    <row r="204" spans="2:8" x14ac:dyDescent="0.2">
      <c r="B204" s="5"/>
      <c r="C204" s="5"/>
      <c r="D204" s="5"/>
      <c r="E204" s="5"/>
      <c r="F204" s="5"/>
      <c r="G204" s="12"/>
      <c r="H204" s="12"/>
    </row>
    <row r="205" spans="2:8" x14ac:dyDescent="0.2">
      <c r="B205" s="5"/>
      <c r="C205" s="5"/>
      <c r="D205" s="5"/>
      <c r="E205" s="5"/>
      <c r="F205" s="5"/>
    </row>
    <row r="206" spans="2:8" x14ac:dyDescent="0.2">
      <c r="B206" s="5"/>
      <c r="C206" s="5"/>
      <c r="D206" s="5"/>
      <c r="E206" s="5"/>
      <c r="F206" s="5"/>
    </row>
    <row r="207" spans="2:8" x14ac:dyDescent="0.2">
      <c r="B207" s="5"/>
      <c r="C207" s="5"/>
      <c r="D207" s="5"/>
      <c r="E207" s="5"/>
      <c r="F207" s="5"/>
    </row>
    <row r="208" spans="2:8" x14ac:dyDescent="0.2">
      <c r="B208" s="5"/>
      <c r="C208" s="5"/>
      <c r="D208" s="5"/>
      <c r="E208" s="5"/>
      <c r="F208" s="5"/>
    </row>
    <row r="209" spans="2:6" x14ac:dyDescent="0.2">
      <c r="B209" s="5"/>
      <c r="C209" s="5"/>
      <c r="D209" s="5"/>
      <c r="E209" s="5"/>
      <c r="F209" s="5"/>
    </row>
    <row r="210" spans="2:6" x14ac:dyDescent="0.2">
      <c r="B210" s="5"/>
      <c r="C210" s="5"/>
      <c r="D210" s="5"/>
      <c r="E210" s="5"/>
      <c r="F210" s="5"/>
    </row>
    <row r="211" spans="2:6" x14ac:dyDescent="0.2">
      <c r="B211" s="5"/>
      <c r="C211" s="5"/>
      <c r="D211" s="5"/>
      <c r="E211" s="5"/>
      <c r="F211" s="5"/>
    </row>
    <row r="212" spans="2:6" x14ac:dyDescent="0.2">
      <c r="B212" s="5"/>
      <c r="C212" s="5"/>
      <c r="D212" s="5"/>
      <c r="E212" s="5"/>
      <c r="F212" s="5"/>
    </row>
    <row r="213" spans="2:6" x14ac:dyDescent="0.2">
      <c r="B213" s="5"/>
      <c r="C213" s="5"/>
      <c r="D213" s="5"/>
      <c r="E213" s="5"/>
      <c r="F213" s="5"/>
    </row>
    <row r="214" spans="2:6" x14ac:dyDescent="0.2">
      <c r="B214" s="5"/>
      <c r="C214" s="5"/>
      <c r="D214" s="5"/>
      <c r="E214" s="5"/>
      <c r="F214" s="5"/>
    </row>
    <row r="215" spans="2:6" x14ac:dyDescent="0.2">
      <c r="B215" s="5"/>
      <c r="C215" s="5"/>
      <c r="D215" s="5"/>
      <c r="E215" s="5"/>
      <c r="F215" s="5"/>
    </row>
    <row r="216" spans="2:6" x14ac:dyDescent="0.2">
      <c r="B216" s="5"/>
      <c r="C216" s="5"/>
      <c r="D216" s="5"/>
      <c r="E216" s="5"/>
      <c r="F216" s="5"/>
    </row>
    <row r="217" spans="2:6" x14ac:dyDescent="0.2">
      <c r="B217" s="5"/>
      <c r="C217" s="5"/>
      <c r="D217" s="5"/>
      <c r="E217" s="5"/>
      <c r="F217" s="5"/>
    </row>
  </sheetData>
  <mergeCells count="1">
    <mergeCell ref="E3:F3"/>
  </mergeCells>
  <phoneticPr fontId="31" type="noConversion"/>
  <pageMargins left="0.19685039370078741" right="3.937007874015748E-2" top="0.43307086614173229" bottom="0.35433070866141736" header="0.31496062992125984" footer="0.31496062992125984"/>
  <pageSetup paperSize="9" scale="65" firstPageNumber="9" orientation="portrait" useFirstPageNumber="1" r:id="rId1"/>
  <headerFooter>
    <oddFooter>&amp;R&amp;"Arial,Regular"&amp;P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</sheetPr>
  <dimension ref="B1:R213"/>
  <sheetViews>
    <sheetView view="pageBreakPreview" zoomScale="80" zoomScaleNormal="70" zoomScaleSheetLayoutView="80" workbookViewId="0">
      <selection activeCell="J16" sqref="J16"/>
    </sheetView>
  </sheetViews>
  <sheetFormatPr defaultColWidth="9.140625" defaultRowHeight="14.25" x14ac:dyDescent="0.2"/>
  <cols>
    <col min="1" max="1" width="1.140625" style="6" customWidth="1"/>
    <col min="2" max="2" width="9.7109375" style="6" customWidth="1"/>
    <col min="3" max="3" width="11.7109375" style="6" customWidth="1"/>
    <col min="4" max="4" width="70.42578125" style="6" customWidth="1"/>
    <col min="5" max="5" width="8.85546875" style="6" customWidth="1"/>
    <col min="6" max="6" width="7.5703125" style="6" customWidth="1"/>
    <col min="7" max="7" width="12.7109375" style="6" customWidth="1"/>
    <col min="8" max="8" width="22.42578125" style="6" customWidth="1"/>
    <col min="9" max="9" width="10.5703125" style="6" bestFit="1" customWidth="1"/>
    <col min="10" max="10" width="15.7109375" style="6" bestFit="1" customWidth="1"/>
    <col min="11" max="11" width="10.5703125" style="6" bestFit="1" customWidth="1"/>
    <col min="12" max="12" width="13.28515625" style="6" bestFit="1" customWidth="1"/>
    <col min="13" max="13" width="10.5703125" style="6" bestFit="1" customWidth="1"/>
    <col min="14" max="14" width="13.28515625" style="6" bestFit="1" customWidth="1"/>
    <col min="15" max="15" width="10.5703125" style="6" bestFit="1" customWidth="1"/>
    <col min="16" max="16" width="13.28515625" style="6" bestFit="1" customWidth="1"/>
    <col min="17" max="17" width="10.5703125" style="6" bestFit="1" customWidth="1"/>
    <col min="18" max="18" width="13.28515625" style="6" bestFit="1" customWidth="1"/>
    <col min="19" max="16384" width="9.140625" style="6"/>
  </cols>
  <sheetData>
    <row r="1" spans="2:10" ht="18" x14ac:dyDescent="0.25">
      <c r="B1" s="2"/>
      <c r="C1" s="2"/>
      <c r="D1" s="8"/>
      <c r="E1" s="1"/>
      <c r="F1" s="1"/>
      <c r="G1" s="7"/>
      <c r="H1" s="12"/>
    </row>
    <row r="2" spans="2:10" s="12" customFormat="1" ht="18" customHeight="1" x14ac:dyDescent="0.25">
      <c r="B2" s="2" t="s">
        <v>0</v>
      </c>
      <c r="D2" s="2"/>
      <c r="E2" s="3"/>
      <c r="F2" s="3"/>
      <c r="G2" s="7"/>
    </row>
    <row r="3" spans="2:10" ht="15" customHeight="1" x14ac:dyDescent="0.25">
      <c r="B3" s="2" t="s">
        <v>20</v>
      </c>
      <c r="C3" s="12"/>
      <c r="D3" s="270" t="s">
        <v>2</v>
      </c>
      <c r="E3" s="410" t="s">
        <v>3</v>
      </c>
      <c r="F3" s="411"/>
      <c r="G3" s="268" t="s">
        <v>1265</v>
      </c>
      <c r="H3" s="12"/>
    </row>
    <row r="4" spans="2:10" ht="15" customHeight="1" x14ac:dyDescent="0.2">
      <c r="B4" s="2" t="s">
        <v>21</v>
      </c>
      <c r="C4" s="12"/>
      <c r="D4" s="2" t="s">
        <v>5</v>
      </c>
      <c r="E4" s="2"/>
      <c r="F4" s="2"/>
      <c r="G4" s="268" t="s">
        <v>1264</v>
      </c>
      <c r="H4" s="12"/>
    </row>
    <row r="5" spans="2:10" x14ac:dyDescent="0.2">
      <c r="B5" s="2"/>
      <c r="C5" s="2"/>
      <c r="D5" s="2"/>
      <c r="E5" s="2"/>
      <c r="F5" s="2"/>
      <c r="G5" s="7"/>
      <c r="H5" s="12"/>
    </row>
    <row r="6" spans="2:10" s="4" customFormat="1" ht="15" customHeight="1" x14ac:dyDescent="0.2">
      <c r="B6" s="4" t="s">
        <v>247</v>
      </c>
      <c r="D6" s="4" t="s">
        <v>108</v>
      </c>
    </row>
    <row r="7" spans="2:10" ht="6" customHeight="1" thickBot="1" x14ac:dyDescent="0.25">
      <c r="B7" s="5"/>
      <c r="C7" s="5"/>
      <c r="D7" s="5"/>
      <c r="E7" s="5"/>
      <c r="F7" s="5"/>
      <c r="G7" s="7"/>
      <c r="H7" s="12"/>
    </row>
    <row r="8" spans="2:10" s="9" customFormat="1" ht="39" customHeight="1" thickBot="1" x14ac:dyDescent="0.3">
      <c r="B8" s="11" t="s">
        <v>24</v>
      </c>
      <c r="C8" s="11" t="s">
        <v>25</v>
      </c>
      <c r="D8" s="11" t="s">
        <v>7</v>
      </c>
      <c r="E8" s="11" t="s">
        <v>26</v>
      </c>
      <c r="F8" s="11" t="s">
        <v>1382</v>
      </c>
      <c r="G8" s="11" t="s">
        <v>1383</v>
      </c>
      <c r="H8" s="11" t="s">
        <v>1384</v>
      </c>
    </row>
    <row r="9" spans="2:10" s="9" customFormat="1" ht="25.5" x14ac:dyDescent="0.25">
      <c r="B9" s="29">
        <v>5</v>
      </c>
      <c r="C9" s="29" t="s">
        <v>248</v>
      </c>
      <c r="D9" s="287" t="s">
        <v>249</v>
      </c>
      <c r="E9" s="40"/>
      <c r="F9" s="40"/>
      <c r="G9" s="41"/>
      <c r="H9" s="41"/>
    </row>
    <row r="10" spans="2:10" s="9" customFormat="1" ht="20.25" customHeight="1" x14ac:dyDescent="0.25">
      <c r="B10" s="19" t="s">
        <v>250</v>
      </c>
      <c r="C10" s="19"/>
      <c r="D10" s="376" t="s">
        <v>30</v>
      </c>
      <c r="E10" s="19" t="s">
        <v>251</v>
      </c>
      <c r="F10" s="19">
        <v>40</v>
      </c>
      <c r="G10" s="65"/>
      <c r="H10" s="23"/>
      <c r="I10" s="329"/>
      <c r="J10" s="352"/>
    </row>
    <row r="11" spans="2:10" s="9" customFormat="1" ht="20.25" customHeight="1" x14ac:dyDescent="0.25">
      <c r="B11" s="19" t="s">
        <v>252</v>
      </c>
      <c r="C11" s="19"/>
      <c r="D11" s="376" t="s">
        <v>33</v>
      </c>
      <c r="E11" s="19" t="s">
        <v>251</v>
      </c>
      <c r="F11" s="19">
        <v>40</v>
      </c>
      <c r="G11" s="65"/>
      <c r="H11" s="23"/>
      <c r="I11" s="329"/>
    </row>
    <row r="12" spans="2:10" s="9" customFormat="1" ht="20.25" customHeight="1" x14ac:dyDescent="0.25">
      <c r="B12" s="19" t="s">
        <v>253</v>
      </c>
      <c r="C12" s="19"/>
      <c r="D12" s="376" t="s">
        <v>35</v>
      </c>
      <c r="E12" s="19" t="s">
        <v>251</v>
      </c>
      <c r="F12" s="19">
        <v>40</v>
      </c>
      <c r="G12" s="65"/>
      <c r="H12" s="23"/>
      <c r="I12" s="329"/>
    </row>
    <row r="13" spans="2:10" s="9" customFormat="1" ht="20.25" customHeight="1" x14ac:dyDescent="0.25">
      <c r="B13" s="19" t="s">
        <v>254</v>
      </c>
      <c r="C13" s="19"/>
      <c r="D13" s="376" t="s">
        <v>37</v>
      </c>
      <c r="E13" s="19" t="s">
        <v>251</v>
      </c>
      <c r="F13" s="19">
        <v>40</v>
      </c>
      <c r="G13" s="65"/>
      <c r="H13" s="23"/>
      <c r="I13" s="329"/>
    </row>
    <row r="14" spans="2:10" s="9" customFormat="1" ht="20.25" customHeight="1" x14ac:dyDescent="0.25">
      <c r="B14" s="19" t="s">
        <v>255</v>
      </c>
      <c r="C14" s="19"/>
      <c r="D14" s="376" t="s">
        <v>39</v>
      </c>
      <c r="E14" s="19" t="s">
        <v>251</v>
      </c>
      <c r="F14" s="19">
        <v>40</v>
      </c>
      <c r="G14" s="65"/>
      <c r="H14" s="23"/>
      <c r="I14" s="329"/>
    </row>
    <row r="15" spans="2:10" s="9" customFormat="1" ht="20.25" customHeight="1" x14ac:dyDescent="0.25">
      <c r="B15" s="19" t="s">
        <v>256</v>
      </c>
      <c r="C15" s="19"/>
      <c r="D15" s="376" t="s">
        <v>41</v>
      </c>
      <c r="E15" s="19" t="s">
        <v>251</v>
      </c>
      <c r="F15" s="19">
        <v>40</v>
      </c>
      <c r="G15" s="65"/>
      <c r="H15" s="23"/>
      <c r="I15" s="329"/>
    </row>
    <row r="16" spans="2:10" s="9" customFormat="1" ht="20.25" customHeight="1" x14ac:dyDescent="0.25">
      <c r="B16" s="19" t="s">
        <v>257</v>
      </c>
      <c r="C16" s="19"/>
      <c r="D16" s="376" t="s">
        <v>43</v>
      </c>
      <c r="E16" s="19" t="s">
        <v>251</v>
      </c>
      <c r="F16" s="19">
        <v>40</v>
      </c>
      <c r="G16" s="65"/>
      <c r="H16" s="23"/>
    </row>
    <row r="17" spans="2:8" s="9" customFormat="1" ht="20.25" customHeight="1" x14ac:dyDescent="0.25">
      <c r="B17" s="19" t="s">
        <v>258</v>
      </c>
      <c r="C17" s="19"/>
      <c r="D17" s="376" t="s">
        <v>45</v>
      </c>
      <c r="E17" s="19" t="s">
        <v>251</v>
      </c>
      <c r="F17" s="19">
        <v>40</v>
      </c>
      <c r="G17" s="65"/>
      <c r="H17" s="23"/>
    </row>
    <row r="18" spans="2:8" s="9" customFormat="1" ht="20.25" customHeight="1" x14ac:dyDescent="0.25">
      <c r="B18" s="19" t="s">
        <v>259</v>
      </c>
      <c r="C18" s="19"/>
      <c r="D18" s="376" t="s">
        <v>47</v>
      </c>
      <c r="E18" s="19" t="s">
        <v>251</v>
      </c>
      <c r="F18" s="19">
        <v>40</v>
      </c>
      <c r="G18" s="65"/>
      <c r="H18" s="23"/>
    </row>
    <row r="19" spans="2:8" s="9" customFormat="1" ht="20.25" customHeight="1" x14ac:dyDescent="0.25">
      <c r="B19" s="19" t="s">
        <v>260</v>
      </c>
      <c r="C19" s="19"/>
      <c r="D19" s="376" t="s">
        <v>47</v>
      </c>
      <c r="E19" s="19" t="s">
        <v>251</v>
      </c>
      <c r="F19" s="19">
        <v>40</v>
      </c>
      <c r="G19" s="65"/>
      <c r="H19" s="23"/>
    </row>
    <row r="20" spans="2:8" s="9" customFormat="1" ht="20.25" customHeight="1" x14ac:dyDescent="0.25">
      <c r="B20" s="19" t="s">
        <v>261</v>
      </c>
      <c r="C20" s="19"/>
      <c r="D20" s="376" t="s">
        <v>50</v>
      </c>
      <c r="E20" s="19" t="s">
        <v>251</v>
      </c>
      <c r="F20" s="19">
        <v>40</v>
      </c>
      <c r="G20" s="65"/>
      <c r="H20" s="23"/>
    </row>
    <row r="21" spans="2:8" s="9" customFormat="1" ht="20.25" customHeight="1" x14ac:dyDescent="0.25">
      <c r="B21" s="19" t="s">
        <v>262</v>
      </c>
      <c r="C21" s="19"/>
      <c r="D21" s="376" t="s">
        <v>50</v>
      </c>
      <c r="E21" s="19" t="s">
        <v>251</v>
      </c>
      <c r="F21" s="19">
        <v>40</v>
      </c>
      <c r="G21" s="65"/>
      <c r="H21" s="23"/>
    </row>
    <row r="22" spans="2:8" s="9" customFormat="1" ht="20.25" customHeight="1" x14ac:dyDescent="0.25">
      <c r="B22" s="19" t="s">
        <v>263</v>
      </c>
      <c r="C22" s="19"/>
      <c r="D22" s="376" t="s">
        <v>50</v>
      </c>
      <c r="E22" s="19" t="s">
        <v>251</v>
      </c>
      <c r="F22" s="19">
        <v>40</v>
      </c>
      <c r="G22" s="65"/>
      <c r="H22" s="23"/>
    </row>
    <row r="23" spans="2:8" s="9" customFormat="1" ht="20.25" customHeight="1" x14ac:dyDescent="0.25">
      <c r="B23" s="19" t="s">
        <v>264</v>
      </c>
      <c r="C23" s="19"/>
      <c r="D23" s="376" t="s">
        <v>50</v>
      </c>
      <c r="E23" s="19" t="s">
        <v>251</v>
      </c>
      <c r="F23" s="19">
        <v>40</v>
      </c>
      <c r="G23" s="65"/>
      <c r="H23" s="23"/>
    </row>
    <row r="24" spans="2:8" s="9" customFormat="1" ht="20.25" customHeight="1" x14ac:dyDescent="0.25">
      <c r="B24" s="19" t="s">
        <v>265</v>
      </c>
      <c r="C24" s="19"/>
      <c r="D24" s="376" t="s">
        <v>50</v>
      </c>
      <c r="E24" s="19" t="s">
        <v>251</v>
      </c>
      <c r="F24" s="19">
        <v>40</v>
      </c>
      <c r="G24" s="65"/>
      <c r="H24" s="23"/>
    </row>
    <row r="25" spans="2:8" s="9" customFormat="1" ht="20.25" customHeight="1" x14ac:dyDescent="0.25">
      <c r="B25" s="19" t="s">
        <v>266</v>
      </c>
      <c r="C25" s="19"/>
      <c r="D25" s="376" t="s">
        <v>56</v>
      </c>
      <c r="E25" s="19" t="s">
        <v>251</v>
      </c>
      <c r="F25" s="19">
        <v>40</v>
      </c>
      <c r="G25" s="65"/>
      <c r="H25" s="23"/>
    </row>
    <row r="26" spans="2:8" s="9" customFormat="1" ht="20.25" customHeight="1" x14ac:dyDescent="0.25">
      <c r="B26" s="19" t="s">
        <v>267</v>
      </c>
      <c r="C26" s="19"/>
      <c r="D26" s="376" t="s">
        <v>58</v>
      </c>
      <c r="E26" s="19" t="s">
        <v>251</v>
      </c>
      <c r="F26" s="19">
        <v>40</v>
      </c>
      <c r="G26" s="65"/>
      <c r="H26" s="23"/>
    </row>
    <row r="27" spans="2:8" s="9" customFormat="1" ht="20.25" customHeight="1" x14ac:dyDescent="0.25">
      <c r="B27" s="19" t="s">
        <v>268</v>
      </c>
      <c r="C27" s="19"/>
      <c r="D27" s="376" t="s">
        <v>60</v>
      </c>
      <c r="E27" s="19" t="s">
        <v>251</v>
      </c>
      <c r="F27" s="19">
        <v>40</v>
      </c>
      <c r="G27" s="65"/>
      <c r="H27" s="23"/>
    </row>
    <row r="28" spans="2:8" s="9" customFormat="1" ht="20.25" customHeight="1" x14ac:dyDescent="0.25">
      <c r="B28" s="19" t="s">
        <v>269</v>
      </c>
      <c r="C28" s="19"/>
      <c r="D28" s="376" t="s">
        <v>62</v>
      </c>
      <c r="E28" s="19" t="s">
        <v>251</v>
      </c>
      <c r="F28" s="19">
        <v>40</v>
      </c>
      <c r="G28" s="65"/>
      <c r="H28" s="23"/>
    </row>
    <row r="29" spans="2:8" s="9" customFormat="1" ht="20.25" customHeight="1" x14ac:dyDescent="0.25">
      <c r="B29" s="19" t="s">
        <v>270</v>
      </c>
      <c r="C29" s="19"/>
      <c r="D29" s="376" t="s">
        <v>64</v>
      </c>
      <c r="E29" s="19" t="s">
        <v>251</v>
      </c>
      <c r="F29" s="19">
        <v>40</v>
      </c>
      <c r="G29" s="65"/>
      <c r="H29" s="23"/>
    </row>
    <row r="30" spans="2:8" s="9" customFormat="1" ht="20.25" customHeight="1" x14ac:dyDescent="0.25">
      <c r="B30" s="19" t="s">
        <v>271</v>
      </c>
      <c r="C30" s="19"/>
      <c r="D30" s="376" t="s">
        <v>66</v>
      </c>
      <c r="E30" s="19" t="s">
        <v>251</v>
      </c>
      <c r="F30" s="19">
        <v>40</v>
      </c>
      <c r="G30" s="65"/>
      <c r="H30" s="23"/>
    </row>
    <row r="31" spans="2:8" s="9" customFormat="1" ht="20.25" customHeight="1" x14ac:dyDescent="0.25">
      <c r="B31" s="19" t="s">
        <v>272</v>
      </c>
      <c r="C31" s="19"/>
      <c r="D31" s="376" t="s">
        <v>68</v>
      </c>
      <c r="E31" s="19" t="s">
        <v>251</v>
      </c>
      <c r="F31" s="19">
        <v>40</v>
      </c>
      <c r="G31" s="65"/>
      <c r="H31" s="23"/>
    </row>
    <row r="32" spans="2:8" s="9" customFormat="1" ht="20.25" customHeight="1" x14ac:dyDescent="0.25">
      <c r="B32" s="19" t="s">
        <v>273</v>
      </c>
      <c r="C32" s="19"/>
      <c r="D32" s="376" t="s">
        <v>70</v>
      </c>
      <c r="E32" s="19" t="s">
        <v>251</v>
      </c>
      <c r="F32" s="19">
        <v>40</v>
      </c>
      <c r="G32" s="65"/>
      <c r="H32" s="23"/>
    </row>
    <row r="33" spans="2:8" s="9" customFormat="1" ht="20.25" customHeight="1" x14ac:dyDescent="0.25">
      <c r="B33" s="19" t="s">
        <v>274</v>
      </c>
      <c r="C33" s="19"/>
      <c r="D33" s="376" t="s">
        <v>70</v>
      </c>
      <c r="E33" s="19" t="s">
        <v>251</v>
      </c>
      <c r="F33" s="19">
        <v>40</v>
      </c>
      <c r="G33" s="65"/>
      <c r="H33" s="23"/>
    </row>
    <row r="34" spans="2:8" s="9" customFormat="1" ht="20.25" customHeight="1" x14ac:dyDescent="0.25">
      <c r="B34" s="19" t="s">
        <v>275</v>
      </c>
      <c r="C34" s="19"/>
      <c r="D34" s="376" t="s">
        <v>73</v>
      </c>
      <c r="E34" s="19" t="s">
        <v>251</v>
      </c>
      <c r="F34" s="19">
        <v>40</v>
      </c>
      <c r="G34" s="65"/>
      <c r="H34" s="23"/>
    </row>
    <row r="35" spans="2:8" s="9" customFormat="1" ht="20.25" customHeight="1" x14ac:dyDescent="0.25">
      <c r="B35" s="19" t="s">
        <v>276</v>
      </c>
      <c r="C35" s="19"/>
      <c r="D35" s="376" t="s">
        <v>73</v>
      </c>
      <c r="E35" s="19" t="s">
        <v>251</v>
      </c>
      <c r="F35" s="19">
        <v>40</v>
      </c>
      <c r="G35" s="65"/>
      <c r="H35" s="23"/>
    </row>
    <row r="36" spans="2:8" s="9" customFormat="1" ht="20.25" customHeight="1" x14ac:dyDescent="0.25">
      <c r="B36" s="19" t="s">
        <v>277</v>
      </c>
      <c r="C36" s="19"/>
      <c r="D36" s="376" t="s">
        <v>73</v>
      </c>
      <c r="E36" s="19" t="s">
        <v>251</v>
      </c>
      <c r="F36" s="19">
        <v>40</v>
      </c>
      <c r="G36" s="65"/>
      <c r="H36" s="23"/>
    </row>
    <row r="37" spans="2:8" s="9" customFormat="1" ht="20.25" customHeight="1" x14ac:dyDescent="0.25">
      <c r="B37" s="19" t="s">
        <v>278</v>
      </c>
      <c r="C37" s="19"/>
      <c r="D37" s="376" t="s">
        <v>73</v>
      </c>
      <c r="E37" s="19" t="s">
        <v>251</v>
      </c>
      <c r="F37" s="19">
        <v>40</v>
      </c>
      <c r="G37" s="65"/>
      <c r="H37" s="23"/>
    </row>
    <row r="38" spans="2:8" s="9" customFormat="1" ht="20.25" customHeight="1" x14ac:dyDescent="0.25">
      <c r="B38" s="19" t="s">
        <v>279</v>
      </c>
      <c r="C38" s="19"/>
      <c r="D38" s="376" t="s">
        <v>73</v>
      </c>
      <c r="E38" s="19" t="s">
        <v>251</v>
      </c>
      <c r="F38" s="19">
        <v>40</v>
      </c>
      <c r="G38" s="65"/>
      <c r="H38" s="23"/>
    </row>
    <row r="39" spans="2:8" s="9" customFormat="1" ht="20.25" customHeight="1" x14ac:dyDescent="0.25">
      <c r="B39" s="19" t="s">
        <v>280</v>
      </c>
      <c r="C39" s="19"/>
      <c r="D39" s="376" t="s">
        <v>79</v>
      </c>
      <c r="E39" s="19" t="s">
        <v>251</v>
      </c>
      <c r="F39" s="19">
        <v>40</v>
      </c>
      <c r="G39" s="65"/>
      <c r="H39" s="23"/>
    </row>
    <row r="40" spans="2:8" s="9" customFormat="1" ht="20.25" customHeight="1" x14ac:dyDescent="0.25">
      <c r="B40" s="19" t="s">
        <v>281</v>
      </c>
      <c r="C40" s="19"/>
      <c r="D40" s="376" t="s">
        <v>81</v>
      </c>
      <c r="E40" s="19" t="s">
        <v>251</v>
      </c>
      <c r="F40" s="19">
        <v>40</v>
      </c>
      <c r="G40" s="65"/>
      <c r="H40" s="23"/>
    </row>
    <row r="41" spans="2:8" s="9" customFormat="1" ht="20.25" customHeight="1" x14ac:dyDescent="0.25">
      <c r="B41" s="19" t="s">
        <v>282</v>
      </c>
      <c r="C41" s="19"/>
      <c r="D41" s="376" t="s">
        <v>83</v>
      </c>
      <c r="E41" s="19" t="s">
        <v>251</v>
      </c>
      <c r="F41" s="19">
        <v>40</v>
      </c>
      <c r="G41" s="65"/>
      <c r="H41" s="23"/>
    </row>
    <row r="42" spans="2:8" s="9" customFormat="1" ht="20.25" customHeight="1" x14ac:dyDescent="0.25">
      <c r="B42" s="19" t="s">
        <v>283</v>
      </c>
      <c r="C42" s="19"/>
      <c r="D42" s="376" t="s">
        <v>85</v>
      </c>
      <c r="E42" s="19" t="s">
        <v>251</v>
      </c>
      <c r="F42" s="19">
        <v>40</v>
      </c>
      <c r="G42" s="65"/>
      <c r="H42" s="23"/>
    </row>
    <row r="43" spans="2:8" s="9" customFormat="1" ht="20.25" customHeight="1" x14ac:dyDescent="0.25">
      <c r="B43" s="19" t="s">
        <v>284</v>
      </c>
      <c r="C43" s="19"/>
      <c r="D43" s="376" t="s">
        <v>87</v>
      </c>
      <c r="E43" s="19" t="s">
        <v>251</v>
      </c>
      <c r="F43" s="19">
        <v>40</v>
      </c>
      <c r="G43" s="65"/>
      <c r="H43" s="23"/>
    </row>
    <row r="44" spans="2:8" s="9" customFormat="1" ht="20.25" customHeight="1" x14ac:dyDescent="0.25">
      <c r="B44" s="19" t="s">
        <v>285</v>
      </c>
      <c r="C44" s="19"/>
      <c r="D44" s="376" t="s">
        <v>89</v>
      </c>
      <c r="E44" s="19" t="s">
        <v>251</v>
      </c>
      <c r="F44" s="19">
        <v>40</v>
      </c>
      <c r="G44" s="65"/>
      <c r="H44" s="23"/>
    </row>
    <row r="45" spans="2:8" s="9" customFormat="1" ht="20.25" customHeight="1" x14ac:dyDescent="0.25">
      <c r="B45" s="19" t="s">
        <v>286</v>
      </c>
      <c r="C45" s="19"/>
      <c r="D45" s="376" t="s">
        <v>91</v>
      </c>
      <c r="E45" s="19" t="s">
        <v>251</v>
      </c>
      <c r="F45" s="19">
        <v>40</v>
      </c>
      <c r="G45" s="65"/>
      <c r="H45" s="23"/>
    </row>
    <row r="46" spans="2:8" s="9" customFormat="1" ht="20.25" customHeight="1" x14ac:dyDescent="0.25">
      <c r="B46" s="19" t="s">
        <v>287</v>
      </c>
      <c r="C46" s="19"/>
      <c r="D46" s="376" t="s">
        <v>93</v>
      </c>
      <c r="E46" s="19" t="s">
        <v>251</v>
      </c>
      <c r="F46" s="19">
        <v>40</v>
      </c>
      <c r="G46" s="65"/>
      <c r="H46" s="23"/>
    </row>
    <row r="47" spans="2:8" s="9" customFormat="1" ht="20.25" customHeight="1" x14ac:dyDescent="0.25">
      <c r="B47" s="19" t="s">
        <v>288</v>
      </c>
      <c r="C47" s="19"/>
      <c r="D47" s="376" t="s">
        <v>95</v>
      </c>
      <c r="E47" s="19" t="s">
        <v>251</v>
      </c>
      <c r="F47" s="19">
        <v>40</v>
      </c>
      <c r="G47" s="65"/>
      <c r="H47" s="23"/>
    </row>
    <row r="48" spans="2:8" s="9" customFormat="1" ht="20.25" customHeight="1" x14ac:dyDescent="0.25">
      <c r="B48" s="19" t="s">
        <v>289</v>
      </c>
      <c r="C48" s="19"/>
      <c r="D48" s="376" t="s">
        <v>97</v>
      </c>
      <c r="E48" s="19" t="s">
        <v>251</v>
      </c>
      <c r="F48" s="19">
        <v>40</v>
      </c>
      <c r="G48" s="65"/>
      <c r="H48" s="23"/>
    </row>
    <row r="49" spans="2:15" s="9" customFormat="1" ht="20.25" customHeight="1" x14ac:dyDescent="0.25">
      <c r="B49" s="19" t="s">
        <v>290</v>
      </c>
      <c r="C49" s="19"/>
      <c r="D49" s="376" t="s">
        <v>99</v>
      </c>
      <c r="E49" s="19" t="s">
        <v>251</v>
      </c>
      <c r="F49" s="19">
        <v>40</v>
      </c>
      <c r="G49" s="65"/>
      <c r="H49" s="23"/>
      <c r="I49" s="289"/>
      <c r="J49" s="289"/>
      <c r="K49" s="289"/>
      <c r="L49" s="289"/>
      <c r="M49" s="289"/>
      <c r="N49" s="289"/>
      <c r="O49" s="289"/>
    </row>
    <row r="50" spans="2:15" s="9" customFormat="1" ht="20.25" customHeight="1" x14ac:dyDescent="0.25">
      <c r="B50" s="19" t="s">
        <v>291</v>
      </c>
      <c r="C50" s="19"/>
      <c r="D50" s="376" t="s">
        <v>101</v>
      </c>
      <c r="E50" s="19" t="s">
        <v>251</v>
      </c>
      <c r="F50" s="19">
        <v>40</v>
      </c>
      <c r="G50" s="65"/>
      <c r="H50" s="23"/>
      <c r="I50" s="289"/>
      <c r="J50" s="289"/>
      <c r="K50" s="289"/>
      <c r="L50" s="289"/>
      <c r="M50" s="289"/>
      <c r="N50" s="289"/>
      <c r="O50" s="289"/>
    </row>
    <row r="51" spans="2:15" s="9" customFormat="1" ht="20.25" customHeight="1" x14ac:dyDescent="0.25">
      <c r="B51" s="19" t="s">
        <v>292</v>
      </c>
      <c r="C51" s="19"/>
      <c r="D51" s="376" t="s">
        <v>103</v>
      </c>
      <c r="E51" s="19" t="s">
        <v>251</v>
      </c>
      <c r="F51" s="19">
        <v>40</v>
      </c>
      <c r="G51" s="65"/>
      <c r="H51" s="23"/>
      <c r="I51" s="289"/>
      <c r="J51" s="289"/>
      <c r="K51" s="289"/>
      <c r="L51" s="289"/>
      <c r="M51" s="289"/>
      <c r="N51" s="289"/>
      <c r="O51" s="289"/>
    </row>
    <row r="52" spans="2:15" s="9" customFormat="1" ht="20.25" customHeight="1" x14ac:dyDescent="0.25">
      <c r="B52" s="19" t="s">
        <v>293</v>
      </c>
      <c r="C52" s="19"/>
      <c r="D52" s="376" t="s">
        <v>93</v>
      </c>
      <c r="E52" s="19" t="s">
        <v>251</v>
      </c>
      <c r="F52" s="19">
        <v>40</v>
      </c>
      <c r="G52" s="65"/>
      <c r="H52" s="23"/>
      <c r="I52" s="289"/>
      <c r="J52" s="289"/>
      <c r="K52" s="289"/>
      <c r="L52" s="289"/>
      <c r="M52" s="289"/>
      <c r="N52" s="289"/>
      <c r="O52" s="289"/>
    </row>
    <row r="53" spans="2:15" s="9" customFormat="1" ht="20.25" customHeight="1" x14ac:dyDescent="0.25">
      <c r="B53" s="19" t="s">
        <v>294</v>
      </c>
      <c r="C53" s="19"/>
      <c r="D53" s="376" t="s">
        <v>95</v>
      </c>
      <c r="E53" s="19" t="s">
        <v>251</v>
      </c>
      <c r="F53" s="19">
        <v>40</v>
      </c>
      <c r="G53" s="65"/>
      <c r="H53" s="23"/>
      <c r="I53" s="289"/>
      <c r="J53" s="289"/>
      <c r="K53" s="289"/>
      <c r="L53" s="289"/>
      <c r="M53" s="289"/>
      <c r="N53" s="289"/>
      <c r="O53" s="289"/>
    </row>
    <row r="54" spans="2:15" s="9" customFormat="1" ht="20.25" customHeight="1" x14ac:dyDescent="0.25">
      <c r="B54" s="19">
        <f>5.45</f>
        <v>5.45</v>
      </c>
      <c r="C54" s="19"/>
      <c r="D54" s="117" t="s">
        <v>578</v>
      </c>
      <c r="E54" s="19" t="s">
        <v>31</v>
      </c>
      <c r="F54" s="19">
        <v>40</v>
      </c>
      <c r="G54" s="65"/>
      <c r="H54" s="23"/>
      <c r="I54" s="329"/>
      <c r="J54" s="328"/>
      <c r="K54" s="289"/>
      <c r="L54" s="289"/>
      <c r="M54" s="289"/>
      <c r="N54" s="289"/>
      <c r="O54" s="289"/>
    </row>
    <row r="55" spans="2:15" s="9" customFormat="1" ht="20.25" customHeight="1" x14ac:dyDescent="0.25">
      <c r="B55" s="19">
        <f>B54+0.01</f>
        <v>5.46</v>
      </c>
      <c r="C55" s="19"/>
      <c r="D55" s="117" t="s">
        <v>579</v>
      </c>
      <c r="E55" s="19" t="s">
        <v>31</v>
      </c>
      <c r="F55" s="19">
        <v>40</v>
      </c>
      <c r="G55" s="65"/>
      <c r="H55" s="23"/>
      <c r="I55" s="329"/>
      <c r="J55" s="289"/>
      <c r="K55" s="289"/>
      <c r="L55" s="289"/>
      <c r="M55" s="289"/>
      <c r="N55" s="289"/>
      <c r="O55" s="289"/>
    </row>
    <row r="56" spans="2:15" s="289" customFormat="1" ht="15" x14ac:dyDescent="0.25">
      <c r="B56" s="19">
        <f t="shared" ref="B56:B110" si="0">B55+0.01</f>
        <v>5.47</v>
      </c>
      <c r="C56" s="19"/>
      <c r="D56" s="117" t="s">
        <v>580</v>
      </c>
      <c r="E56" s="19" t="s">
        <v>31</v>
      </c>
      <c r="F56" s="19">
        <v>40</v>
      </c>
      <c r="G56" s="65"/>
      <c r="H56" s="23"/>
      <c r="I56" s="329"/>
      <c r="J56" s="297"/>
      <c r="K56" s="297"/>
      <c r="L56" s="297"/>
      <c r="M56" s="297"/>
      <c r="N56" s="297"/>
      <c r="O56" s="297"/>
    </row>
    <row r="57" spans="2:15" s="289" customFormat="1" ht="15" x14ac:dyDescent="0.25">
      <c r="B57" s="19">
        <f t="shared" si="0"/>
        <v>5.4799999999999995</v>
      </c>
      <c r="C57" s="19"/>
      <c r="D57" s="117" t="s">
        <v>581</v>
      </c>
      <c r="E57" s="19" t="s">
        <v>31</v>
      </c>
      <c r="F57" s="19">
        <v>40</v>
      </c>
      <c r="G57" s="65"/>
      <c r="H57" s="23"/>
      <c r="I57" s="329"/>
      <c r="J57" s="297"/>
      <c r="K57" s="297"/>
      <c r="L57" s="297"/>
      <c r="M57" s="297"/>
      <c r="N57" s="297"/>
      <c r="O57" s="297"/>
    </row>
    <row r="58" spans="2:15" s="289" customFormat="1" ht="15" x14ac:dyDescent="0.25">
      <c r="B58" s="19">
        <f t="shared" si="0"/>
        <v>5.4899999999999993</v>
      </c>
      <c r="C58" s="19"/>
      <c r="D58" s="117" t="s">
        <v>582</v>
      </c>
      <c r="E58" s="19" t="s">
        <v>31</v>
      </c>
      <c r="F58" s="19">
        <v>40</v>
      </c>
      <c r="G58" s="65"/>
      <c r="H58" s="23"/>
      <c r="I58" s="329"/>
      <c r="J58" s="297"/>
      <c r="K58" s="297"/>
      <c r="L58" s="297"/>
      <c r="M58" s="297"/>
      <c r="N58" s="297"/>
      <c r="O58" s="297"/>
    </row>
    <row r="59" spans="2:15" s="300" customFormat="1" ht="15" x14ac:dyDescent="0.25">
      <c r="B59" s="331">
        <f t="shared" si="0"/>
        <v>5.4999999999999991</v>
      </c>
      <c r="C59" s="19"/>
      <c r="D59" s="117" t="s">
        <v>583</v>
      </c>
      <c r="E59" s="19" t="s">
        <v>31</v>
      </c>
      <c r="F59" s="19">
        <v>40</v>
      </c>
      <c r="G59" s="65"/>
      <c r="H59" s="23"/>
      <c r="J59" s="303"/>
      <c r="K59" s="303"/>
      <c r="L59" s="303"/>
      <c r="M59" s="303"/>
      <c r="N59" s="303"/>
      <c r="O59" s="303"/>
    </row>
    <row r="60" spans="2:15" s="289" customFormat="1" ht="15" x14ac:dyDescent="0.25">
      <c r="B60" s="19">
        <f t="shared" si="0"/>
        <v>5.5099999999999989</v>
      </c>
      <c r="C60" s="19"/>
      <c r="D60" s="117" t="s">
        <v>584</v>
      </c>
      <c r="E60" s="19" t="s">
        <v>31</v>
      </c>
      <c r="F60" s="19">
        <v>40</v>
      </c>
      <c r="G60" s="65"/>
      <c r="H60" s="23"/>
      <c r="J60" s="297"/>
      <c r="K60" s="297"/>
      <c r="L60" s="297"/>
      <c r="M60" s="297"/>
      <c r="N60" s="297"/>
      <c r="O60" s="297"/>
    </row>
    <row r="61" spans="2:15" s="289" customFormat="1" ht="15" x14ac:dyDescent="0.25">
      <c r="B61" s="19">
        <f t="shared" si="0"/>
        <v>5.5199999999999987</v>
      </c>
      <c r="C61" s="19"/>
      <c r="D61" s="117" t="s">
        <v>585</v>
      </c>
      <c r="E61" s="19" t="s">
        <v>31</v>
      </c>
      <c r="F61" s="19">
        <v>40</v>
      </c>
      <c r="G61" s="65"/>
      <c r="H61" s="23"/>
      <c r="J61" s="297"/>
      <c r="K61" s="297"/>
      <c r="L61" s="297"/>
      <c r="M61" s="297"/>
      <c r="N61" s="297"/>
      <c r="O61" s="297"/>
    </row>
    <row r="62" spans="2:15" s="289" customFormat="1" ht="15" x14ac:dyDescent="0.25">
      <c r="B62" s="19">
        <f t="shared" si="0"/>
        <v>5.5299999999999985</v>
      </c>
      <c r="C62" s="19"/>
      <c r="D62" s="117" t="s">
        <v>586</v>
      </c>
      <c r="E62" s="19" t="s">
        <v>31</v>
      </c>
      <c r="F62" s="19">
        <v>40</v>
      </c>
      <c r="G62" s="65"/>
      <c r="H62" s="23"/>
    </row>
    <row r="63" spans="2:15" s="9" customFormat="1" ht="15" x14ac:dyDescent="0.25">
      <c r="B63" s="19">
        <f t="shared" si="0"/>
        <v>5.5399999999999983</v>
      </c>
      <c r="C63" s="19"/>
      <c r="D63" s="117" t="s">
        <v>587</v>
      </c>
      <c r="E63" s="19" t="s">
        <v>31</v>
      </c>
      <c r="F63" s="19">
        <v>40</v>
      </c>
      <c r="G63" s="65"/>
      <c r="H63" s="23"/>
      <c r="I63" s="289"/>
      <c r="J63" s="289"/>
      <c r="K63" s="289"/>
      <c r="L63" s="289"/>
      <c r="M63" s="289"/>
      <c r="N63" s="289"/>
      <c r="O63" s="289"/>
    </row>
    <row r="64" spans="2:15" s="9" customFormat="1" ht="15" x14ac:dyDescent="0.25">
      <c r="B64" s="19">
        <f t="shared" si="0"/>
        <v>5.549999999999998</v>
      </c>
      <c r="C64" s="19"/>
      <c r="D64" s="117" t="s">
        <v>588</v>
      </c>
      <c r="E64" s="19" t="s">
        <v>31</v>
      </c>
      <c r="F64" s="19">
        <v>40</v>
      </c>
      <c r="G64" s="65"/>
      <c r="H64" s="23"/>
      <c r="I64" s="289"/>
      <c r="J64" s="289"/>
      <c r="K64" s="289"/>
      <c r="L64" s="289"/>
      <c r="M64" s="289"/>
      <c r="N64" s="289"/>
      <c r="O64" s="289"/>
    </row>
    <row r="65" spans="2:10" s="9" customFormat="1" ht="15" x14ac:dyDescent="0.25">
      <c r="B65" s="19">
        <f t="shared" si="0"/>
        <v>5.5599999999999978</v>
      </c>
      <c r="C65" s="19"/>
      <c r="D65" s="117" t="s">
        <v>589</v>
      </c>
      <c r="E65" s="19" t="s">
        <v>31</v>
      </c>
      <c r="F65" s="19">
        <v>40</v>
      </c>
      <c r="G65" s="65"/>
      <c r="H65" s="23"/>
    </row>
    <row r="66" spans="2:10" s="9" customFormat="1" ht="15" x14ac:dyDescent="0.25">
      <c r="B66" s="19">
        <f t="shared" si="0"/>
        <v>5.5699999999999976</v>
      </c>
      <c r="C66" s="19"/>
      <c r="D66" s="117" t="s">
        <v>581</v>
      </c>
      <c r="E66" s="19" t="s">
        <v>31</v>
      </c>
      <c r="F66" s="19">
        <v>40</v>
      </c>
      <c r="G66" s="65"/>
      <c r="H66" s="23"/>
    </row>
    <row r="67" spans="2:10" ht="15" x14ac:dyDescent="0.25">
      <c r="B67" s="19">
        <f t="shared" si="0"/>
        <v>5.5799999999999974</v>
      </c>
      <c r="C67" s="19"/>
      <c r="D67" s="117" t="s">
        <v>79</v>
      </c>
      <c r="E67" s="19" t="s">
        <v>31</v>
      </c>
      <c r="F67" s="19">
        <v>40</v>
      </c>
      <c r="G67" s="65"/>
      <c r="H67" s="23"/>
    </row>
    <row r="68" spans="2:10" ht="15" x14ac:dyDescent="0.25">
      <c r="B68" s="19">
        <f t="shared" si="0"/>
        <v>5.5899999999999972</v>
      </c>
      <c r="C68" s="19"/>
      <c r="D68" s="117" t="s">
        <v>81</v>
      </c>
      <c r="E68" s="19" t="s">
        <v>31</v>
      </c>
      <c r="F68" s="19">
        <v>40</v>
      </c>
      <c r="G68" s="65"/>
      <c r="H68" s="23"/>
    </row>
    <row r="69" spans="2:10" ht="15" x14ac:dyDescent="0.25">
      <c r="B69" s="331">
        <f t="shared" si="0"/>
        <v>5.599999999999997</v>
      </c>
      <c r="C69" s="19"/>
      <c r="D69" s="117" t="s">
        <v>83</v>
      </c>
      <c r="E69" s="19" t="s">
        <v>31</v>
      </c>
      <c r="F69" s="19">
        <v>40</v>
      </c>
      <c r="G69" s="65"/>
      <c r="H69" s="23"/>
    </row>
    <row r="70" spans="2:10" ht="15" x14ac:dyDescent="0.25">
      <c r="B70" s="19">
        <f t="shared" si="0"/>
        <v>5.6099999999999968</v>
      </c>
      <c r="C70" s="19"/>
      <c r="D70" s="117" t="s">
        <v>85</v>
      </c>
      <c r="E70" s="19" t="s">
        <v>31</v>
      </c>
      <c r="F70" s="19">
        <v>40</v>
      </c>
      <c r="G70" s="65"/>
      <c r="H70" s="23"/>
    </row>
    <row r="71" spans="2:10" ht="15" x14ac:dyDescent="0.25">
      <c r="B71" s="19">
        <f t="shared" si="0"/>
        <v>5.6199999999999966</v>
      </c>
      <c r="C71" s="19"/>
      <c r="D71" s="117" t="s">
        <v>87</v>
      </c>
      <c r="E71" s="19" t="s">
        <v>31</v>
      </c>
      <c r="F71" s="19">
        <v>40</v>
      </c>
      <c r="G71" s="65"/>
      <c r="H71" s="23"/>
    </row>
    <row r="72" spans="2:10" ht="15" x14ac:dyDescent="0.25">
      <c r="B72" s="19">
        <f t="shared" si="0"/>
        <v>5.6299999999999963</v>
      </c>
      <c r="C72" s="19"/>
      <c r="D72" s="117" t="s">
        <v>89</v>
      </c>
      <c r="E72" s="19" t="s">
        <v>31</v>
      </c>
      <c r="F72" s="19">
        <v>40</v>
      </c>
      <c r="G72" s="65"/>
      <c r="H72" s="23"/>
    </row>
    <row r="73" spans="2:10" ht="15" x14ac:dyDescent="0.25">
      <c r="B73" s="19">
        <f t="shared" si="0"/>
        <v>5.6399999999999961</v>
      </c>
      <c r="C73" s="19"/>
      <c r="D73" s="117" t="s">
        <v>91</v>
      </c>
      <c r="E73" s="19" t="s">
        <v>31</v>
      </c>
      <c r="F73" s="19">
        <v>40</v>
      </c>
      <c r="G73" s="65"/>
      <c r="H73" s="23"/>
    </row>
    <row r="74" spans="2:10" ht="15" x14ac:dyDescent="0.25">
      <c r="B74" s="19">
        <f t="shared" si="0"/>
        <v>5.6499999999999959</v>
      </c>
      <c r="C74" s="19"/>
      <c r="D74" s="116" t="s">
        <v>593</v>
      </c>
      <c r="E74" s="19" t="s">
        <v>31</v>
      </c>
      <c r="F74" s="19">
        <v>40</v>
      </c>
      <c r="G74" s="65"/>
      <c r="H74" s="23"/>
      <c r="I74" s="329"/>
      <c r="J74" s="353"/>
    </row>
    <row r="75" spans="2:10" ht="15" x14ac:dyDescent="0.25">
      <c r="B75" s="19">
        <f t="shared" si="0"/>
        <v>5.6599999999999957</v>
      </c>
      <c r="C75" s="19"/>
      <c r="D75" s="116" t="s">
        <v>594</v>
      </c>
      <c r="E75" s="19" t="s">
        <v>31</v>
      </c>
      <c r="F75" s="19">
        <v>40</v>
      </c>
      <c r="G75" s="65"/>
      <c r="H75" s="23"/>
      <c r="I75" s="329"/>
    </row>
    <row r="76" spans="2:10" ht="15" x14ac:dyDescent="0.25">
      <c r="B76" s="19">
        <f t="shared" si="0"/>
        <v>5.6699999999999955</v>
      </c>
      <c r="C76" s="19"/>
      <c r="D76" s="116" t="s">
        <v>595</v>
      </c>
      <c r="E76" s="19" t="s">
        <v>31</v>
      </c>
      <c r="F76" s="19">
        <v>40</v>
      </c>
      <c r="G76" s="65"/>
      <c r="H76" s="23"/>
      <c r="I76" s="329"/>
    </row>
    <row r="77" spans="2:10" ht="15" x14ac:dyDescent="0.25">
      <c r="B77" s="19">
        <f t="shared" si="0"/>
        <v>5.6799999999999953</v>
      </c>
      <c r="C77" s="19"/>
      <c r="D77" s="116" t="s">
        <v>596</v>
      </c>
      <c r="E77" s="19" t="s">
        <v>31</v>
      </c>
      <c r="F77" s="19">
        <v>40</v>
      </c>
      <c r="G77" s="65"/>
      <c r="H77" s="23"/>
      <c r="I77" s="329"/>
    </row>
    <row r="78" spans="2:10" ht="15" x14ac:dyDescent="0.25">
      <c r="B78" s="19">
        <f t="shared" si="0"/>
        <v>5.6899999999999951</v>
      </c>
      <c r="C78" s="19"/>
      <c r="D78" s="116" t="s">
        <v>597</v>
      </c>
      <c r="E78" s="19" t="s">
        <v>31</v>
      </c>
      <c r="F78" s="19">
        <v>40</v>
      </c>
      <c r="G78" s="65"/>
      <c r="H78" s="23"/>
    </row>
    <row r="79" spans="2:10" ht="15" x14ac:dyDescent="0.25">
      <c r="B79" s="331">
        <f t="shared" si="0"/>
        <v>5.6999999999999948</v>
      </c>
      <c r="C79" s="19"/>
      <c r="D79" s="116" t="s">
        <v>598</v>
      </c>
      <c r="E79" s="19" t="s">
        <v>31</v>
      </c>
      <c r="F79" s="19">
        <v>40</v>
      </c>
      <c r="G79" s="65"/>
      <c r="H79" s="23"/>
    </row>
    <row r="80" spans="2:10" ht="15" x14ac:dyDescent="0.25">
      <c r="B80" s="19">
        <f t="shared" si="0"/>
        <v>5.7099999999999946</v>
      </c>
      <c r="C80" s="19"/>
      <c r="D80" s="116" t="s">
        <v>599</v>
      </c>
      <c r="E80" s="19" t="s">
        <v>31</v>
      </c>
      <c r="F80" s="19">
        <v>40</v>
      </c>
      <c r="G80" s="65"/>
      <c r="H80" s="23"/>
    </row>
    <row r="81" spans="2:8" ht="15.75" thickBot="1" x14ac:dyDescent="0.3">
      <c r="B81" s="53">
        <f t="shared" si="0"/>
        <v>5.7199999999999944</v>
      </c>
      <c r="C81" s="53"/>
      <c r="D81" s="105" t="s">
        <v>600</v>
      </c>
      <c r="E81" s="53" t="s">
        <v>31</v>
      </c>
      <c r="F81" s="53">
        <v>40</v>
      </c>
      <c r="G81" s="66"/>
      <c r="H81" s="67"/>
    </row>
    <row r="82" spans="2:8" ht="15.75" thickBot="1" x14ac:dyDescent="0.3">
      <c r="B82" s="390" t="s">
        <v>395</v>
      </c>
      <c r="C82" s="295"/>
      <c r="D82" s="391"/>
      <c r="E82" s="295"/>
      <c r="F82" s="295"/>
      <c r="G82" s="340"/>
      <c r="H82" s="341"/>
    </row>
    <row r="83" spans="2:8" ht="15.75" thickBot="1" x14ac:dyDescent="0.3">
      <c r="B83" s="378" t="s">
        <v>1262</v>
      </c>
      <c r="C83" s="54"/>
      <c r="D83" s="392"/>
      <c r="E83" s="54"/>
      <c r="F83" s="54"/>
      <c r="G83" s="27"/>
      <c r="H83" s="338"/>
    </row>
    <row r="84" spans="2:8" ht="15" x14ac:dyDescent="0.25">
      <c r="B84" s="294">
        <f>B81+0.01</f>
        <v>5.7299999999999942</v>
      </c>
      <c r="C84" s="294"/>
      <c r="D84" s="97" t="s">
        <v>601</v>
      </c>
      <c r="E84" s="294" t="s">
        <v>31</v>
      </c>
      <c r="F84" s="294">
        <v>40</v>
      </c>
      <c r="G84" s="296"/>
      <c r="H84" s="367"/>
    </row>
    <row r="85" spans="2:8" ht="15" x14ac:dyDescent="0.25">
      <c r="B85" s="19">
        <f t="shared" si="0"/>
        <v>5.739999999999994</v>
      </c>
      <c r="C85" s="19"/>
      <c r="D85" s="116" t="s">
        <v>594</v>
      </c>
      <c r="E85" s="19" t="s">
        <v>31</v>
      </c>
      <c r="F85" s="19">
        <v>40</v>
      </c>
      <c r="G85" s="65"/>
      <c r="H85" s="23"/>
    </row>
    <row r="86" spans="2:8" ht="15" x14ac:dyDescent="0.25">
      <c r="B86" s="19">
        <f t="shared" si="0"/>
        <v>5.7499999999999938</v>
      </c>
      <c r="C86" s="19"/>
      <c r="D86" s="116" t="s">
        <v>602</v>
      </c>
      <c r="E86" s="19" t="s">
        <v>31</v>
      </c>
      <c r="F86" s="19">
        <v>40</v>
      </c>
      <c r="G86" s="65"/>
      <c r="H86" s="23"/>
    </row>
    <row r="87" spans="2:8" ht="15" x14ac:dyDescent="0.25">
      <c r="B87" s="19">
        <f t="shared" si="0"/>
        <v>5.7599999999999936</v>
      </c>
      <c r="C87" s="19"/>
      <c r="D87" s="116" t="s">
        <v>603</v>
      </c>
      <c r="E87" s="19" t="s">
        <v>31</v>
      </c>
      <c r="F87" s="19">
        <v>40</v>
      </c>
      <c r="G87" s="65"/>
      <c r="H87" s="23"/>
    </row>
    <row r="88" spans="2:8" ht="15" x14ac:dyDescent="0.25">
      <c r="B88" s="19">
        <f t="shared" si="0"/>
        <v>5.7699999999999934</v>
      </c>
      <c r="C88" s="19"/>
      <c r="D88" s="116" t="s">
        <v>604</v>
      </c>
      <c r="E88" s="19" t="s">
        <v>31</v>
      </c>
      <c r="F88" s="19">
        <v>40</v>
      </c>
      <c r="G88" s="65"/>
      <c r="H88" s="23"/>
    </row>
    <row r="89" spans="2:8" ht="15" x14ac:dyDescent="0.25">
      <c r="B89" s="19">
        <f t="shared" si="0"/>
        <v>5.7799999999999931</v>
      </c>
      <c r="C89" s="19"/>
      <c r="D89" s="116" t="s">
        <v>605</v>
      </c>
      <c r="E89" s="19" t="s">
        <v>31</v>
      </c>
      <c r="F89" s="19">
        <v>40</v>
      </c>
      <c r="G89" s="65"/>
      <c r="H89" s="23"/>
    </row>
    <row r="90" spans="2:8" ht="15" x14ac:dyDescent="0.25">
      <c r="B90" s="19">
        <f t="shared" si="0"/>
        <v>5.7899999999999929</v>
      </c>
      <c r="C90" s="19"/>
      <c r="D90" s="116" t="s">
        <v>606</v>
      </c>
      <c r="E90" s="19" t="s">
        <v>31</v>
      </c>
      <c r="F90" s="19">
        <v>40</v>
      </c>
      <c r="G90" s="65"/>
      <c r="H90" s="23"/>
    </row>
    <row r="91" spans="2:8" ht="15" x14ac:dyDescent="0.25">
      <c r="B91" s="331">
        <f t="shared" si="0"/>
        <v>5.7999999999999927</v>
      </c>
      <c r="C91" s="19"/>
      <c r="D91" s="116" t="s">
        <v>607</v>
      </c>
      <c r="E91" s="19" t="s">
        <v>31</v>
      </c>
      <c r="F91" s="19">
        <v>40</v>
      </c>
      <c r="G91" s="65"/>
      <c r="H91" s="23"/>
    </row>
    <row r="92" spans="2:8" ht="15" x14ac:dyDescent="0.25">
      <c r="B92" s="19">
        <f t="shared" si="0"/>
        <v>5.8099999999999925</v>
      </c>
      <c r="C92" s="19"/>
      <c r="D92" s="116" t="s">
        <v>608</v>
      </c>
      <c r="E92" s="19" t="s">
        <v>31</v>
      </c>
      <c r="F92" s="19">
        <v>40</v>
      </c>
      <c r="G92" s="65"/>
      <c r="H92" s="23"/>
    </row>
    <row r="93" spans="2:8" ht="15" x14ac:dyDescent="0.25">
      <c r="B93" s="19">
        <f t="shared" si="0"/>
        <v>5.8199999999999923</v>
      </c>
      <c r="C93" s="19"/>
      <c r="D93" s="116" t="s">
        <v>609</v>
      </c>
      <c r="E93" s="19" t="s">
        <v>31</v>
      </c>
      <c r="F93" s="19">
        <v>40</v>
      </c>
      <c r="G93" s="65"/>
      <c r="H93" s="23"/>
    </row>
    <row r="94" spans="2:8" ht="15" x14ac:dyDescent="0.25">
      <c r="B94" s="19">
        <f t="shared" si="0"/>
        <v>5.8299999999999921</v>
      </c>
      <c r="C94" s="19"/>
      <c r="D94" s="116" t="s">
        <v>610</v>
      </c>
      <c r="E94" s="19" t="s">
        <v>31</v>
      </c>
      <c r="F94" s="19">
        <v>40</v>
      </c>
      <c r="G94" s="65"/>
      <c r="H94" s="23"/>
    </row>
    <row r="95" spans="2:8" ht="15" x14ac:dyDescent="0.25">
      <c r="B95" s="19">
        <f t="shared" si="0"/>
        <v>5.8399999999999919</v>
      </c>
      <c r="C95" s="19"/>
      <c r="D95" s="116" t="s">
        <v>611</v>
      </c>
      <c r="E95" s="19" t="s">
        <v>31</v>
      </c>
      <c r="F95" s="19">
        <v>40</v>
      </c>
      <c r="G95" s="65"/>
      <c r="H95" s="23"/>
    </row>
    <row r="96" spans="2:8" ht="15" x14ac:dyDescent="0.25">
      <c r="B96" s="19">
        <f t="shared" si="0"/>
        <v>5.8499999999999917</v>
      </c>
      <c r="C96" s="19"/>
      <c r="D96" s="116" t="s">
        <v>612</v>
      </c>
      <c r="E96" s="19" t="s">
        <v>31</v>
      </c>
      <c r="F96" s="19">
        <v>40</v>
      </c>
      <c r="G96" s="65"/>
      <c r="H96" s="23"/>
    </row>
    <row r="97" spans="2:10" ht="15" x14ac:dyDescent="0.25">
      <c r="B97" s="19">
        <f t="shared" si="0"/>
        <v>5.8599999999999914</v>
      </c>
      <c r="C97" s="19"/>
      <c r="D97" s="116" t="s">
        <v>613</v>
      </c>
      <c r="E97" s="19" t="s">
        <v>31</v>
      </c>
      <c r="F97" s="19">
        <v>40</v>
      </c>
      <c r="G97" s="65"/>
      <c r="H97" s="23"/>
    </row>
    <row r="98" spans="2:10" ht="15" x14ac:dyDescent="0.25">
      <c r="B98" s="19">
        <f t="shared" si="0"/>
        <v>5.8699999999999912</v>
      </c>
      <c r="C98" s="19"/>
      <c r="D98" s="116" t="s">
        <v>614</v>
      </c>
      <c r="E98" s="19" t="s">
        <v>31</v>
      </c>
      <c r="F98" s="19">
        <v>40</v>
      </c>
      <c r="G98" s="65"/>
      <c r="H98" s="23"/>
    </row>
    <row r="99" spans="2:10" ht="15" x14ac:dyDescent="0.25">
      <c r="B99" s="19">
        <f t="shared" si="0"/>
        <v>5.879999999999991</v>
      </c>
      <c r="C99" s="19"/>
      <c r="D99" s="116" t="s">
        <v>615</v>
      </c>
      <c r="E99" s="19" t="s">
        <v>31</v>
      </c>
      <c r="F99" s="19">
        <v>40</v>
      </c>
      <c r="G99" s="65"/>
      <c r="H99" s="23"/>
    </row>
    <row r="100" spans="2:10" ht="15" x14ac:dyDescent="0.25">
      <c r="B100" s="19">
        <f t="shared" si="0"/>
        <v>5.8899999999999908</v>
      </c>
      <c r="C100" s="19"/>
      <c r="D100" s="116" t="s">
        <v>616</v>
      </c>
      <c r="E100" s="19" t="s">
        <v>31</v>
      </c>
      <c r="F100" s="19">
        <v>40</v>
      </c>
      <c r="G100" s="65"/>
      <c r="H100" s="23"/>
      <c r="I100" s="329"/>
      <c r="J100" s="353"/>
    </row>
    <row r="101" spans="2:10" ht="15" x14ac:dyDescent="0.25">
      <c r="B101" s="19">
        <f t="shared" si="0"/>
        <v>5.8999999999999906</v>
      </c>
      <c r="C101" s="19"/>
      <c r="D101" s="116" t="s">
        <v>617</v>
      </c>
      <c r="E101" s="19" t="s">
        <v>31</v>
      </c>
      <c r="F101" s="19">
        <v>40</v>
      </c>
      <c r="G101" s="65"/>
      <c r="H101" s="23"/>
      <c r="I101" s="329"/>
    </row>
    <row r="102" spans="2:10" ht="15" x14ac:dyDescent="0.25">
      <c r="B102" s="19">
        <f t="shared" si="0"/>
        <v>5.9099999999999904</v>
      </c>
      <c r="C102" s="19"/>
      <c r="D102" s="116" t="s">
        <v>618</v>
      </c>
      <c r="E102" s="19" t="s">
        <v>31</v>
      </c>
      <c r="F102" s="19">
        <v>40</v>
      </c>
      <c r="G102" s="65"/>
      <c r="H102" s="23"/>
      <c r="I102" s="329"/>
    </row>
    <row r="103" spans="2:10" ht="15" x14ac:dyDescent="0.25">
      <c r="B103" s="19">
        <f t="shared" si="0"/>
        <v>5.9199999999999902</v>
      </c>
      <c r="C103" s="19"/>
      <c r="D103" s="116" t="s">
        <v>619</v>
      </c>
      <c r="E103" s="19" t="s">
        <v>31</v>
      </c>
      <c r="F103" s="19">
        <v>40</v>
      </c>
      <c r="G103" s="65"/>
      <c r="H103" s="23"/>
    </row>
    <row r="104" spans="2:10" ht="15" x14ac:dyDescent="0.25">
      <c r="B104" s="19">
        <f t="shared" si="0"/>
        <v>5.9299999999999899</v>
      </c>
      <c r="C104" s="19"/>
      <c r="D104" s="116" t="s">
        <v>620</v>
      </c>
      <c r="E104" s="19" t="s">
        <v>31</v>
      </c>
      <c r="F104" s="19">
        <v>40</v>
      </c>
      <c r="G104" s="65"/>
      <c r="H104" s="23"/>
    </row>
    <row r="105" spans="2:10" ht="15" x14ac:dyDescent="0.25">
      <c r="B105" s="19">
        <f t="shared" si="0"/>
        <v>5.9399999999999897</v>
      </c>
      <c r="C105" s="19"/>
      <c r="D105" s="116" t="s">
        <v>621</v>
      </c>
      <c r="E105" s="19" t="s">
        <v>31</v>
      </c>
      <c r="F105" s="19">
        <v>40</v>
      </c>
      <c r="G105" s="65"/>
      <c r="H105" s="23"/>
    </row>
    <row r="106" spans="2:10" ht="15" x14ac:dyDescent="0.25">
      <c r="B106" s="19">
        <f t="shared" si="0"/>
        <v>5.9499999999999895</v>
      </c>
      <c r="C106" s="19"/>
      <c r="D106" s="116" t="s">
        <v>622</v>
      </c>
      <c r="E106" s="19" t="s">
        <v>31</v>
      </c>
      <c r="F106" s="19">
        <v>40</v>
      </c>
      <c r="G106" s="65"/>
      <c r="H106" s="23"/>
    </row>
    <row r="107" spans="2:10" ht="15" x14ac:dyDescent="0.25">
      <c r="B107" s="19">
        <f t="shared" si="0"/>
        <v>5.9599999999999893</v>
      </c>
      <c r="C107" s="19"/>
      <c r="D107" s="116" t="s">
        <v>623</v>
      </c>
      <c r="E107" s="19" t="s">
        <v>31</v>
      </c>
      <c r="F107" s="19">
        <v>40</v>
      </c>
      <c r="G107" s="65"/>
      <c r="H107" s="23"/>
    </row>
    <row r="108" spans="2:10" ht="15" x14ac:dyDescent="0.25">
      <c r="B108" s="19">
        <f t="shared" si="0"/>
        <v>5.9699999999999891</v>
      </c>
      <c r="C108" s="19"/>
      <c r="D108" s="116" t="s">
        <v>624</v>
      </c>
      <c r="E108" s="19" t="s">
        <v>31</v>
      </c>
      <c r="F108" s="19">
        <v>40</v>
      </c>
      <c r="G108" s="65"/>
      <c r="H108" s="23"/>
    </row>
    <row r="109" spans="2:10" ht="15" x14ac:dyDescent="0.25">
      <c r="B109" s="19">
        <f t="shared" si="0"/>
        <v>5.9799999999999889</v>
      </c>
      <c r="C109" s="19"/>
      <c r="D109" s="116" t="s">
        <v>625</v>
      </c>
      <c r="E109" s="19" t="s">
        <v>31</v>
      </c>
      <c r="F109" s="19">
        <v>40</v>
      </c>
      <c r="G109" s="65"/>
      <c r="H109" s="23"/>
    </row>
    <row r="110" spans="2:10" ht="15" x14ac:dyDescent="0.25">
      <c r="B110" s="19">
        <f t="shared" si="0"/>
        <v>5.9899999999999887</v>
      </c>
      <c r="C110" s="19"/>
      <c r="D110" s="116" t="s">
        <v>626</v>
      </c>
      <c r="E110" s="19" t="s">
        <v>31</v>
      </c>
      <c r="F110" s="19">
        <v>40</v>
      </c>
      <c r="G110" s="65"/>
      <c r="H110" s="23"/>
    </row>
    <row r="111" spans="2:10" ht="15" x14ac:dyDescent="0.25">
      <c r="B111" s="377">
        <v>5.0999999999999996</v>
      </c>
      <c r="C111" s="19"/>
      <c r="D111" s="116" t="s">
        <v>627</v>
      </c>
      <c r="E111" s="19" t="s">
        <v>31</v>
      </c>
      <c r="F111" s="19">
        <v>40</v>
      </c>
      <c r="G111" s="65"/>
      <c r="H111" s="23"/>
    </row>
    <row r="112" spans="2:10" ht="15" x14ac:dyDescent="0.25">
      <c r="B112" s="377">
        <f>B111+0.001</f>
        <v>5.101</v>
      </c>
      <c r="C112" s="19"/>
      <c r="D112" s="116" t="s">
        <v>618</v>
      </c>
      <c r="E112" s="19" t="s">
        <v>31</v>
      </c>
      <c r="F112" s="19">
        <v>40</v>
      </c>
      <c r="G112" s="65"/>
      <c r="H112" s="23"/>
    </row>
    <row r="113" spans="2:10" ht="15" x14ac:dyDescent="0.25">
      <c r="B113" s="377">
        <f t="shared" ref="B113:B159" si="1">B112+0.001</f>
        <v>5.1020000000000003</v>
      </c>
      <c r="C113" s="19"/>
      <c r="D113" s="116" t="s">
        <v>628</v>
      </c>
      <c r="E113" s="19" t="s">
        <v>31</v>
      </c>
      <c r="F113" s="19">
        <v>40</v>
      </c>
      <c r="G113" s="65"/>
      <c r="H113" s="23"/>
    </row>
    <row r="114" spans="2:10" ht="15" x14ac:dyDescent="0.25">
      <c r="B114" s="377">
        <f t="shared" si="1"/>
        <v>5.1030000000000006</v>
      </c>
      <c r="C114" s="19"/>
      <c r="D114" s="116" t="s">
        <v>629</v>
      </c>
      <c r="E114" s="19" t="s">
        <v>31</v>
      </c>
      <c r="F114" s="19">
        <v>40</v>
      </c>
      <c r="G114" s="65"/>
      <c r="H114" s="23"/>
    </row>
    <row r="115" spans="2:10" ht="15" x14ac:dyDescent="0.25">
      <c r="B115" s="377">
        <f t="shared" si="1"/>
        <v>5.104000000000001</v>
      </c>
      <c r="C115" s="19"/>
      <c r="D115" s="117" t="s">
        <v>630</v>
      </c>
      <c r="E115" s="19" t="s">
        <v>31</v>
      </c>
      <c r="F115" s="19">
        <v>40</v>
      </c>
      <c r="G115" s="65"/>
      <c r="H115" s="23"/>
    </row>
    <row r="116" spans="2:10" ht="15" x14ac:dyDescent="0.25">
      <c r="B116" s="377">
        <f t="shared" si="1"/>
        <v>5.1050000000000013</v>
      </c>
      <c r="C116" s="19"/>
      <c r="D116" s="117" t="s">
        <v>631</v>
      </c>
      <c r="E116" s="19" t="s">
        <v>31</v>
      </c>
      <c r="F116" s="19">
        <v>40</v>
      </c>
      <c r="G116" s="65"/>
      <c r="H116" s="23"/>
    </row>
    <row r="117" spans="2:10" ht="15" x14ac:dyDescent="0.25">
      <c r="B117" s="377">
        <f t="shared" si="1"/>
        <v>5.1060000000000016</v>
      </c>
      <c r="C117" s="19"/>
      <c r="D117" s="117" t="s">
        <v>632</v>
      </c>
      <c r="E117" s="19" t="s">
        <v>31</v>
      </c>
      <c r="F117" s="19">
        <v>40</v>
      </c>
      <c r="G117" s="65"/>
      <c r="H117" s="23"/>
    </row>
    <row r="118" spans="2:10" ht="15" x14ac:dyDescent="0.25">
      <c r="B118" s="377">
        <f t="shared" si="1"/>
        <v>5.107000000000002</v>
      </c>
      <c r="C118" s="19"/>
      <c r="D118" s="117" t="s">
        <v>633</v>
      </c>
      <c r="E118" s="19" t="s">
        <v>31</v>
      </c>
      <c r="F118" s="19">
        <v>40</v>
      </c>
      <c r="G118" s="65"/>
      <c r="H118" s="23"/>
    </row>
    <row r="119" spans="2:10" ht="15" x14ac:dyDescent="0.25">
      <c r="B119" s="377">
        <f t="shared" si="1"/>
        <v>5.1080000000000023</v>
      </c>
      <c r="C119" s="19"/>
      <c r="D119" s="117" t="s">
        <v>633</v>
      </c>
      <c r="E119" s="19" t="s">
        <v>31</v>
      </c>
      <c r="F119" s="19">
        <v>40</v>
      </c>
      <c r="G119" s="65"/>
      <c r="H119" s="23"/>
    </row>
    <row r="120" spans="2:10" ht="15" x14ac:dyDescent="0.25">
      <c r="B120" s="377">
        <f t="shared" si="1"/>
        <v>5.1090000000000027</v>
      </c>
      <c r="C120" s="19"/>
      <c r="D120" s="117" t="s">
        <v>634</v>
      </c>
      <c r="E120" s="19" t="s">
        <v>31</v>
      </c>
      <c r="F120" s="19">
        <v>40</v>
      </c>
      <c r="G120" s="65"/>
      <c r="H120" s="23"/>
    </row>
    <row r="121" spans="2:10" ht="15" x14ac:dyDescent="0.25">
      <c r="B121" s="377">
        <f t="shared" si="1"/>
        <v>5.110000000000003</v>
      </c>
      <c r="C121" s="19"/>
      <c r="D121" s="117" t="s">
        <v>637</v>
      </c>
      <c r="E121" s="19" t="s">
        <v>31</v>
      </c>
      <c r="F121" s="19">
        <v>40</v>
      </c>
      <c r="G121" s="65"/>
      <c r="H121" s="23"/>
      <c r="I121" s="329"/>
      <c r="J121" s="353"/>
    </row>
    <row r="122" spans="2:10" ht="15" x14ac:dyDescent="0.25">
      <c r="B122" s="377">
        <f t="shared" si="1"/>
        <v>5.1110000000000033</v>
      </c>
      <c r="C122" s="19"/>
      <c r="D122" s="117" t="s">
        <v>638</v>
      </c>
      <c r="E122" s="19" t="s">
        <v>31</v>
      </c>
      <c r="F122" s="19">
        <v>40</v>
      </c>
      <c r="G122" s="65"/>
      <c r="H122" s="23"/>
      <c r="I122" s="329"/>
    </row>
    <row r="123" spans="2:10" ht="15" x14ac:dyDescent="0.25">
      <c r="B123" s="377">
        <f t="shared" si="1"/>
        <v>5.1120000000000037</v>
      </c>
      <c r="C123" s="19"/>
      <c r="D123" s="117" t="s">
        <v>639</v>
      </c>
      <c r="E123" s="19" t="s">
        <v>31</v>
      </c>
      <c r="F123" s="19">
        <v>40</v>
      </c>
      <c r="G123" s="65"/>
      <c r="H123" s="23"/>
    </row>
    <row r="124" spans="2:10" ht="15" x14ac:dyDescent="0.25">
      <c r="B124" s="377">
        <f t="shared" si="1"/>
        <v>5.113000000000004</v>
      </c>
      <c r="C124" s="19"/>
      <c r="D124" s="117" t="s">
        <v>640</v>
      </c>
      <c r="E124" s="19" t="s">
        <v>31</v>
      </c>
      <c r="F124" s="19">
        <v>40</v>
      </c>
      <c r="G124" s="65"/>
      <c r="H124" s="23"/>
    </row>
    <row r="125" spans="2:10" ht="15" x14ac:dyDescent="0.25">
      <c r="B125" s="377">
        <f t="shared" si="1"/>
        <v>5.1140000000000043</v>
      </c>
      <c r="C125" s="19"/>
      <c r="D125" s="117" t="s">
        <v>641</v>
      </c>
      <c r="E125" s="19" t="s">
        <v>31</v>
      </c>
      <c r="F125" s="19">
        <v>40</v>
      </c>
      <c r="G125" s="65"/>
      <c r="H125" s="23"/>
    </row>
    <row r="126" spans="2:10" ht="15" x14ac:dyDescent="0.25">
      <c r="B126" s="377">
        <f t="shared" si="1"/>
        <v>5.1150000000000047</v>
      </c>
      <c r="C126" s="19"/>
      <c r="D126" s="117" t="s">
        <v>642</v>
      </c>
      <c r="E126" s="19" t="s">
        <v>31</v>
      </c>
      <c r="F126" s="19">
        <v>40</v>
      </c>
      <c r="G126" s="65"/>
      <c r="H126" s="23"/>
    </row>
    <row r="127" spans="2:10" ht="15" x14ac:dyDescent="0.25">
      <c r="B127" s="377">
        <f t="shared" si="1"/>
        <v>5.116000000000005</v>
      </c>
      <c r="C127" s="19"/>
      <c r="D127" s="117" t="s">
        <v>643</v>
      </c>
      <c r="E127" s="19" t="s">
        <v>31</v>
      </c>
      <c r="F127" s="19">
        <v>40</v>
      </c>
      <c r="G127" s="65"/>
      <c r="H127" s="23"/>
    </row>
    <row r="128" spans="2:10" ht="15" x14ac:dyDescent="0.25">
      <c r="B128" s="377">
        <f t="shared" si="1"/>
        <v>5.1170000000000053</v>
      </c>
      <c r="C128" s="19"/>
      <c r="D128" s="117" t="s">
        <v>644</v>
      </c>
      <c r="E128" s="19" t="s">
        <v>31</v>
      </c>
      <c r="F128" s="19">
        <v>40</v>
      </c>
      <c r="G128" s="65"/>
      <c r="H128" s="23"/>
    </row>
    <row r="129" spans="2:10" ht="15" x14ac:dyDescent="0.25">
      <c r="B129" s="377">
        <f t="shared" si="1"/>
        <v>5.1180000000000057</v>
      </c>
      <c r="C129" s="19"/>
      <c r="D129" s="117" t="s">
        <v>645</v>
      </c>
      <c r="E129" s="19" t="s">
        <v>31</v>
      </c>
      <c r="F129" s="19">
        <v>40</v>
      </c>
      <c r="G129" s="65"/>
      <c r="H129" s="23"/>
    </row>
    <row r="130" spans="2:10" ht="15" x14ac:dyDescent="0.25">
      <c r="B130" s="377">
        <f t="shared" si="1"/>
        <v>5.119000000000006</v>
      </c>
      <c r="C130" s="19"/>
      <c r="D130" s="117" t="s">
        <v>646</v>
      </c>
      <c r="E130" s="19" t="s">
        <v>31</v>
      </c>
      <c r="F130" s="19">
        <v>40</v>
      </c>
      <c r="G130" s="65"/>
      <c r="H130" s="23"/>
    </row>
    <row r="131" spans="2:10" ht="15" x14ac:dyDescent="0.25">
      <c r="B131" s="377">
        <f t="shared" si="1"/>
        <v>5.1200000000000063</v>
      </c>
      <c r="C131" s="19"/>
      <c r="D131" s="117" t="s">
        <v>647</v>
      </c>
      <c r="E131" s="19" t="s">
        <v>31</v>
      </c>
      <c r="F131" s="19">
        <v>40</v>
      </c>
      <c r="G131" s="65"/>
      <c r="H131" s="23"/>
    </row>
    <row r="132" spans="2:10" ht="15" x14ac:dyDescent="0.25">
      <c r="B132" s="377">
        <f t="shared" si="1"/>
        <v>5.1210000000000067</v>
      </c>
      <c r="C132" s="19"/>
      <c r="D132" s="117" t="s">
        <v>648</v>
      </c>
      <c r="E132" s="19" t="s">
        <v>31</v>
      </c>
      <c r="F132" s="19">
        <v>40</v>
      </c>
      <c r="G132" s="65"/>
      <c r="H132" s="23"/>
    </row>
    <row r="133" spans="2:10" ht="15" x14ac:dyDescent="0.25">
      <c r="B133" s="377">
        <f t="shared" si="1"/>
        <v>5.122000000000007</v>
      </c>
      <c r="C133" s="19"/>
      <c r="D133" s="117" t="s">
        <v>649</v>
      </c>
      <c r="E133" s="19" t="s">
        <v>31</v>
      </c>
      <c r="F133" s="19">
        <v>40</v>
      </c>
      <c r="G133" s="65"/>
      <c r="H133" s="23"/>
    </row>
    <row r="134" spans="2:10" ht="15" x14ac:dyDescent="0.25">
      <c r="B134" s="377">
        <f t="shared" si="1"/>
        <v>5.1230000000000073</v>
      </c>
      <c r="C134" s="19"/>
      <c r="D134" s="117" t="s">
        <v>650</v>
      </c>
      <c r="E134" s="19" t="s">
        <v>31</v>
      </c>
      <c r="F134" s="19">
        <v>40</v>
      </c>
      <c r="G134" s="65"/>
      <c r="H134" s="23"/>
    </row>
    <row r="135" spans="2:10" ht="15" x14ac:dyDescent="0.25">
      <c r="B135" s="377">
        <f t="shared" si="1"/>
        <v>5.1240000000000077</v>
      </c>
      <c r="C135" s="19"/>
      <c r="D135" s="117" t="s">
        <v>650</v>
      </c>
      <c r="E135" s="19" t="s">
        <v>31</v>
      </c>
      <c r="F135" s="19">
        <v>40</v>
      </c>
      <c r="G135" s="65"/>
      <c r="H135" s="23"/>
    </row>
    <row r="136" spans="2:10" ht="15" x14ac:dyDescent="0.25">
      <c r="B136" s="377">
        <f t="shared" si="1"/>
        <v>5.125000000000008</v>
      </c>
      <c r="C136" s="19"/>
      <c r="D136" s="117" t="s">
        <v>650</v>
      </c>
      <c r="E136" s="19" t="s">
        <v>31</v>
      </c>
      <c r="F136" s="19">
        <v>40</v>
      </c>
      <c r="G136" s="65"/>
      <c r="H136" s="23"/>
    </row>
    <row r="137" spans="2:10" ht="15" x14ac:dyDescent="0.25">
      <c r="B137" s="377">
        <f t="shared" si="1"/>
        <v>5.1260000000000083</v>
      </c>
      <c r="C137" s="19"/>
      <c r="D137" s="117" t="s">
        <v>650</v>
      </c>
      <c r="E137" s="19" t="s">
        <v>31</v>
      </c>
      <c r="F137" s="19">
        <v>40</v>
      </c>
      <c r="G137" s="65"/>
      <c r="H137" s="23"/>
    </row>
    <row r="138" spans="2:10" ht="15" x14ac:dyDescent="0.25">
      <c r="B138" s="377">
        <f t="shared" si="1"/>
        <v>5.1270000000000087</v>
      </c>
      <c r="C138" s="19"/>
      <c r="D138" s="117" t="s">
        <v>651</v>
      </c>
      <c r="E138" s="19" t="s">
        <v>31</v>
      </c>
      <c r="F138" s="19">
        <v>40</v>
      </c>
      <c r="G138" s="65"/>
      <c r="H138" s="23"/>
    </row>
    <row r="139" spans="2:10" ht="15" x14ac:dyDescent="0.25">
      <c r="B139" s="377">
        <f t="shared" si="1"/>
        <v>5.128000000000009</v>
      </c>
      <c r="C139" s="19"/>
      <c r="D139" s="117" t="s">
        <v>652</v>
      </c>
      <c r="E139" s="19" t="s">
        <v>31</v>
      </c>
      <c r="F139" s="19">
        <v>40</v>
      </c>
      <c r="G139" s="65"/>
      <c r="H139" s="23"/>
    </row>
    <row r="140" spans="2:10" ht="15" x14ac:dyDescent="0.25">
      <c r="B140" s="377">
        <f t="shared" si="1"/>
        <v>5.1290000000000093</v>
      </c>
      <c r="C140" s="19"/>
      <c r="D140" s="117" t="s">
        <v>653</v>
      </c>
      <c r="E140" s="19" t="s">
        <v>31</v>
      </c>
      <c r="F140" s="19">
        <v>40</v>
      </c>
      <c r="G140" s="65"/>
      <c r="H140" s="23"/>
    </row>
    <row r="141" spans="2:10" ht="15" x14ac:dyDescent="0.25">
      <c r="B141" s="377">
        <f t="shared" si="1"/>
        <v>5.1300000000000097</v>
      </c>
      <c r="C141" s="19"/>
      <c r="D141" s="117" t="s">
        <v>654</v>
      </c>
      <c r="E141" s="19" t="s">
        <v>31</v>
      </c>
      <c r="F141" s="19">
        <v>40</v>
      </c>
      <c r="G141" s="65"/>
      <c r="H141" s="23"/>
    </row>
    <row r="142" spans="2:10" ht="15" x14ac:dyDescent="0.25">
      <c r="B142" s="377">
        <f t="shared" si="1"/>
        <v>5.13100000000001</v>
      </c>
      <c r="C142" s="19"/>
      <c r="D142" s="117" t="s">
        <v>654</v>
      </c>
      <c r="E142" s="19" t="s">
        <v>31</v>
      </c>
      <c r="F142" s="19">
        <v>40</v>
      </c>
      <c r="G142" s="65"/>
      <c r="H142" s="23"/>
    </row>
    <row r="143" spans="2:10" ht="15" x14ac:dyDescent="0.25">
      <c r="B143" s="377">
        <f t="shared" si="1"/>
        <v>5.1320000000000103</v>
      </c>
      <c r="C143" s="19"/>
      <c r="D143" s="117" t="s">
        <v>655</v>
      </c>
      <c r="E143" s="19" t="s">
        <v>31</v>
      </c>
      <c r="F143" s="19">
        <v>40</v>
      </c>
      <c r="G143" s="65"/>
      <c r="H143" s="23"/>
    </row>
    <row r="144" spans="2:10" ht="15" x14ac:dyDescent="0.25">
      <c r="B144" s="377">
        <f t="shared" si="1"/>
        <v>5.1330000000000107</v>
      </c>
      <c r="C144" s="19"/>
      <c r="D144" s="117" t="s">
        <v>661</v>
      </c>
      <c r="E144" s="19" t="s">
        <v>251</v>
      </c>
      <c r="F144" s="19">
        <v>40</v>
      </c>
      <c r="G144" s="65"/>
      <c r="H144" s="23"/>
      <c r="I144" s="329"/>
      <c r="J144" s="353"/>
    </row>
    <row r="145" spans="2:8" ht="15" x14ac:dyDescent="0.25">
      <c r="B145" s="377">
        <f t="shared" si="1"/>
        <v>5.134000000000011</v>
      </c>
      <c r="C145" s="19"/>
      <c r="D145" s="117" t="s">
        <v>661</v>
      </c>
      <c r="E145" s="19" t="s">
        <v>251</v>
      </c>
      <c r="F145" s="19">
        <v>40</v>
      </c>
      <c r="G145" s="65"/>
      <c r="H145" s="23"/>
    </row>
    <row r="146" spans="2:8" ht="15" x14ac:dyDescent="0.25">
      <c r="B146" s="377">
        <f t="shared" si="1"/>
        <v>5.1350000000000113</v>
      </c>
      <c r="C146" s="19"/>
      <c r="D146" s="117" t="s">
        <v>661</v>
      </c>
      <c r="E146" s="19" t="s">
        <v>251</v>
      </c>
      <c r="F146" s="19">
        <v>40</v>
      </c>
      <c r="G146" s="65"/>
      <c r="H146" s="23"/>
    </row>
    <row r="147" spans="2:8" ht="15" x14ac:dyDescent="0.25">
      <c r="B147" s="377">
        <f t="shared" si="1"/>
        <v>5.1360000000000117</v>
      </c>
      <c r="C147" s="19"/>
      <c r="D147" s="117" t="s">
        <v>662</v>
      </c>
      <c r="E147" s="19" t="s">
        <v>251</v>
      </c>
      <c r="F147" s="19">
        <v>40</v>
      </c>
      <c r="G147" s="65"/>
      <c r="H147" s="23"/>
    </row>
    <row r="148" spans="2:8" ht="15" x14ac:dyDescent="0.25">
      <c r="B148" s="377">
        <f t="shared" si="1"/>
        <v>5.137000000000012</v>
      </c>
      <c r="C148" s="19"/>
      <c r="D148" s="117" t="s">
        <v>663</v>
      </c>
      <c r="E148" s="19" t="s">
        <v>251</v>
      </c>
      <c r="F148" s="19">
        <v>40</v>
      </c>
      <c r="G148" s="65"/>
      <c r="H148" s="23"/>
    </row>
    <row r="149" spans="2:8" ht="15" x14ac:dyDescent="0.25">
      <c r="B149" s="377">
        <f t="shared" si="1"/>
        <v>5.1380000000000123</v>
      </c>
      <c r="C149" s="19"/>
      <c r="D149" s="117" t="s">
        <v>664</v>
      </c>
      <c r="E149" s="19" t="s">
        <v>251</v>
      </c>
      <c r="F149" s="19">
        <v>40</v>
      </c>
      <c r="G149" s="65"/>
      <c r="H149" s="23"/>
    </row>
    <row r="150" spans="2:8" ht="15" x14ac:dyDescent="0.25">
      <c r="B150" s="377">
        <f t="shared" si="1"/>
        <v>5.1390000000000127</v>
      </c>
      <c r="C150" s="19"/>
      <c r="D150" s="117" t="s">
        <v>665</v>
      </c>
      <c r="E150" s="19" t="s">
        <v>251</v>
      </c>
      <c r="F150" s="19">
        <v>40</v>
      </c>
      <c r="G150" s="65"/>
      <c r="H150" s="23"/>
    </row>
    <row r="151" spans="2:8" ht="15" x14ac:dyDescent="0.25">
      <c r="B151" s="377">
        <f t="shared" si="1"/>
        <v>5.140000000000013</v>
      </c>
      <c r="C151" s="19"/>
      <c r="D151" s="117" t="s">
        <v>665</v>
      </c>
      <c r="E151" s="19" t="s">
        <v>251</v>
      </c>
      <c r="F151" s="19">
        <v>40</v>
      </c>
      <c r="G151" s="65"/>
      <c r="H151" s="23"/>
    </row>
    <row r="152" spans="2:8" ht="15" x14ac:dyDescent="0.25">
      <c r="B152" s="377">
        <f t="shared" si="1"/>
        <v>5.1410000000000133</v>
      </c>
      <c r="C152" s="19"/>
      <c r="D152" s="117" t="s">
        <v>666</v>
      </c>
      <c r="E152" s="19" t="s">
        <v>251</v>
      </c>
      <c r="F152" s="19">
        <v>40</v>
      </c>
      <c r="G152" s="65"/>
      <c r="H152" s="23"/>
    </row>
    <row r="153" spans="2:8" ht="15" x14ac:dyDescent="0.25">
      <c r="B153" s="377">
        <f t="shared" si="1"/>
        <v>5.1420000000000137</v>
      </c>
      <c r="C153" s="19"/>
      <c r="D153" s="117" t="s">
        <v>667</v>
      </c>
      <c r="E153" s="19" t="s">
        <v>251</v>
      </c>
      <c r="F153" s="19">
        <v>40</v>
      </c>
      <c r="G153" s="65"/>
      <c r="H153" s="23"/>
    </row>
    <row r="154" spans="2:8" ht="15" x14ac:dyDescent="0.25">
      <c r="B154" s="377">
        <f t="shared" si="1"/>
        <v>5.143000000000014</v>
      </c>
      <c r="C154" s="19"/>
      <c r="D154" s="117" t="s">
        <v>668</v>
      </c>
      <c r="E154" s="19" t="s">
        <v>251</v>
      </c>
      <c r="F154" s="19">
        <v>40</v>
      </c>
      <c r="G154" s="65"/>
      <c r="H154" s="23"/>
    </row>
    <row r="155" spans="2:8" ht="15" x14ac:dyDescent="0.25">
      <c r="B155" s="377">
        <f t="shared" si="1"/>
        <v>5.1440000000000143</v>
      </c>
      <c r="C155" s="19"/>
      <c r="D155" s="117" t="s">
        <v>669</v>
      </c>
      <c r="E155" s="19" t="s">
        <v>251</v>
      </c>
      <c r="F155" s="19">
        <v>40</v>
      </c>
      <c r="G155" s="65"/>
      <c r="H155" s="23"/>
    </row>
    <row r="156" spans="2:8" ht="15" x14ac:dyDescent="0.25">
      <c r="B156" s="377">
        <f t="shared" si="1"/>
        <v>5.1450000000000147</v>
      </c>
      <c r="C156" s="19"/>
      <c r="D156" s="117" t="s">
        <v>670</v>
      </c>
      <c r="E156" s="19" t="s">
        <v>251</v>
      </c>
      <c r="F156" s="19">
        <v>40</v>
      </c>
      <c r="G156" s="65"/>
      <c r="H156" s="23"/>
    </row>
    <row r="157" spans="2:8" ht="15" x14ac:dyDescent="0.25">
      <c r="B157" s="377">
        <f t="shared" si="1"/>
        <v>5.146000000000015</v>
      </c>
      <c r="C157" s="19"/>
      <c r="D157" s="117" t="s">
        <v>671</v>
      </c>
      <c r="E157" s="19" t="s">
        <v>251</v>
      </c>
      <c r="F157" s="19">
        <v>40</v>
      </c>
      <c r="G157" s="65"/>
      <c r="H157" s="23"/>
    </row>
    <row r="158" spans="2:8" ht="15" x14ac:dyDescent="0.25">
      <c r="B158" s="377">
        <f t="shared" si="1"/>
        <v>5.1470000000000153</v>
      </c>
      <c r="C158" s="19"/>
      <c r="D158" s="117" t="s">
        <v>70</v>
      </c>
      <c r="E158" s="19" t="s">
        <v>251</v>
      </c>
      <c r="F158" s="19">
        <v>40</v>
      </c>
      <c r="G158" s="65"/>
      <c r="H158" s="23"/>
    </row>
    <row r="159" spans="2:8" ht="15" x14ac:dyDescent="0.25">
      <c r="B159" s="377">
        <f t="shared" si="1"/>
        <v>5.1480000000000157</v>
      </c>
      <c r="C159" s="19"/>
      <c r="D159" s="117" t="s">
        <v>70</v>
      </c>
      <c r="E159" s="19" t="s">
        <v>251</v>
      </c>
      <c r="F159" s="19">
        <v>40</v>
      </c>
      <c r="G159" s="65"/>
      <c r="H159" s="23"/>
    </row>
    <row r="160" spans="2:8" ht="15" x14ac:dyDescent="0.2">
      <c r="B160" s="19"/>
      <c r="C160" s="19"/>
      <c r="D160" s="267"/>
      <c r="E160" s="19"/>
      <c r="F160" s="19"/>
      <c r="G160" s="65"/>
      <c r="H160" s="23"/>
    </row>
    <row r="161" spans="2:18" ht="15" x14ac:dyDescent="0.25">
      <c r="B161" s="21"/>
      <c r="C161" s="21"/>
      <c r="D161" s="78"/>
      <c r="E161" s="21"/>
      <c r="F161" s="21"/>
      <c r="G161" s="332"/>
      <c r="H161" s="332"/>
      <c r="I161" s="334"/>
      <c r="J161" s="334"/>
      <c r="K161" s="334"/>
      <c r="L161" s="334"/>
      <c r="M161" s="334"/>
      <c r="N161" s="334"/>
      <c r="O161" s="334"/>
      <c r="P161" s="334"/>
      <c r="Q161" s="334"/>
      <c r="R161" s="334"/>
    </row>
    <row r="162" spans="2:18" ht="15" x14ac:dyDescent="0.2">
      <c r="B162" s="21"/>
      <c r="C162" s="21"/>
      <c r="D162" s="78"/>
      <c r="E162" s="21"/>
      <c r="F162" s="21"/>
      <c r="G162" s="79"/>
      <c r="H162" s="25"/>
    </row>
    <row r="163" spans="2:18" ht="15" thickBot="1" x14ac:dyDescent="0.25">
      <c r="B163" s="21"/>
      <c r="C163" s="21"/>
      <c r="D163" s="24"/>
      <c r="E163" s="21"/>
      <c r="F163" s="21"/>
      <c r="G163" s="25"/>
      <c r="H163" s="25"/>
    </row>
    <row r="164" spans="2:18" ht="15" thickBot="1" x14ac:dyDescent="0.25">
      <c r="B164" s="26" t="s">
        <v>106</v>
      </c>
      <c r="C164" s="26"/>
      <c r="D164" s="26"/>
      <c r="E164" s="26"/>
      <c r="F164" s="26"/>
      <c r="G164" s="27"/>
      <c r="H164" s="85"/>
    </row>
    <row r="165" spans="2:18" x14ac:dyDescent="0.2">
      <c r="B165" s="5"/>
      <c r="C165" s="5"/>
      <c r="D165" s="5"/>
      <c r="E165" s="5"/>
      <c r="F165" s="5"/>
      <c r="G165" s="7"/>
      <c r="H165" s="7"/>
    </row>
    <row r="166" spans="2:18" x14ac:dyDescent="0.2">
      <c r="B166" s="5"/>
      <c r="C166" s="5"/>
      <c r="D166" s="5"/>
      <c r="E166" s="5"/>
      <c r="F166" s="5"/>
      <c r="G166" s="7"/>
      <c r="H166" s="7"/>
    </row>
    <row r="167" spans="2:18" x14ac:dyDescent="0.2">
      <c r="B167" s="5"/>
      <c r="C167" s="5"/>
      <c r="D167" s="5"/>
      <c r="E167" s="5"/>
      <c r="F167" s="5"/>
      <c r="G167" s="7"/>
      <c r="H167" s="7"/>
    </row>
    <row r="168" spans="2:18" x14ac:dyDescent="0.2">
      <c r="B168" s="5"/>
      <c r="C168" s="5"/>
      <c r="D168" s="5"/>
      <c r="E168" s="5"/>
      <c r="F168" s="5"/>
      <c r="G168" s="7"/>
      <c r="H168" s="7"/>
    </row>
    <row r="169" spans="2:18" x14ac:dyDescent="0.2">
      <c r="B169" s="5"/>
      <c r="C169" s="5"/>
      <c r="D169" s="5"/>
      <c r="E169" s="5"/>
      <c r="F169" s="5"/>
      <c r="G169" s="7"/>
      <c r="H169" s="7"/>
    </row>
    <row r="170" spans="2:18" x14ac:dyDescent="0.2">
      <c r="B170" s="5"/>
      <c r="C170" s="5"/>
      <c r="D170" s="5"/>
      <c r="E170" s="5"/>
      <c r="F170" s="5"/>
      <c r="G170" s="7"/>
      <c r="H170" s="7"/>
    </row>
    <row r="171" spans="2:18" x14ac:dyDescent="0.2">
      <c r="B171" s="5"/>
      <c r="C171" s="5"/>
      <c r="D171" s="5"/>
      <c r="E171" s="5"/>
      <c r="F171" s="5"/>
      <c r="G171" s="7"/>
      <c r="H171" s="7"/>
    </row>
    <row r="172" spans="2:18" x14ac:dyDescent="0.2">
      <c r="B172" s="5"/>
      <c r="C172" s="5"/>
      <c r="D172" s="5"/>
      <c r="E172" s="5"/>
      <c r="F172" s="5"/>
      <c r="G172" s="7"/>
      <c r="H172" s="7"/>
    </row>
    <row r="173" spans="2:18" x14ac:dyDescent="0.2">
      <c r="B173" s="5"/>
      <c r="C173" s="5"/>
      <c r="D173" s="5"/>
      <c r="E173" s="5"/>
      <c r="F173" s="5"/>
      <c r="G173" s="7"/>
      <c r="H173" s="7"/>
    </row>
    <row r="174" spans="2:18" x14ac:dyDescent="0.2">
      <c r="B174" s="5"/>
      <c r="C174" s="5"/>
      <c r="D174" s="5"/>
      <c r="E174" s="5"/>
      <c r="F174" s="5"/>
      <c r="G174" s="7"/>
      <c r="H174" s="7"/>
    </row>
    <row r="175" spans="2:18" x14ac:dyDescent="0.2">
      <c r="B175" s="5"/>
      <c r="C175" s="5"/>
      <c r="D175" s="5"/>
      <c r="E175" s="5"/>
      <c r="F175" s="5"/>
      <c r="G175" s="7"/>
      <c r="H175" s="7"/>
    </row>
    <row r="176" spans="2:18" x14ac:dyDescent="0.2">
      <c r="B176" s="5"/>
      <c r="C176" s="5"/>
      <c r="D176" s="5"/>
      <c r="E176" s="5"/>
      <c r="F176" s="5"/>
      <c r="G176" s="7"/>
      <c r="H176" s="7"/>
    </row>
    <row r="177" spans="2:8" x14ac:dyDescent="0.2">
      <c r="B177" s="5"/>
      <c r="C177" s="5"/>
      <c r="D177" s="5"/>
      <c r="E177" s="5"/>
      <c r="F177" s="5"/>
      <c r="G177" s="7"/>
      <c r="H177" s="7"/>
    </row>
    <row r="178" spans="2:8" x14ac:dyDescent="0.2">
      <c r="B178" s="5"/>
      <c r="C178" s="5"/>
      <c r="D178" s="5"/>
      <c r="E178" s="5"/>
      <c r="F178" s="5"/>
      <c r="G178" s="7"/>
      <c r="H178" s="7"/>
    </row>
    <row r="179" spans="2:8" x14ac:dyDescent="0.2">
      <c r="B179" s="5"/>
      <c r="C179" s="5"/>
      <c r="D179" s="5"/>
      <c r="E179" s="5"/>
      <c r="F179" s="5"/>
      <c r="G179" s="7"/>
      <c r="H179" s="7"/>
    </row>
    <row r="180" spans="2:8" x14ac:dyDescent="0.2">
      <c r="B180" s="5"/>
      <c r="C180" s="5"/>
      <c r="D180" s="5"/>
      <c r="E180" s="5"/>
      <c r="F180" s="5"/>
      <c r="G180" s="7"/>
      <c r="H180" s="7"/>
    </row>
    <row r="181" spans="2:8" x14ac:dyDescent="0.2">
      <c r="B181" s="5"/>
      <c r="C181" s="5"/>
      <c r="D181" s="5"/>
      <c r="E181" s="5"/>
      <c r="F181" s="5"/>
      <c r="G181" s="7"/>
      <c r="H181" s="7"/>
    </row>
    <row r="182" spans="2:8" x14ac:dyDescent="0.2">
      <c r="B182" s="5"/>
      <c r="C182" s="5"/>
      <c r="D182" s="5"/>
      <c r="E182" s="5"/>
      <c r="F182" s="5"/>
      <c r="G182" s="7"/>
      <c r="H182" s="7"/>
    </row>
    <row r="183" spans="2:8" x14ac:dyDescent="0.2">
      <c r="B183" s="5"/>
      <c r="C183" s="5"/>
      <c r="D183" s="5"/>
      <c r="E183" s="5"/>
      <c r="F183" s="5"/>
      <c r="G183" s="7"/>
      <c r="H183" s="7"/>
    </row>
    <row r="184" spans="2:8" x14ac:dyDescent="0.2">
      <c r="B184" s="5"/>
      <c r="C184" s="5"/>
      <c r="D184" s="5"/>
      <c r="E184" s="5"/>
      <c r="F184" s="5"/>
      <c r="G184" s="7"/>
      <c r="H184" s="7"/>
    </row>
    <row r="185" spans="2:8" x14ac:dyDescent="0.2">
      <c r="B185" s="5"/>
      <c r="C185" s="5"/>
      <c r="D185" s="5"/>
      <c r="E185" s="5"/>
      <c r="F185" s="5"/>
      <c r="G185" s="7"/>
      <c r="H185" s="7"/>
    </row>
    <row r="186" spans="2:8" x14ac:dyDescent="0.2">
      <c r="B186" s="5"/>
      <c r="C186" s="5"/>
      <c r="D186" s="5"/>
      <c r="E186" s="5"/>
      <c r="F186" s="5"/>
      <c r="G186" s="7"/>
      <c r="H186" s="7"/>
    </row>
    <row r="187" spans="2:8" x14ac:dyDescent="0.2">
      <c r="B187" s="5"/>
      <c r="C187" s="5"/>
      <c r="D187" s="5"/>
      <c r="E187" s="5"/>
      <c r="F187" s="5"/>
      <c r="G187" s="7"/>
      <c r="H187" s="7"/>
    </row>
    <row r="188" spans="2:8" x14ac:dyDescent="0.2">
      <c r="B188" s="5"/>
      <c r="C188" s="5"/>
      <c r="D188" s="5"/>
      <c r="E188" s="5"/>
      <c r="F188" s="5"/>
      <c r="G188" s="7"/>
      <c r="H188" s="7"/>
    </row>
    <row r="189" spans="2:8" x14ac:dyDescent="0.2">
      <c r="B189" s="5"/>
      <c r="C189" s="5"/>
      <c r="D189" s="5"/>
      <c r="E189" s="5"/>
      <c r="F189" s="5"/>
      <c r="G189" s="7"/>
      <c r="H189" s="7"/>
    </row>
    <row r="190" spans="2:8" x14ac:dyDescent="0.2">
      <c r="B190" s="5"/>
      <c r="C190" s="5"/>
      <c r="D190" s="5"/>
      <c r="E190" s="5"/>
      <c r="F190" s="5"/>
      <c r="G190" s="7"/>
      <c r="H190" s="7"/>
    </row>
    <row r="191" spans="2:8" x14ac:dyDescent="0.2">
      <c r="B191" s="5"/>
      <c r="C191" s="5"/>
      <c r="D191" s="5"/>
      <c r="E191" s="5"/>
      <c r="F191" s="5"/>
      <c r="G191" s="7"/>
      <c r="H191" s="7"/>
    </row>
    <row r="192" spans="2:8" x14ac:dyDescent="0.2">
      <c r="B192" s="5"/>
      <c r="C192" s="5"/>
      <c r="D192" s="5"/>
      <c r="E192" s="5"/>
      <c r="F192" s="5"/>
      <c r="G192" s="7"/>
      <c r="H192" s="7"/>
    </row>
    <row r="193" spans="2:8" x14ac:dyDescent="0.2">
      <c r="B193" s="5"/>
      <c r="C193" s="5"/>
      <c r="D193" s="5"/>
      <c r="E193" s="5"/>
      <c r="F193" s="5"/>
      <c r="G193" s="7"/>
      <c r="H193" s="7"/>
    </row>
    <row r="194" spans="2:8" x14ac:dyDescent="0.2">
      <c r="B194" s="5"/>
      <c r="C194" s="5"/>
      <c r="D194" s="5"/>
      <c r="E194" s="5"/>
      <c r="F194" s="5"/>
      <c r="G194" s="7"/>
      <c r="H194" s="7"/>
    </row>
    <row r="195" spans="2:8" x14ac:dyDescent="0.2">
      <c r="B195" s="5"/>
      <c r="C195" s="5"/>
      <c r="D195" s="5"/>
      <c r="E195" s="5"/>
      <c r="F195" s="5"/>
      <c r="G195" s="7"/>
      <c r="H195" s="7"/>
    </row>
    <row r="196" spans="2:8" x14ac:dyDescent="0.2">
      <c r="B196" s="5"/>
      <c r="C196" s="5"/>
      <c r="D196" s="5"/>
      <c r="E196" s="5"/>
      <c r="F196" s="5"/>
      <c r="G196" s="7"/>
      <c r="H196" s="7"/>
    </row>
    <row r="197" spans="2:8" x14ac:dyDescent="0.2">
      <c r="B197" s="5"/>
      <c r="C197" s="5"/>
      <c r="D197" s="5"/>
      <c r="E197" s="5"/>
      <c r="F197" s="5"/>
      <c r="G197" s="7"/>
      <c r="H197" s="7"/>
    </row>
    <row r="198" spans="2:8" x14ac:dyDescent="0.2">
      <c r="B198" s="5"/>
      <c r="C198" s="5"/>
      <c r="D198" s="5"/>
      <c r="E198" s="5"/>
      <c r="F198" s="5"/>
      <c r="G198" s="12"/>
      <c r="H198" s="12"/>
    </row>
    <row r="199" spans="2:8" x14ac:dyDescent="0.2">
      <c r="B199" s="5"/>
      <c r="C199" s="5"/>
      <c r="D199" s="5"/>
      <c r="E199" s="5"/>
      <c r="F199" s="5"/>
      <c r="G199" s="12"/>
      <c r="H199" s="12"/>
    </row>
    <row r="200" spans="2:8" x14ac:dyDescent="0.2">
      <c r="B200" s="5"/>
      <c r="C200" s="5"/>
      <c r="D200" s="5"/>
      <c r="E200" s="5"/>
      <c r="F200" s="5"/>
      <c r="G200" s="12"/>
      <c r="H200" s="12"/>
    </row>
    <row r="201" spans="2:8" x14ac:dyDescent="0.2">
      <c r="B201" s="5"/>
      <c r="C201" s="5"/>
      <c r="D201" s="5"/>
      <c r="E201" s="5"/>
      <c r="F201" s="5"/>
      <c r="G201" s="12"/>
      <c r="H201" s="12"/>
    </row>
    <row r="202" spans="2:8" x14ac:dyDescent="0.2">
      <c r="B202" s="5"/>
      <c r="C202" s="5"/>
      <c r="D202" s="5"/>
      <c r="E202" s="5"/>
      <c r="F202" s="5"/>
      <c r="G202" s="12"/>
      <c r="H202" s="12"/>
    </row>
    <row r="203" spans="2:8" x14ac:dyDescent="0.2">
      <c r="B203" s="5"/>
      <c r="C203" s="5"/>
      <c r="D203" s="5"/>
      <c r="E203" s="5"/>
      <c r="F203" s="5"/>
      <c r="G203" s="12"/>
      <c r="H203" s="12"/>
    </row>
    <row r="204" spans="2:8" x14ac:dyDescent="0.2">
      <c r="B204" s="5"/>
      <c r="C204" s="5"/>
      <c r="D204" s="5"/>
      <c r="E204" s="5"/>
      <c r="F204" s="5"/>
      <c r="G204" s="12"/>
      <c r="H204" s="12"/>
    </row>
    <row r="205" spans="2:8" x14ac:dyDescent="0.2">
      <c r="B205" s="5"/>
      <c r="C205" s="5"/>
      <c r="D205" s="5"/>
      <c r="E205" s="5"/>
      <c r="F205" s="5"/>
      <c r="G205" s="12"/>
      <c r="H205" s="12"/>
    </row>
    <row r="206" spans="2:8" x14ac:dyDescent="0.2">
      <c r="B206" s="5"/>
      <c r="C206" s="5"/>
      <c r="D206" s="5"/>
      <c r="E206" s="5"/>
      <c r="F206" s="5"/>
      <c r="G206" s="12"/>
      <c r="H206" s="12"/>
    </row>
    <row r="207" spans="2:8" x14ac:dyDescent="0.2">
      <c r="B207" s="5"/>
      <c r="C207" s="5"/>
      <c r="D207" s="5"/>
      <c r="E207" s="5"/>
      <c r="F207" s="5"/>
      <c r="G207" s="12"/>
      <c r="H207" s="12"/>
    </row>
    <row r="208" spans="2:8" x14ac:dyDescent="0.2">
      <c r="B208" s="5"/>
      <c r="C208" s="5"/>
      <c r="D208" s="5"/>
      <c r="E208" s="5"/>
      <c r="F208" s="5"/>
      <c r="G208" s="12"/>
      <c r="H208" s="12"/>
    </row>
    <row r="209" spans="2:8" x14ac:dyDescent="0.2">
      <c r="B209" s="5"/>
      <c r="C209" s="5"/>
      <c r="D209" s="5"/>
      <c r="E209" s="5"/>
      <c r="F209" s="5"/>
      <c r="G209" s="12"/>
      <c r="H209" s="12"/>
    </row>
    <row r="210" spans="2:8" x14ac:dyDescent="0.2">
      <c r="B210" s="5"/>
      <c r="C210" s="5"/>
      <c r="D210" s="5"/>
      <c r="E210" s="5"/>
      <c r="F210" s="5"/>
      <c r="G210" s="12"/>
      <c r="H210" s="12"/>
    </row>
    <row r="211" spans="2:8" x14ac:dyDescent="0.2">
      <c r="B211" s="5"/>
      <c r="C211" s="5"/>
      <c r="D211" s="5"/>
      <c r="E211" s="5"/>
      <c r="F211" s="5"/>
    </row>
    <row r="212" spans="2:8" x14ac:dyDescent="0.2">
      <c r="B212" s="5"/>
      <c r="C212" s="5"/>
      <c r="D212" s="5"/>
      <c r="E212" s="5"/>
      <c r="F212" s="5"/>
    </row>
    <row r="213" spans="2:8" x14ac:dyDescent="0.2">
      <c r="B213" s="5"/>
      <c r="C213" s="5"/>
      <c r="D213" s="5"/>
      <c r="E213" s="5"/>
      <c r="F213" s="5"/>
    </row>
  </sheetData>
  <mergeCells count="1">
    <mergeCell ref="E3:F3"/>
  </mergeCells>
  <phoneticPr fontId="31" type="noConversion"/>
  <pageMargins left="0.19685039370078741" right="3.937007874015748E-2" top="0.43307086614173229" bottom="0.35433070866141736" header="0.31496062992125984" footer="0.31496062992125984"/>
  <pageSetup paperSize="9" scale="53" firstPageNumber="10" orientation="portrait" useFirstPageNumber="1" r:id="rId1"/>
  <headerFooter>
    <oddFooter>&amp;R&amp;"Arial,Regular"&amp;P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39997558519241921"/>
  </sheetPr>
  <dimension ref="B1:O212"/>
  <sheetViews>
    <sheetView view="pageBreakPreview" topLeftCell="A147" zoomScale="80" zoomScaleNormal="70" zoomScaleSheetLayoutView="80" workbookViewId="0">
      <selection activeCell="O161" sqref="O161"/>
    </sheetView>
  </sheetViews>
  <sheetFormatPr defaultColWidth="9.140625" defaultRowHeight="14.25" x14ac:dyDescent="0.2"/>
  <cols>
    <col min="1" max="1" width="1.140625" style="6" customWidth="1"/>
    <col min="2" max="2" width="9.7109375" style="6" customWidth="1"/>
    <col min="3" max="3" width="11.7109375" style="6" customWidth="1"/>
    <col min="4" max="4" width="65.85546875" style="6" customWidth="1"/>
    <col min="5" max="5" width="8.85546875" style="6" customWidth="1"/>
    <col min="6" max="6" width="7.5703125" style="6" customWidth="1"/>
    <col min="7" max="7" width="13.140625" style="6" customWidth="1"/>
    <col min="8" max="8" width="22.28515625" style="6" customWidth="1"/>
    <col min="9" max="9" width="13.28515625" style="6" bestFit="1" customWidth="1"/>
    <col min="10" max="10" width="15.7109375" style="6" bestFit="1" customWidth="1"/>
    <col min="11" max="18" width="13.28515625" style="6" bestFit="1" customWidth="1"/>
    <col min="19" max="16384" width="9.140625" style="6"/>
  </cols>
  <sheetData>
    <row r="1" spans="2:10" ht="18" x14ac:dyDescent="0.25">
      <c r="B1" s="2"/>
      <c r="C1" s="2"/>
      <c r="D1" s="8"/>
      <c r="E1" s="1"/>
      <c r="F1" s="1"/>
      <c r="G1" s="7"/>
      <c r="H1" s="12"/>
    </row>
    <row r="2" spans="2:10" s="12" customFormat="1" ht="18" customHeight="1" x14ac:dyDescent="0.25">
      <c r="B2" s="2" t="s">
        <v>0</v>
      </c>
      <c r="D2" s="2"/>
      <c r="E2" s="3"/>
      <c r="F2" s="3"/>
      <c r="G2" s="7"/>
    </row>
    <row r="3" spans="2:10" ht="15" customHeight="1" x14ac:dyDescent="0.25">
      <c r="B3" s="2" t="s">
        <v>20</v>
      </c>
      <c r="C3" s="12"/>
      <c r="D3" s="270" t="s">
        <v>2</v>
      </c>
      <c r="E3" s="410" t="s">
        <v>3</v>
      </c>
      <c r="F3" s="411"/>
      <c r="G3" s="268" t="s">
        <v>1265</v>
      </c>
      <c r="H3" s="12"/>
    </row>
    <row r="4" spans="2:10" ht="15" customHeight="1" x14ac:dyDescent="0.2">
      <c r="B4" s="2" t="s">
        <v>21</v>
      </c>
      <c r="C4" s="12"/>
      <c r="D4" s="2" t="s">
        <v>5</v>
      </c>
      <c r="E4" s="2"/>
      <c r="F4" s="2"/>
      <c r="G4" s="268" t="s">
        <v>1264</v>
      </c>
      <c r="H4" s="12"/>
    </row>
    <row r="5" spans="2:10" x14ac:dyDescent="0.2">
      <c r="B5" s="2"/>
      <c r="C5" s="2"/>
      <c r="D5" s="2"/>
      <c r="E5" s="2"/>
      <c r="F5" s="2"/>
      <c r="G5" s="7"/>
      <c r="H5" s="12"/>
    </row>
    <row r="6" spans="2:10" s="4" customFormat="1" ht="15" customHeight="1" x14ac:dyDescent="0.2">
      <c r="B6" s="4" t="s">
        <v>247</v>
      </c>
      <c r="D6" s="4" t="s">
        <v>23</v>
      </c>
    </row>
    <row r="7" spans="2:10" ht="6" customHeight="1" thickBot="1" x14ac:dyDescent="0.25">
      <c r="B7" s="5"/>
      <c r="C7" s="5"/>
      <c r="D7" s="5"/>
      <c r="E7" s="5"/>
      <c r="F7" s="5"/>
      <c r="G7" s="7"/>
      <c r="H7" s="12"/>
    </row>
    <row r="8" spans="2:10" s="9" customFormat="1" ht="39" customHeight="1" thickBot="1" x14ac:dyDescent="0.3">
      <c r="B8" s="11" t="s">
        <v>24</v>
      </c>
      <c r="C8" s="11" t="s">
        <v>25</v>
      </c>
      <c r="D8" s="11" t="s">
        <v>7</v>
      </c>
      <c r="E8" s="11" t="s">
        <v>26</v>
      </c>
      <c r="F8" s="11" t="s">
        <v>1382</v>
      </c>
      <c r="G8" s="11" t="s">
        <v>1383</v>
      </c>
      <c r="H8" s="11" t="s">
        <v>1384</v>
      </c>
    </row>
    <row r="9" spans="2:10" s="9" customFormat="1" ht="40.5" x14ac:dyDescent="0.25">
      <c r="B9" s="29">
        <v>6</v>
      </c>
      <c r="C9" s="29" t="s">
        <v>304</v>
      </c>
      <c r="D9" s="288" t="s">
        <v>305</v>
      </c>
      <c r="E9" s="40"/>
      <c r="F9" s="40"/>
      <c r="G9" s="41"/>
      <c r="H9" s="41"/>
    </row>
    <row r="10" spans="2:10" s="9" customFormat="1" ht="20.25" customHeight="1" x14ac:dyDescent="0.25">
      <c r="B10" s="19" t="s">
        <v>306</v>
      </c>
      <c r="C10" s="19"/>
      <c r="D10" s="376" t="s">
        <v>30</v>
      </c>
      <c r="E10" s="19" t="s">
        <v>31</v>
      </c>
      <c r="F10" s="19">
        <v>1</v>
      </c>
      <c r="G10" s="65"/>
      <c r="H10" s="23"/>
      <c r="I10" s="329"/>
      <c r="J10" s="352"/>
    </row>
    <row r="11" spans="2:10" s="9" customFormat="1" ht="20.25" customHeight="1" x14ac:dyDescent="0.25">
      <c r="B11" s="19" t="s">
        <v>307</v>
      </c>
      <c r="C11" s="19"/>
      <c r="D11" s="376" t="s">
        <v>33</v>
      </c>
      <c r="E11" s="19" t="s">
        <v>31</v>
      </c>
      <c r="F11" s="19">
        <v>1</v>
      </c>
      <c r="G11" s="65"/>
      <c r="H11" s="23"/>
    </row>
    <row r="12" spans="2:10" s="9" customFormat="1" ht="20.25" customHeight="1" x14ac:dyDescent="0.25">
      <c r="B12" s="19" t="s">
        <v>308</v>
      </c>
      <c r="C12" s="19"/>
      <c r="D12" s="376" t="s">
        <v>35</v>
      </c>
      <c r="E12" s="19" t="s">
        <v>31</v>
      </c>
      <c r="F12" s="19">
        <v>1</v>
      </c>
      <c r="G12" s="65"/>
      <c r="H12" s="23"/>
    </row>
    <row r="13" spans="2:10" s="9" customFormat="1" ht="20.25" customHeight="1" x14ac:dyDescent="0.25">
      <c r="B13" s="19" t="s">
        <v>309</v>
      </c>
      <c r="C13" s="19"/>
      <c r="D13" s="376" t="s">
        <v>37</v>
      </c>
      <c r="E13" s="19" t="s">
        <v>31</v>
      </c>
      <c r="F13" s="19">
        <v>1</v>
      </c>
      <c r="G13" s="65"/>
      <c r="H13" s="23"/>
    </row>
    <row r="14" spans="2:10" s="9" customFormat="1" ht="20.25" customHeight="1" x14ac:dyDescent="0.25">
      <c r="B14" s="19" t="s">
        <v>310</v>
      </c>
      <c r="C14" s="19"/>
      <c r="D14" s="376" t="s">
        <v>39</v>
      </c>
      <c r="E14" s="19" t="s">
        <v>31</v>
      </c>
      <c r="F14" s="19">
        <v>1</v>
      </c>
      <c r="G14" s="65"/>
      <c r="H14" s="23"/>
    </row>
    <row r="15" spans="2:10" s="9" customFormat="1" ht="20.25" customHeight="1" x14ac:dyDescent="0.25">
      <c r="B15" s="19" t="s">
        <v>311</v>
      </c>
      <c r="C15" s="19"/>
      <c r="D15" s="376" t="s">
        <v>41</v>
      </c>
      <c r="E15" s="19" t="s">
        <v>31</v>
      </c>
      <c r="F15" s="19">
        <v>1</v>
      </c>
      <c r="G15" s="65"/>
      <c r="H15" s="23"/>
    </row>
    <row r="16" spans="2:10" s="9" customFormat="1" ht="20.25" customHeight="1" x14ac:dyDescent="0.25">
      <c r="B16" s="19" t="s">
        <v>312</v>
      </c>
      <c r="C16" s="19"/>
      <c r="D16" s="376" t="s">
        <v>43</v>
      </c>
      <c r="E16" s="19" t="s">
        <v>31</v>
      </c>
      <c r="F16" s="19">
        <v>1</v>
      </c>
      <c r="G16" s="65"/>
      <c r="H16" s="23"/>
    </row>
    <row r="17" spans="2:8" s="9" customFormat="1" ht="20.25" customHeight="1" x14ac:dyDescent="0.25">
      <c r="B17" s="19" t="s">
        <v>313</v>
      </c>
      <c r="C17" s="19"/>
      <c r="D17" s="376" t="s">
        <v>45</v>
      </c>
      <c r="E17" s="19" t="s">
        <v>31</v>
      </c>
      <c r="F17" s="19">
        <v>1</v>
      </c>
      <c r="G17" s="65"/>
      <c r="H17" s="23"/>
    </row>
    <row r="18" spans="2:8" s="9" customFormat="1" ht="20.25" customHeight="1" x14ac:dyDescent="0.25">
      <c r="B18" s="19" t="s">
        <v>314</v>
      </c>
      <c r="C18" s="19"/>
      <c r="D18" s="376" t="s">
        <v>47</v>
      </c>
      <c r="E18" s="19" t="s">
        <v>31</v>
      </c>
      <c r="F18" s="19">
        <v>1</v>
      </c>
      <c r="G18" s="65"/>
      <c r="H18" s="23"/>
    </row>
    <row r="19" spans="2:8" s="9" customFormat="1" ht="20.25" customHeight="1" x14ac:dyDescent="0.25">
      <c r="B19" s="19" t="s">
        <v>315</v>
      </c>
      <c r="C19" s="19"/>
      <c r="D19" s="376" t="s">
        <v>47</v>
      </c>
      <c r="E19" s="19" t="s">
        <v>31</v>
      </c>
      <c r="F19" s="19">
        <v>1</v>
      </c>
      <c r="G19" s="65"/>
      <c r="H19" s="23"/>
    </row>
    <row r="20" spans="2:8" s="9" customFormat="1" ht="20.25" customHeight="1" x14ac:dyDescent="0.25">
      <c r="B20" s="19" t="s">
        <v>316</v>
      </c>
      <c r="C20" s="19"/>
      <c r="D20" s="376" t="s">
        <v>50</v>
      </c>
      <c r="E20" s="19" t="s">
        <v>31</v>
      </c>
      <c r="F20" s="19">
        <v>1</v>
      </c>
      <c r="G20" s="65"/>
      <c r="H20" s="23"/>
    </row>
    <row r="21" spans="2:8" s="9" customFormat="1" ht="20.25" customHeight="1" x14ac:dyDescent="0.25">
      <c r="B21" s="19" t="s">
        <v>317</v>
      </c>
      <c r="C21" s="19"/>
      <c r="D21" s="376" t="s">
        <v>50</v>
      </c>
      <c r="E21" s="19" t="s">
        <v>31</v>
      </c>
      <c r="F21" s="19">
        <v>1</v>
      </c>
      <c r="G21" s="65"/>
      <c r="H21" s="23"/>
    </row>
    <row r="22" spans="2:8" s="9" customFormat="1" ht="20.25" customHeight="1" x14ac:dyDescent="0.25">
      <c r="B22" s="19" t="s">
        <v>318</v>
      </c>
      <c r="C22" s="19"/>
      <c r="D22" s="376" t="s">
        <v>50</v>
      </c>
      <c r="E22" s="19" t="s">
        <v>31</v>
      </c>
      <c r="F22" s="19">
        <v>1</v>
      </c>
      <c r="G22" s="65"/>
      <c r="H22" s="23"/>
    </row>
    <row r="23" spans="2:8" s="9" customFormat="1" ht="20.25" customHeight="1" x14ac:dyDescent="0.25">
      <c r="B23" s="19" t="s">
        <v>319</v>
      </c>
      <c r="C23" s="19"/>
      <c r="D23" s="376" t="s">
        <v>50</v>
      </c>
      <c r="E23" s="19" t="s">
        <v>31</v>
      </c>
      <c r="F23" s="19">
        <v>1</v>
      </c>
      <c r="G23" s="65"/>
      <c r="H23" s="23"/>
    </row>
    <row r="24" spans="2:8" s="9" customFormat="1" ht="20.25" customHeight="1" x14ac:dyDescent="0.25">
      <c r="B24" s="19" t="s">
        <v>320</v>
      </c>
      <c r="C24" s="19"/>
      <c r="D24" s="376" t="s">
        <v>50</v>
      </c>
      <c r="E24" s="19" t="s">
        <v>31</v>
      </c>
      <c r="F24" s="19">
        <v>1</v>
      </c>
      <c r="G24" s="65"/>
      <c r="H24" s="23"/>
    </row>
    <row r="25" spans="2:8" s="9" customFormat="1" ht="20.25" customHeight="1" x14ac:dyDescent="0.25">
      <c r="B25" s="19" t="s">
        <v>321</v>
      </c>
      <c r="C25" s="19"/>
      <c r="D25" s="376" t="s">
        <v>56</v>
      </c>
      <c r="E25" s="19" t="s">
        <v>31</v>
      </c>
      <c r="F25" s="19">
        <v>1</v>
      </c>
      <c r="G25" s="65"/>
      <c r="H25" s="23"/>
    </row>
    <row r="26" spans="2:8" s="9" customFormat="1" ht="20.25" customHeight="1" x14ac:dyDescent="0.25">
      <c r="B26" s="19" t="s">
        <v>322</v>
      </c>
      <c r="C26" s="19"/>
      <c r="D26" s="376" t="s">
        <v>58</v>
      </c>
      <c r="E26" s="19" t="s">
        <v>31</v>
      </c>
      <c r="F26" s="19">
        <v>1</v>
      </c>
      <c r="G26" s="65"/>
      <c r="H26" s="23"/>
    </row>
    <row r="27" spans="2:8" s="9" customFormat="1" ht="20.25" customHeight="1" x14ac:dyDescent="0.25">
      <c r="B27" s="19" t="s">
        <v>323</v>
      </c>
      <c r="C27" s="19"/>
      <c r="D27" s="376" t="s">
        <v>60</v>
      </c>
      <c r="E27" s="19" t="s">
        <v>31</v>
      </c>
      <c r="F27" s="19">
        <v>1</v>
      </c>
      <c r="G27" s="65"/>
      <c r="H27" s="23"/>
    </row>
    <row r="28" spans="2:8" s="9" customFormat="1" ht="20.25" customHeight="1" x14ac:dyDescent="0.25">
      <c r="B28" s="19" t="s">
        <v>324</v>
      </c>
      <c r="C28" s="19"/>
      <c r="D28" s="376" t="s">
        <v>62</v>
      </c>
      <c r="E28" s="19" t="s">
        <v>31</v>
      </c>
      <c r="F28" s="19">
        <v>1</v>
      </c>
      <c r="G28" s="65"/>
      <c r="H28" s="23"/>
    </row>
    <row r="29" spans="2:8" s="9" customFormat="1" ht="20.25" customHeight="1" x14ac:dyDescent="0.25">
      <c r="B29" s="19" t="s">
        <v>325</v>
      </c>
      <c r="C29" s="19"/>
      <c r="D29" s="376" t="s">
        <v>64</v>
      </c>
      <c r="E29" s="19" t="s">
        <v>31</v>
      </c>
      <c r="F29" s="19">
        <v>1</v>
      </c>
      <c r="G29" s="65"/>
      <c r="H29" s="23"/>
    </row>
    <row r="30" spans="2:8" s="9" customFormat="1" ht="20.25" customHeight="1" x14ac:dyDescent="0.25">
      <c r="B30" s="19" t="s">
        <v>326</v>
      </c>
      <c r="C30" s="19"/>
      <c r="D30" s="376" t="s">
        <v>66</v>
      </c>
      <c r="E30" s="19" t="s">
        <v>31</v>
      </c>
      <c r="F30" s="19">
        <v>1</v>
      </c>
      <c r="G30" s="65"/>
      <c r="H30" s="23"/>
    </row>
    <row r="31" spans="2:8" s="9" customFormat="1" ht="20.25" customHeight="1" x14ac:dyDescent="0.25">
      <c r="B31" s="19" t="s">
        <v>327</v>
      </c>
      <c r="C31" s="19"/>
      <c r="D31" s="376" t="s">
        <v>68</v>
      </c>
      <c r="E31" s="19" t="s">
        <v>31</v>
      </c>
      <c r="F31" s="19">
        <v>1</v>
      </c>
      <c r="G31" s="65"/>
      <c r="H31" s="23"/>
    </row>
    <row r="32" spans="2:8" s="9" customFormat="1" ht="20.25" customHeight="1" x14ac:dyDescent="0.25">
      <c r="B32" s="19" t="s">
        <v>328</v>
      </c>
      <c r="C32" s="19"/>
      <c r="D32" s="376" t="s">
        <v>70</v>
      </c>
      <c r="E32" s="19" t="s">
        <v>31</v>
      </c>
      <c r="F32" s="19">
        <v>1</v>
      </c>
      <c r="G32" s="65"/>
      <c r="H32" s="23"/>
    </row>
    <row r="33" spans="2:8" s="9" customFormat="1" ht="20.25" customHeight="1" x14ac:dyDescent="0.25">
      <c r="B33" s="19" t="s">
        <v>329</v>
      </c>
      <c r="C33" s="19"/>
      <c r="D33" s="376" t="s">
        <v>70</v>
      </c>
      <c r="E33" s="19" t="s">
        <v>31</v>
      </c>
      <c r="F33" s="19">
        <v>1</v>
      </c>
      <c r="G33" s="65"/>
      <c r="H33" s="23"/>
    </row>
    <row r="34" spans="2:8" s="9" customFormat="1" ht="20.25" customHeight="1" x14ac:dyDescent="0.25">
      <c r="B34" s="19" t="s">
        <v>330</v>
      </c>
      <c r="C34" s="19"/>
      <c r="D34" s="376" t="s">
        <v>73</v>
      </c>
      <c r="E34" s="19" t="s">
        <v>31</v>
      </c>
      <c r="F34" s="19">
        <v>1</v>
      </c>
      <c r="G34" s="65"/>
      <c r="H34" s="23"/>
    </row>
    <row r="35" spans="2:8" s="9" customFormat="1" ht="20.25" customHeight="1" x14ac:dyDescent="0.25">
      <c r="B35" s="19" t="s">
        <v>331</v>
      </c>
      <c r="C35" s="19"/>
      <c r="D35" s="376" t="s">
        <v>73</v>
      </c>
      <c r="E35" s="19" t="s">
        <v>31</v>
      </c>
      <c r="F35" s="19">
        <v>1</v>
      </c>
      <c r="G35" s="65"/>
      <c r="H35" s="23"/>
    </row>
    <row r="36" spans="2:8" s="9" customFormat="1" ht="20.25" customHeight="1" x14ac:dyDescent="0.25">
      <c r="B36" s="19" t="s">
        <v>332</v>
      </c>
      <c r="C36" s="19"/>
      <c r="D36" s="376" t="s">
        <v>73</v>
      </c>
      <c r="E36" s="19" t="s">
        <v>31</v>
      </c>
      <c r="F36" s="19">
        <v>1</v>
      </c>
      <c r="G36" s="65"/>
      <c r="H36" s="23"/>
    </row>
    <row r="37" spans="2:8" s="9" customFormat="1" ht="20.25" customHeight="1" x14ac:dyDescent="0.25">
      <c r="B37" s="19" t="s">
        <v>333</v>
      </c>
      <c r="C37" s="19"/>
      <c r="D37" s="376" t="s">
        <v>73</v>
      </c>
      <c r="E37" s="19" t="s">
        <v>31</v>
      </c>
      <c r="F37" s="19">
        <v>1</v>
      </c>
      <c r="G37" s="65"/>
      <c r="H37" s="23"/>
    </row>
    <row r="38" spans="2:8" s="9" customFormat="1" ht="20.25" customHeight="1" x14ac:dyDescent="0.25">
      <c r="B38" s="19" t="s">
        <v>334</v>
      </c>
      <c r="C38" s="19"/>
      <c r="D38" s="376" t="s">
        <v>73</v>
      </c>
      <c r="E38" s="19" t="s">
        <v>31</v>
      </c>
      <c r="F38" s="19">
        <v>1</v>
      </c>
      <c r="G38" s="65"/>
      <c r="H38" s="23"/>
    </row>
    <row r="39" spans="2:8" s="9" customFormat="1" ht="20.25" customHeight="1" x14ac:dyDescent="0.25">
      <c r="B39" s="19" t="s">
        <v>335</v>
      </c>
      <c r="C39" s="19"/>
      <c r="D39" s="376" t="s">
        <v>79</v>
      </c>
      <c r="E39" s="19" t="s">
        <v>31</v>
      </c>
      <c r="F39" s="19">
        <v>1</v>
      </c>
      <c r="G39" s="65"/>
      <c r="H39" s="23"/>
    </row>
    <row r="40" spans="2:8" s="9" customFormat="1" ht="20.25" customHeight="1" x14ac:dyDescent="0.25">
      <c r="B40" s="19" t="s">
        <v>336</v>
      </c>
      <c r="C40" s="19"/>
      <c r="D40" s="376" t="s">
        <v>81</v>
      </c>
      <c r="E40" s="19" t="s">
        <v>31</v>
      </c>
      <c r="F40" s="19">
        <v>1</v>
      </c>
      <c r="G40" s="65"/>
      <c r="H40" s="23"/>
    </row>
    <row r="41" spans="2:8" s="9" customFormat="1" ht="20.25" customHeight="1" x14ac:dyDescent="0.25">
      <c r="B41" s="19" t="s">
        <v>337</v>
      </c>
      <c r="C41" s="19"/>
      <c r="D41" s="376" t="s">
        <v>83</v>
      </c>
      <c r="E41" s="19" t="s">
        <v>31</v>
      </c>
      <c r="F41" s="19">
        <v>1</v>
      </c>
      <c r="G41" s="65"/>
      <c r="H41" s="23"/>
    </row>
    <row r="42" spans="2:8" s="9" customFormat="1" ht="20.25" customHeight="1" x14ac:dyDescent="0.25">
      <c r="B42" s="19" t="s">
        <v>338</v>
      </c>
      <c r="C42" s="19"/>
      <c r="D42" s="376" t="s">
        <v>85</v>
      </c>
      <c r="E42" s="19" t="s">
        <v>31</v>
      </c>
      <c r="F42" s="19">
        <v>1</v>
      </c>
      <c r="G42" s="65"/>
      <c r="H42" s="23"/>
    </row>
    <row r="43" spans="2:8" s="9" customFormat="1" ht="20.25" customHeight="1" x14ac:dyDescent="0.25">
      <c r="B43" s="19" t="s">
        <v>339</v>
      </c>
      <c r="C43" s="19"/>
      <c r="D43" s="376" t="s">
        <v>87</v>
      </c>
      <c r="E43" s="19" t="s">
        <v>31</v>
      </c>
      <c r="F43" s="19">
        <v>1</v>
      </c>
      <c r="G43" s="65"/>
      <c r="H43" s="23"/>
    </row>
    <row r="44" spans="2:8" s="9" customFormat="1" ht="20.25" customHeight="1" x14ac:dyDescent="0.25">
      <c r="B44" s="19" t="s">
        <v>340</v>
      </c>
      <c r="C44" s="19"/>
      <c r="D44" s="376" t="s">
        <v>89</v>
      </c>
      <c r="E44" s="19" t="s">
        <v>31</v>
      </c>
      <c r="F44" s="19">
        <v>1</v>
      </c>
      <c r="G44" s="65"/>
      <c r="H44" s="23"/>
    </row>
    <row r="45" spans="2:8" s="9" customFormat="1" ht="20.25" customHeight="1" x14ac:dyDescent="0.25">
      <c r="B45" s="19" t="s">
        <v>341</v>
      </c>
      <c r="C45" s="19"/>
      <c r="D45" s="376" t="s">
        <v>91</v>
      </c>
      <c r="E45" s="19" t="s">
        <v>31</v>
      </c>
      <c r="F45" s="19">
        <v>1</v>
      </c>
      <c r="G45" s="65"/>
      <c r="H45" s="23"/>
    </row>
    <row r="46" spans="2:8" s="9" customFormat="1" ht="20.25" customHeight="1" x14ac:dyDescent="0.25">
      <c r="B46" s="19" t="s">
        <v>342</v>
      </c>
      <c r="C46" s="19"/>
      <c r="D46" s="376" t="s">
        <v>93</v>
      </c>
      <c r="E46" s="19" t="s">
        <v>31</v>
      </c>
      <c r="F46" s="19">
        <v>1</v>
      </c>
      <c r="G46" s="65"/>
      <c r="H46" s="23"/>
    </row>
    <row r="47" spans="2:8" s="9" customFormat="1" ht="20.25" customHeight="1" x14ac:dyDescent="0.25">
      <c r="B47" s="19" t="s">
        <v>343</v>
      </c>
      <c r="C47" s="19"/>
      <c r="D47" s="376" t="s">
        <v>95</v>
      </c>
      <c r="E47" s="19" t="s">
        <v>31</v>
      </c>
      <c r="F47" s="19">
        <v>1</v>
      </c>
      <c r="G47" s="65"/>
      <c r="H47" s="23"/>
    </row>
    <row r="48" spans="2:8" s="9" customFormat="1" ht="20.25" customHeight="1" x14ac:dyDescent="0.25">
      <c r="B48" s="19" t="s">
        <v>344</v>
      </c>
      <c r="C48" s="19"/>
      <c r="D48" s="376" t="s">
        <v>97</v>
      </c>
      <c r="E48" s="19" t="s">
        <v>31</v>
      </c>
      <c r="F48" s="19">
        <v>1</v>
      </c>
      <c r="G48" s="65"/>
      <c r="H48" s="23"/>
    </row>
    <row r="49" spans="2:15" s="9" customFormat="1" ht="20.25" customHeight="1" x14ac:dyDescent="0.25">
      <c r="B49" s="19" t="s">
        <v>345</v>
      </c>
      <c r="C49" s="19"/>
      <c r="D49" s="376" t="s">
        <v>99</v>
      </c>
      <c r="E49" s="19" t="s">
        <v>31</v>
      </c>
      <c r="F49" s="19">
        <v>1</v>
      </c>
      <c r="G49" s="65"/>
      <c r="H49" s="23"/>
      <c r="I49" s="289"/>
      <c r="J49" s="289"/>
      <c r="K49" s="289"/>
      <c r="L49" s="289"/>
      <c r="M49" s="289"/>
      <c r="N49" s="289"/>
      <c r="O49" s="289"/>
    </row>
    <row r="50" spans="2:15" s="9" customFormat="1" ht="20.25" customHeight="1" x14ac:dyDescent="0.25">
      <c r="B50" s="19" t="s">
        <v>346</v>
      </c>
      <c r="C50" s="19"/>
      <c r="D50" s="376" t="s">
        <v>101</v>
      </c>
      <c r="E50" s="19" t="s">
        <v>31</v>
      </c>
      <c r="F50" s="19">
        <v>1</v>
      </c>
      <c r="G50" s="65"/>
      <c r="H50" s="23"/>
      <c r="I50" s="289"/>
      <c r="J50" s="289"/>
      <c r="K50" s="289"/>
      <c r="L50" s="289"/>
      <c r="M50" s="289"/>
      <c r="N50" s="289"/>
      <c r="O50" s="289"/>
    </row>
    <row r="51" spans="2:15" s="9" customFormat="1" ht="20.25" customHeight="1" x14ac:dyDescent="0.25">
      <c r="B51" s="19" t="s">
        <v>347</v>
      </c>
      <c r="C51" s="19"/>
      <c r="D51" s="376" t="s">
        <v>103</v>
      </c>
      <c r="E51" s="19" t="s">
        <v>31</v>
      </c>
      <c r="F51" s="19">
        <v>1</v>
      </c>
      <c r="G51" s="65"/>
      <c r="H51" s="23"/>
      <c r="I51" s="289"/>
      <c r="J51" s="289"/>
      <c r="K51" s="289"/>
      <c r="L51" s="289"/>
      <c r="M51" s="289"/>
      <c r="N51" s="289"/>
      <c r="O51" s="289"/>
    </row>
    <row r="52" spans="2:15" s="9" customFormat="1" ht="20.25" customHeight="1" x14ac:dyDescent="0.25">
      <c r="B52" s="19" t="s">
        <v>348</v>
      </c>
      <c r="C52" s="19"/>
      <c r="D52" s="376" t="s">
        <v>93</v>
      </c>
      <c r="E52" s="19" t="s">
        <v>31</v>
      </c>
      <c r="F52" s="19">
        <v>1</v>
      </c>
      <c r="G52" s="65"/>
      <c r="H52" s="23"/>
      <c r="I52" s="289"/>
      <c r="J52" s="289"/>
      <c r="K52" s="289"/>
      <c r="L52" s="289"/>
      <c r="M52" s="289"/>
      <c r="N52" s="289"/>
      <c r="O52" s="289"/>
    </row>
    <row r="53" spans="2:15" s="9" customFormat="1" ht="20.25" customHeight="1" x14ac:dyDescent="0.25">
      <c r="B53" s="19" t="s">
        <v>349</v>
      </c>
      <c r="C53" s="19"/>
      <c r="D53" s="376" t="s">
        <v>95</v>
      </c>
      <c r="E53" s="19" t="s">
        <v>31</v>
      </c>
      <c r="F53" s="19">
        <v>1</v>
      </c>
      <c r="G53" s="65"/>
      <c r="H53" s="23"/>
      <c r="I53" s="289"/>
      <c r="J53" s="289"/>
      <c r="K53" s="289"/>
      <c r="L53" s="289"/>
      <c r="M53" s="289"/>
      <c r="N53" s="289"/>
      <c r="O53" s="289"/>
    </row>
    <row r="54" spans="2:15" s="9" customFormat="1" ht="20.25" customHeight="1" x14ac:dyDescent="0.25">
      <c r="B54" s="19">
        <f>B53+0.01</f>
        <v>6.45</v>
      </c>
      <c r="C54" s="19"/>
      <c r="D54" s="117" t="s">
        <v>578</v>
      </c>
      <c r="E54" s="19" t="s">
        <v>31</v>
      </c>
      <c r="F54" s="19">
        <v>1</v>
      </c>
      <c r="G54" s="65"/>
      <c r="H54" s="23"/>
      <c r="I54" s="329"/>
      <c r="J54" s="328"/>
      <c r="K54" s="289"/>
      <c r="L54" s="289"/>
      <c r="M54" s="289"/>
      <c r="N54" s="289"/>
      <c r="O54" s="289"/>
    </row>
    <row r="55" spans="2:15" s="9" customFormat="1" ht="20.25" customHeight="1" x14ac:dyDescent="0.25">
      <c r="B55" s="19">
        <f t="shared" ref="B55:B110" si="0">B54+0.01</f>
        <v>6.46</v>
      </c>
      <c r="C55" s="19"/>
      <c r="D55" s="117" t="s">
        <v>579</v>
      </c>
      <c r="E55" s="19" t="s">
        <v>31</v>
      </c>
      <c r="F55" s="19">
        <v>1</v>
      </c>
      <c r="G55" s="65"/>
      <c r="H55" s="23"/>
      <c r="I55" s="329"/>
      <c r="J55" s="289"/>
      <c r="K55" s="289"/>
      <c r="L55" s="289"/>
      <c r="M55" s="289"/>
      <c r="N55" s="289"/>
      <c r="O55" s="289"/>
    </row>
    <row r="56" spans="2:15" s="289" customFormat="1" ht="15" x14ac:dyDescent="0.25">
      <c r="B56" s="19">
        <f t="shared" si="0"/>
        <v>6.47</v>
      </c>
      <c r="C56" s="19"/>
      <c r="D56" s="117" t="s">
        <v>580</v>
      </c>
      <c r="E56" s="19" t="s">
        <v>31</v>
      </c>
      <c r="F56" s="19">
        <v>1</v>
      </c>
      <c r="G56" s="65"/>
      <c r="H56" s="23"/>
      <c r="I56" s="335"/>
      <c r="J56" s="292"/>
      <c r="K56" s="292"/>
      <c r="L56" s="292"/>
      <c r="M56" s="292"/>
      <c r="N56" s="292"/>
      <c r="O56" s="292"/>
    </row>
    <row r="57" spans="2:15" s="289" customFormat="1" ht="20.25" customHeight="1" x14ac:dyDescent="0.25">
      <c r="B57" s="19">
        <f t="shared" si="0"/>
        <v>6.4799999999999995</v>
      </c>
      <c r="C57" s="19"/>
      <c r="D57" s="117" t="s">
        <v>581</v>
      </c>
      <c r="E57" s="19" t="s">
        <v>31</v>
      </c>
      <c r="F57" s="19">
        <v>1</v>
      </c>
      <c r="G57" s="65"/>
      <c r="H57" s="23"/>
      <c r="I57" s="335"/>
      <c r="J57" s="292"/>
      <c r="K57" s="292"/>
      <c r="L57" s="292"/>
      <c r="M57" s="292"/>
      <c r="N57" s="292"/>
      <c r="O57" s="292"/>
    </row>
    <row r="58" spans="2:15" s="289" customFormat="1" ht="20.25" customHeight="1" x14ac:dyDescent="0.25">
      <c r="B58" s="19">
        <f t="shared" si="0"/>
        <v>6.4899999999999993</v>
      </c>
      <c r="C58" s="19"/>
      <c r="D58" s="117" t="s">
        <v>582</v>
      </c>
      <c r="E58" s="19" t="s">
        <v>31</v>
      </c>
      <c r="F58" s="19">
        <v>1</v>
      </c>
      <c r="G58" s="65"/>
      <c r="H58" s="23"/>
      <c r="I58" s="335"/>
      <c r="J58" s="292"/>
      <c r="K58" s="292"/>
      <c r="L58" s="292"/>
      <c r="M58" s="292"/>
      <c r="N58" s="292"/>
      <c r="O58" s="292"/>
    </row>
    <row r="59" spans="2:15" s="289" customFormat="1" ht="15" x14ac:dyDescent="0.25">
      <c r="B59" s="331">
        <f t="shared" si="0"/>
        <v>6.4999999999999991</v>
      </c>
      <c r="C59" s="19"/>
      <c r="D59" s="117" t="s">
        <v>583</v>
      </c>
      <c r="E59" s="19" t="s">
        <v>31</v>
      </c>
      <c r="F59" s="19">
        <v>1</v>
      </c>
      <c r="G59" s="65"/>
      <c r="H59" s="23"/>
      <c r="I59" s="292"/>
      <c r="J59" s="292"/>
      <c r="K59" s="292"/>
      <c r="L59" s="292"/>
      <c r="M59" s="292"/>
      <c r="N59" s="292"/>
      <c r="O59" s="292"/>
    </row>
    <row r="60" spans="2:15" s="289" customFormat="1" ht="15" x14ac:dyDescent="0.25">
      <c r="B60" s="19">
        <f t="shared" si="0"/>
        <v>6.5099999999999989</v>
      </c>
      <c r="C60" s="19"/>
      <c r="D60" s="117" t="s">
        <v>584</v>
      </c>
      <c r="E60" s="19" t="s">
        <v>31</v>
      </c>
      <c r="F60" s="19">
        <v>1</v>
      </c>
      <c r="G60" s="65"/>
      <c r="H60" s="23"/>
      <c r="I60" s="292"/>
      <c r="J60" s="292"/>
      <c r="K60" s="292"/>
      <c r="L60" s="292"/>
      <c r="M60" s="292"/>
      <c r="N60" s="292"/>
      <c r="O60" s="292"/>
    </row>
    <row r="61" spans="2:15" s="9" customFormat="1" ht="20.25" customHeight="1" x14ac:dyDescent="0.25">
      <c r="B61" s="19">
        <f t="shared" si="0"/>
        <v>6.5199999999999987</v>
      </c>
      <c r="C61" s="19"/>
      <c r="D61" s="117" t="s">
        <v>585</v>
      </c>
      <c r="E61" s="19" t="s">
        <v>31</v>
      </c>
      <c r="F61" s="19">
        <v>1</v>
      </c>
      <c r="G61" s="65"/>
      <c r="H61" s="23"/>
      <c r="I61" s="289"/>
      <c r="J61" s="289"/>
      <c r="K61" s="289"/>
      <c r="L61" s="289"/>
      <c r="M61" s="289"/>
      <c r="N61" s="289"/>
      <c r="O61" s="289"/>
    </row>
    <row r="62" spans="2:15" s="9" customFormat="1" ht="20.25" customHeight="1" x14ac:dyDescent="0.25">
      <c r="B62" s="19">
        <f t="shared" si="0"/>
        <v>6.5299999999999985</v>
      </c>
      <c r="C62" s="19"/>
      <c r="D62" s="117" t="s">
        <v>586</v>
      </c>
      <c r="E62" s="19" t="s">
        <v>31</v>
      </c>
      <c r="F62" s="19">
        <v>1</v>
      </c>
      <c r="G62" s="65"/>
      <c r="H62" s="23"/>
      <c r="I62" s="289"/>
      <c r="J62" s="289"/>
      <c r="K62" s="289"/>
      <c r="L62" s="289"/>
      <c r="M62" s="289"/>
      <c r="N62" s="289"/>
      <c r="O62" s="289"/>
    </row>
    <row r="63" spans="2:15" s="9" customFormat="1" ht="15" x14ac:dyDescent="0.25">
      <c r="B63" s="19">
        <f t="shared" si="0"/>
        <v>6.5399999999999983</v>
      </c>
      <c r="C63" s="19"/>
      <c r="D63" s="117" t="s">
        <v>587</v>
      </c>
      <c r="E63" s="19" t="s">
        <v>31</v>
      </c>
      <c r="F63" s="19">
        <v>1</v>
      </c>
      <c r="G63" s="65"/>
      <c r="H63" s="23"/>
      <c r="I63" s="289"/>
      <c r="J63" s="289"/>
      <c r="K63" s="289"/>
      <c r="L63" s="289"/>
      <c r="M63" s="289"/>
      <c r="N63" s="289"/>
      <c r="O63" s="289"/>
    </row>
    <row r="64" spans="2:15" s="9" customFormat="1" ht="20.25" customHeight="1" x14ac:dyDescent="0.25">
      <c r="B64" s="19">
        <f t="shared" si="0"/>
        <v>6.549999999999998</v>
      </c>
      <c r="C64" s="19"/>
      <c r="D64" s="117" t="s">
        <v>588</v>
      </c>
      <c r="E64" s="19" t="s">
        <v>31</v>
      </c>
      <c r="F64" s="19">
        <v>1</v>
      </c>
      <c r="G64" s="65"/>
      <c r="H64" s="23"/>
      <c r="I64" s="289"/>
      <c r="J64" s="289"/>
      <c r="K64" s="289"/>
      <c r="L64" s="289"/>
      <c r="M64" s="289"/>
      <c r="N64" s="289"/>
      <c r="O64" s="289"/>
    </row>
    <row r="65" spans="2:10" ht="15" x14ac:dyDescent="0.25">
      <c r="B65" s="19">
        <f t="shared" si="0"/>
        <v>6.5599999999999978</v>
      </c>
      <c r="C65" s="19"/>
      <c r="D65" s="117" t="s">
        <v>589</v>
      </c>
      <c r="E65" s="19" t="s">
        <v>31</v>
      </c>
      <c r="F65" s="19">
        <v>1</v>
      </c>
      <c r="G65" s="65"/>
      <c r="H65" s="23"/>
    </row>
    <row r="66" spans="2:10" ht="15" x14ac:dyDescent="0.25">
      <c r="B66" s="19">
        <f t="shared" si="0"/>
        <v>6.5699999999999976</v>
      </c>
      <c r="C66" s="19"/>
      <c r="D66" s="117" t="s">
        <v>581</v>
      </c>
      <c r="E66" s="19" t="s">
        <v>31</v>
      </c>
      <c r="F66" s="19">
        <v>1</v>
      </c>
      <c r="G66" s="65"/>
      <c r="H66" s="23"/>
    </row>
    <row r="67" spans="2:10" ht="15" x14ac:dyDescent="0.25">
      <c r="B67" s="19">
        <f t="shared" si="0"/>
        <v>6.5799999999999974</v>
      </c>
      <c r="C67" s="19"/>
      <c r="D67" s="117" t="s">
        <v>79</v>
      </c>
      <c r="E67" s="19" t="s">
        <v>31</v>
      </c>
      <c r="F67" s="19">
        <v>1</v>
      </c>
      <c r="G67" s="65"/>
      <c r="H67" s="23"/>
    </row>
    <row r="68" spans="2:10" ht="15" x14ac:dyDescent="0.25">
      <c r="B68" s="19">
        <f t="shared" si="0"/>
        <v>6.5899999999999972</v>
      </c>
      <c r="C68" s="19"/>
      <c r="D68" s="117" t="s">
        <v>81</v>
      </c>
      <c r="E68" s="19" t="s">
        <v>31</v>
      </c>
      <c r="F68" s="19">
        <v>1</v>
      </c>
      <c r="G68" s="65"/>
      <c r="H68" s="23"/>
    </row>
    <row r="69" spans="2:10" ht="15" x14ac:dyDescent="0.25">
      <c r="B69" s="331">
        <f t="shared" si="0"/>
        <v>6.599999999999997</v>
      </c>
      <c r="C69" s="19"/>
      <c r="D69" s="117" t="s">
        <v>83</v>
      </c>
      <c r="E69" s="19" t="s">
        <v>31</v>
      </c>
      <c r="F69" s="19">
        <v>1</v>
      </c>
      <c r="G69" s="65"/>
      <c r="H69" s="23"/>
    </row>
    <row r="70" spans="2:10" ht="15" x14ac:dyDescent="0.25">
      <c r="B70" s="339" t="s">
        <v>1261</v>
      </c>
      <c r="C70" s="19"/>
      <c r="D70" s="117"/>
      <c r="E70" s="19"/>
      <c r="F70" s="19"/>
      <c r="G70" s="65"/>
      <c r="H70" s="23"/>
    </row>
    <row r="71" spans="2:10" ht="15" x14ac:dyDescent="0.25">
      <c r="B71" s="339" t="s">
        <v>1262</v>
      </c>
      <c r="C71" s="19"/>
      <c r="D71" s="117"/>
      <c r="E71" s="19"/>
      <c r="F71" s="19"/>
      <c r="G71" s="65"/>
      <c r="H71" s="23"/>
    </row>
    <row r="72" spans="2:10" ht="15" x14ac:dyDescent="0.25">
      <c r="B72" s="19">
        <f>B69+0.01</f>
        <v>6.6099999999999968</v>
      </c>
      <c r="C72" s="19"/>
      <c r="D72" s="117" t="s">
        <v>85</v>
      </c>
      <c r="E72" s="19" t="s">
        <v>31</v>
      </c>
      <c r="F72" s="19">
        <v>1</v>
      </c>
      <c r="G72" s="65"/>
      <c r="H72" s="23"/>
    </row>
    <row r="73" spans="2:10" ht="15" x14ac:dyDescent="0.25">
      <c r="B73" s="19">
        <f t="shared" si="0"/>
        <v>6.6199999999999966</v>
      </c>
      <c r="C73" s="19"/>
      <c r="D73" s="117" t="s">
        <v>87</v>
      </c>
      <c r="E73" s="19" t="s">
        <v>31</v>
      </c>
      <c r="F73" s="19">
        <v>1</v>
      </c>
      <c r="G73" s="65"/>
      <c r="H73" s="23"/>
    </row>
    <row r="74" spans="2:10" ht="15" x14ac:dyDescent="0.25">
      <c r="B74" s="19">
        <f t="shared" si="0"/>
        <v>6.6299999999999963</v>
      </c>
      <c r="C74" s="19"/>
      <c r="D74" s="117" t="s">
        <v>89</v>
      </c>
      <c r="E74" s="19" t="s">
        <v>31</v>
      </c>
      <c r="F74" s="19">
        <v>1</v>
      </c>
      <c r="G74" s="65"/>
      <c r="H74" s="23"/>
    </row>
    <row r="75" spans="2:10" ht="15" x14ac:dyDescent="0.25">
      <c r="B75" s="19">
        <f t="shared" si="0"/>
        <v>6.6399999999999961</v>
      </c>
      <c r="C75" s="19"/>
      <c r="D75" s="117" t="s">
        <v>91</v>
      </c>
      <c r="E75" s="19" t="s">
        <v>31</v>
      </c>
      <c r="F75" s="19">
        <v>1</v>
      </c>
      <c r="G75" s="65"/>
      <c r="H75" s="23"/>
    </row>
    <row r="76" spans="2:10" ht="15" x14ac:dyDescent="0.25">
      <c r="B76" s="19">
        <f t="shared" si="0"/>
        <v>6.6499999999999959</v>
      </c>
      <c r="C76" s="19"/>
      <c r="D76" s="116" t="s">
        <v>593</v>
      </c>
      <c r="E76" s="19" t="s">
        <v>31</v>
      </c>
      <c r="F76" s="19">
        <v>1</v>
      </c>
      <c r="G76" s="65"/>
      <c r="H76" s="23"/>
      <c r="I76" s="329"/>
      <c r="J76" s="353"/>
    </row>
    <row r="77" spans="2:10" ht="15" x14ac:dyDescent="0.25">
      <c r="B77" s="19">
        <f t="shared" si="0"/>
        <v>6.6599999999999957</v>
      </c>
      <c r="C77" s="19"/>
      <c r="D77" s="116" t="s">
        <v>594</v>
      </c>
      <c r="E77" s="19" t="s">
        <v>31</v>
      </c>
      <c r="F77" s="19">
        <v>1</v>
      </c>
      <c r="G77" s="65"/>
      <c r="H77" s="23"/>
      <c r="I77" s="335"/>
    </row>
    <row r="78" spans="2:10" ht="15" x14ac:dyDescent="0.25">
      <c r="B78" s="19">
        <f t="shared" si="0"/>
        <v>6.6699999999999955</v>
      </c>
      <c r="C78" s="19"/>
      <c r="D78" s="116" t="s">
        <v>595</v>
      </c>
      <c r="E78" s="19" t="s">
        <v>31</v>
      </c>
      <c r="F78" s="19">
        <v>1</v>
      </c>
      <c r="G78" s="65"/>
      <c r="H78" s="23"/>
      <c r="I78" s="335"/>
    </row>
    <row r="79" spans="2:10" ht="15" x14ac:dyDescent="0.25">
      <c r="B79" s="19">
        <f t="shared" si="0"/>
        <v>6.6799999999999953</v>
      </c>
      <c r="C79" s="19"/>
      <c r="D79" s="116" t="s">
        <v>596</v>
      </c>
      <c r="E79" s="19" t="s">
        <v>31</v>
      </c>
      <c r="F79" s="19">
        <v>1</v>
      </c>
      <c r="G79" s="65"/>
      <c r="H79" s="23"/>
      <c r="I79" s="335"/>
    </row>
    <row r="80" spans="2:10" ht="15" x14ac:dyDescent="0.25">
      <c r="B80" s="19">
        <f t="shared" si="0"/>
        <v>6.6899999999999951</v>
      </c>
      <c r="C80" s="19"/>
      <c r="D80" s="116" t="s">
        <v>597</v>
      </c>
      <c r="E80" s="19" t="s">
        <v>31</v>
      </c>
      <c r="F80" s="19">
        <v>1</v>
      </c>
      <c r="G80" s="65"/>
      <c r="H80" s="23"/>
    </row>
    <row r="81" spans="2:8" ht="15" x14ac:dyDescent="0.25">
      <c r="B81" s="331">
        <f t="shared" si="0"/>
        <v>6.6999999999999948</v>
      </c>
      <c r="C81" s="19"/>
      <c r="D81" s="116" t="s">
        <v>598</v>
      </c>
      <c r="E81" s="19" t="s">
        <v>31</v>
      </c>
      <c r="F81" s="19">
        <v>1</v>
      </c>
      <c r="G81" s="65"/>
      <c r="H81" s="23"/>
    </row>
    <row r="82" spans="2:8" ht="15" x14ac:dyDescent="0.25">
      <c r="B82" s="19">
        <f t="shared" si="0"/>
        <v>6.7099999999999946</v>
      </c>
      <c r="C82" s="19"/>
      <c r="D82" s="116" t="s">
        <v>599</v>
      </c>
      <c r="E82" s="19" t="s">
        <v>31</v>
      </c>
      <c r="F82" s="19">
        <v>1</v>
      </c>
      <c r="G82" s="65"/>
      <c r="H82" s="23"/>
    </row>
    <row r="83" spans="2:8" ht="15" x14ac:dyDescent="0.25">
      <c r="B83" s="19">
        <f t="shared" si="0"/>
        <v>6.7199999999999944</v>
      </c>
      <c r="C83" s="19"/>
      <c r="D83" s="116" t="s">
        <v>600</v>
      </c>
      <c r="E83" s="19" t="s">
        <v>31</v>
      </c>
      <c r="F83" s="19">
        <v>1</v>
      </c>
      <c r="G83" s="65"/>
      <c r="H83" s="23"/>
    </row>
    <row r="84" spans="2:8" ht="15" x14ac:dyDescent="0.25">
      <c r="B84" s="19">
        <f t="shared" si="0"/>
        <v>6.7299999999999942</v>
      </c>
      <c r="C84" s="19"/>
      <c r="D84" s="116" t="s">
        <v>601</v>
      </c>
      <c r="E84" s="19" t="s">
        <v>31</v>
      </c>
      <c r="F84" s="19">
        <v>1</v>
      </c>
      <c r="G84" s="65"/>
      <c r="H84" s="23"/>
    </row>
    <row r="85" spans="2:8" ht="15" x14ac:dyDescent="0.25">
      <c r="B85" s="19">
        <f t="shared" si="0"/>
        <v>6.739999999999994</v>
      </c>
      <c r="C85" s="19"/>
      <c r="D85" s="116" t="s">
        <v>594</v>
      </c>
      <c r="E85" s="19" t="s">
        <v>31</v>
      </c>
      <c r="F85" s="19">
        <v>1</v>
      </c>
      <c r="G85" s="65"/>
      <c r="H85" s="23"/>
    </row>
    <row r="86" spans="2:8" ht="15" x14ac:dyDescent="0.25">
      <c r="B86" s="19">
        <f t="shared" si="0"/>
        <v>6.7499999999999938</v>
      </c>
      <c r="C86" s="19"/>
      <c r="D86" s="116" t="s">
        <v>602</v>
      </c>
      <c r="E86" s="19" t="s">
        <v>31</v>
      </c>
      <c r="F86" s="19">
        <v>1</v>
      </c>
      <c r="G86" s="65"/>
      <c r="H86" s="23"/>
    </row>
    <row r="87" spans="2:8" ht="15" x14ac:dyDescent="0.25">
      <c r="B87" s="19">
        <f t="shared" si="0"/>
        <v>6.7599999999999936</v>
      </c>
      <c r="C87" s="19"/>
      <c r="D87" s="116" t="s">
        <v>603</v>
      </c>
      <c r="E87" s="19" t="s">
        <v>31</v>
      </c>
      <c r="F87" s="19">
        <v>1</v>
      </c>
      <c r="G87" s="65"/>
      <c r="H87" s="23"/>
    </row>
    <row r="88" spans="2:8" ht="15" x14ac:dyDescent="0.25">
      <c r="B88" s="19">
        <f t="shared" si="0"/>
        <v>6.7699999999999934</v>
      </c>
      <c r="C88" s="19"/>
      <c r="D88" s="116" t="s">
        <v>604</v>
      </c>
      <c r="E88" s="19" t="s">
        <v>31</v>
      </c>
      <c r="F88" s="19">
        <v>1</v>
      </c>
      <c r="G88" s="65"/>
      <c r="H88" s="23"/>
    </row>
    <row r="89" spans="2:8" ht="15" x14ac:dyDescent="0.25">
      <c r="B89" s="19">
        <f t="shared" si="0"/>
        <v>6.7799999999999931</v>
      </c>
      <c r="C89" s="19"/>
      <c r="D89" s="116" t="s">
        <v>605</v>
      </c>
      <c r="E89" s="19" t="s">
        <v>31</v>
      </c>
      <c r="F89" s="19">
        <v>1</v>
      </c>
      <c r="G89" s="65"/>
      <c r="H89" s="23"/>
    </row>
    <row r="90" spans="2:8" ht="15" x14ac:dyDescent="0.25">
      <c r="B90" s="19">
        <f t="shared" si="0"/>
        <v>6.7899999999999929</v>
      </c>
      <c r="C90" s="19"/>
      <c r="D90" s="116" t="s">
        <v>606</v>
      </c>
      <c r="E90" s="19" t="s">
        <v>31</v>
      </c>
      <c r="F90" s="19">
        <v>1</v>
      </c>
      <c r="G90" s="65"/>
      <c r="H90" s="23"/>
    </row>
    <row r="91" spans="2:8" ht="15" x14ac:dyDescent="0.25">
      <c r="B91" s="331">
        <f t="shared" si="0"/>
        <v>6.7999999999999927</v>
      </c>
      <c r="C91" s="19"/>
      <c r="D91" s="116" t="s">
        <v>607</v>
      </c>
      <c r="E91" s="19" t="s">
        <v>31</v>
      </c>
      <c r="F91" s="19">
        <v>1</v>
      </c>
      <c r="G91" s="65"/>
      <c r="H91" s="23"/>
    </row>
    <row r="92" spans="2:8" ht="15" x14ac:dyDescent="0.25">
      <c r="B92" s="19">
        <f t="shared" si="0"/>
        <v>6.8099999999999925</v>
      </c>
      <c r="C92" s="19"/>
      <c r="D92" s="116" t="s">
        <v>608</v>
      </c>
      <c r="E92" s="19" t="s">
        <v>31</v>
      </c>
      <c r="F92" s="19">
        <v>1</v>
      </c>
      <c r="G92" s="65"/>
      <c r="H92" s="23"/>
    </row>
    <row r="93" spans="2:8" ht="15" x14ac:dyDescent="0.25">
      <c r="B93" s="19">
        <f t="shared" si="0"/>
        <v>6.8199999999999923</v>
      </c>
      <c r="C93" s="19"/>
      <c r="D93" s="116" t="s">
        <v>609</v>
      </c>
      <c r="E93" s="19" t="s">
        <v>31</v>
      </c>
      <c r="F93" s="19">
        <v>1</v>
      </c>
      <c r="G93" s="65"/>
      <c r="H93" s="23"/>
    </row>
    <row r="94" spans="2:8" ht="15" x14ac:dyDescent="0.25">
      <c r="B94" s="19">
        <f t="shared" si="0"/>
        <v>6.8299999999999921</v>
      </c>
      <c r="C94" s="19"/>
      <c r="D94" s="116" t="s">
        <v>610</v>
      </c>
      <c r="E94" s="19" t="s">
        <v>31</v>
      </c>
      <c r="F94" s="19">
        <v>1</v>
      </c>
      <c r="G94" s="65"/>
      <c r="H94" s="23"/>
    </row>
    <row r="95" spans="2:8" ht="15" x14ac:dyDescent="0.25">
      <c r="B95" s="19">
        <f t="shared" si="0"/>
        <v>6.8399999999999919</v>
      </c>
      <c r="C95" s="19"/>
      <c r="D95" s="116" t="s">
        <v>611</v>
      </c>
      <c r="E95" s="19" t="s">
        <v>31</v>
      </c>
      <c r="F95" s="19">
        <v>1</v>
      </c>
      <c r="G95" s="65"/>
      <c r="H95" s="23"/>
    </row>
    <row r="96" spans="2:8" ht="15" x14ac:dyDescent="0.25">
      <c r="B96" s="19">
        <f t="shared" si="0"/>
        <v>6.8499999999999917</v>
      </c>
      <c r="C96" s="19"/>
      <c r="D96" s="116" t="s">
        <v>612</v>
      </c>
      <c r="E96" s="19" t="s">
        <v>31</v>
      </c>
      <c r="F96" s="19">
        <v>1</v>
      </c>
      <c r="G96" s="65"/>
      <c r="H96" s="23"/>
    </row>
    <row r="97" spans="2:10" ht="15" x14ac:dyDescent="0.25">
      <c r="B97" s="19">
        <f t="shared" si="0"/>
        <v>6.8599999999999914</v>
      </c>
      <c r="C97" s="19"/>
      <c r="D97" s="116" t="s">
        <v>613</v>
      </c>
      <c r="E97" s="19" t="s">
        <v>31</v>
      </c>
      <c r="F97" s="19">
        <v>1</v>
      </c>
      <c r="G97" s="65"/>
      <c r="H97" s="23"/>
    </row>
    <row r="98" spans="2:10" ht="15" x14ac:dyDescent="0.25">
      <c r="B98" s="19">
        <f t="shared" si="0"/>
        <v>6.8699999999999912</v>
      </c>
      <c r="C98" s="19"/>
      <c r="D98" s="116" t="s">
        <v>614</v>
      </c>
      <c r="E98" s="19" t="s">
        <v>31</v>
      </c>
      <c r="F98" s="19">
        <v>1</v>
      </c>
      <c r="G98" s="65"/>
      <c r="H98" s="23"/>
    </row>
    <row r="99" spans="2:10" ht="15" x14ac:dyDescent="0.25">
      <c r="B99" s="19">
        <f t="shared" si="0"/>
        <v>6.879999999999991</v>
      </c>
      <c r="C99" s="19"/>
      <c r="D99" s="116" t="s">
        <v>615</v>
      </c>
      <c r="E99" s="19" t="s">
        <v>31</v>
      </c>
      <c r="F99" s="19">
        <v>1</v>
      </c>
      <c r="G99" s="65"/>
      <c r="H99" s="23"/>
    </row>
    <row r="100" spans="2:10" ht="15" x14ac:dyDescent="0.25">
      <c r="B100" s="19">
        <f t="shared" si="0"/>
        <v>6.8899999999999908</v>
      </c>
      <c r="C100" s="19"/>
      <c r="D100" s="116" t="s">
        <v>616</v>
      </c>
      <c r="E100" s="19" t="s">
        <v>31</v>
      </c>
      <c r="F100" s="19">
        <v>1</v>
      </c>
      <c r="G100" s="65"/>
      <c r="H100" s="23"/>
      <c r="I100" s="335"/>
      <c r="J100" s="353"/>
    </row>
    <row r="101" spans="2:10" ht="15" x14ac:dyDescent="0.25">
      <c r="B101" s="331">
        <f t="shared" si="0"/>
        <v>6.8999999999999906</v>
      </c>
      <c r="C101" s="19"/>
      <c r="D101" s="116" t="s">
        <v>617</v>
      </c>
      <c r="E101" s="19" t="s">
        <v>31</v>
      </c>
      <c r="F101" s="19">
        <v>1</v>
      </c>
      <c r="G101" s="65"/>
      <c r="H101" s="23"/>
      <c r="I101" s="335"/>
    </row>
    <row r="102" spans="2:10" ht="15" x14ac:dyDescent="0.25">
      <c r="B102" s="19">
        <f t="shared" si="0"/>
        <v>6.9099999999999904</v>
      </c>
      <c r="C102" s="19"/>
      <c r="D102" s="116" t="s">
        <v>618</v>
      </c>
      <c r="E102" s="19" t="s">
        <v>31</v>
      </c>
      <c r="F102" s="19">
        <v>1</v>
      </c>
      <c r="G102" s="65"/>
      <c r="H102" s="23"/>
      <c r="I102" s="335"/>
    </row>
    <row r="103" spans="2:10" ht="15" x14ac:dyDescent="0.25">
      <c r="B103" s="19">
        <f t="shared" si="0"/>
        <v>6.9199999999999902</v>
      </c>
      <c r="C103" s="19"/>
      <c r="D103" s="116" t="s">
        <v>619</v>
      </c>
      <c r="E103" s="19" t="s">
        <v>31</v>
      </c>
      <c r="F103" s="19">
        <v>1</v>
      </c>
      <c r="G103" s="65"/>
      <c r="H103" s="23"/>
    </row>
    <row r="104" spans="2:10" ht="15" x14ac:dyDescent="0.25">
      <c r="B104" s="19">
        <f t="shared" si="0"/>
        <v>6.9299999999999899</v>
      </c>
      <c r="C104" s="19"/>
      <c r="D104" s="116" t="s">
        <v>620</v>
      </c>
      <c r="E104" s="19" t="s">
        <v>31</v>
      </c>
      <c r="F104" s="19">
        <v>1</v>
      </c>
      <c r="G104" s="65"/>
      <c r="H104" s="23"/>
    </row>
    <row r="105" spans="2:10" ht="15" x14ac:dyDescent="0.25">
      <c r="B105" s="19">
        <f t="shared" si="0"/>
        <v>6.9399999999999897</v>
      </c>
      <c r="C105" s="19"/>
      <c r="D105" s="116" t="s">
        <v>621</v>
      </c>
      <c r="E105" s="19" t="s">
        <v>31</v>
      </c>
      <c r="F105" s="19">
        <v>1</v>
      </c>
      <c r="G105" s="65"/>
      <c r="H105" s="23"/>
    </row>
    <row r="106" spans="2:10" ht="15" x14ac:dyDescent="0.25">
      <c r="B106" s="19">
        <f t="shared" si="0"/>
        <v>6.9499999999999895</v>
      </c>
      <c r="C106" s="19"/>
      <c r="D106" s="116" t="s">
        <v>622</v>
      </c>
      <c r="E106" s="19" t="s">
        <v>31</v>
      </c>
      <c r="F106" s="19">
        <v>1</v>
      </c>
      <c r="G106" s="65"/>
      <c r="H106" s="23"/>
    </row>
    <row r="107" spans="2:10" ht="15" x14ac:dyDescent="0.25">
      <c r="B107" s="19">
        <f t="shared" si="0"/>
        <v>6.9599999999999893</v>
      </c>
      <c r="C107" s="19"/>
      <c r="D107" s="116" t="s">
        <v>623</v>
      </c>
      <c r="E107" s="19" t="s">
        <v>31</v>
      </c>
      <c r="F107" s="19">
        <v>1</v>
      </c>
      <c r="G107" s="65"/>
      <c r="H107" s="23"/>
    </row>
    <row r="108" spans="2:10" ht="15" x14ac:dyDescent="0.25">
      <c r="B108" s="19">
        <f t="shared" si="0"/>
        <v>6.9699999999999891</v>
      </c>
      <c r="C108" s="19"/>
      <c r="D108" s="116" t="s">
        <v>624</v>
      </c>
      <c r="E108" s="19" t="s">
        <v>31</v>
      </c>
      <c r="F108" s="19">
        <v>1</v>
      </c>
      <c r="G108" s="65"/>
      <c r="H108" s="23"/>
    </row>
    <row r="109" spans="2:10" ht="15" x14ac:dyDescent="0.25">
      <c r="B109" s="19">
        <f t="shared" si="0"/>
        <v>6.9799999999999889</v>
      </c>
      <c r="C109" s="19"/>
      <c r="D109" s="116" t="s">
        <v>625</v>
      </c>
      <c r="E109" s="19" t="s">
        <v>31</v>
      </c>
      <c r="F109" s="19">
        <v>1</v>
      </c>
      <c r="G109" s="65"/>
      <c r="H109" s="23"/>
    </row>
    <row r="110" spans="2:10" ht="15" x14ac:dyDescent="0.25">
      <c r="B110" s="19">
        <f t="shared" si="0"/>
        <v>6.9899999999999887</v>
      </c>
      <c r="C110" s="19"/>
      <c r="D110" s="116" t="s">
        <v>626</v>
      </c>
      <c r="E110" s="19" t="s">
        <v>31</v>
      </c>
      <c r="F110" s="19">
        <v>1</v>
      </c>
      <c r="G110" s="65"/>
      <c r="H110" s="23"/>
    </row>
    <row r="111" spans="2:10" ht="15" x14ac:dyDescent="0.25">
      <c r="B111" s="377">
        <v>6.1</v>
      </c>
      <c r="C111" s="19"/>
      <c r="D111" s="116" t="s">
        <v>627</v>
      </c>
      <c r="E111" s="19" t="s">
        <v>31</v>
      </c>
      <c r="F111" s="19">
        <v>1</v>
      </c>
      <c r="G111" s="65"/>
      <c r="H111" s="23"/>
    </row>
    <row r="112" spans="2:10" ht="15" x14ac:dyDescent="0.25">
      <c r="B112" s="377">
        <f>B111+0.001</f>
        <v>6.101</v>
      </c>
      <c r="C112" s="19"/>
      <c r="D112" s="116" t="s">
        <v>618</v>
      </c>
      <c r="E112" s="19" t="s">
        <v>31</v>
      </c>
      <c r="F112" s="19">
        <v>1</v>
      </c>
      <c r="G112" s="65"/>
      <c r="H112" s="23"/>
    </row>
    <row r="113" spans="2:10" ht="15" x14ac:dyDescent="0.25">
      <c r="B113" s="377">
        <f t="shared" ref="B113:B159" si="1">B112+0.001</f>
        <v>6.1020000000000003</v>
      </c>
      <c r="C113" s="19"/>
      <c r="D113" s="116" t="s">
        <v>628</v>
      </c>
      <c r="E113" s="19" t="s">
        <v>31</v>
      </c>
      <c r="F113" s="19">
        <v>1</v>
      </c>
      <c r="G113" s="65"/>
      <c r="H113" s="23"/>
    </row>
    <row r="114" spans="2:10" ht="15" x14ac:dyDescent="0.25">
      <c r="B114" s="377">
        <f t="shared" si="1"/>
        <v>6.1030000000000006</v>
      </c>
      <c r="C114" s="19"/>
      <c r="D114" s="116" t="s">
        <v>629</v>
      </c>
      <c r="E114" s="19" t="s">
        <v>31</v>
      </c>
      <c r="F114" s="19">
        <v>1</v>
      </c>
      <c r="G114" s="65"/>
      <c r="H114" s="23"/>
    </row>
    <row r="115" spans="2:10" ht="15" x14ac:dyDescent="0.25">
      <c r="B115" s="377">
        <f t="shared" si="1"/>
        <v>6.104000000000001</v>
      </c>
      <c r="C115" s="19"/>
      <c r="D115" s="117" t="s">
        <v>630</v>
      </c>
      <c r="E115" s="19" t="s">
        <v>31</v>
      </c>
      <c r="F115" s="19">
        <v>1</v>
      </c>
      <c r="G115" s="65"/>
      <c r="H115" s="23"/>
    </row>
    <row r="116" spans="2:10" ht="15" x14ac:dyDescent="0.25">
      <c r="B116" s="377">
        <f t="shared" si="1"/>
        <v>6.1050000000000013</v>
      </c>
      <c r="C116" s="19"/>
      <c r="D116" s="117" t="s">
        <v>631</v>
      </c>
      <c r="E116" s="19" t="s">
        <v>31</v>
      </c>
      <c r="F116" s="19">
        <v>1</v>
      </c>
      <c r="G116" s="65"/>
      <c r="H116" s="23"/>
    </row>
    <row r="117" spans="2:10" ht="15" x14ac:dyDescent="0.25">
      <c r="B117" s="377">
        <f t="shared" si="1"/>
        <v>6.1060000000000016</v>
      </c>
      <c r="C117" s="19"/>
      <c r="D117" s="117" t="s">
        <v>632</v>
      </c>
      <c r="E117" s="19" t="s">
        <v>31</v>
      </c>
      <c r="F117" s="19">
        <v>1</v>
      </c>
      <c r="G117" s="65"/>
      <c r="H117" s="23"/>
    </row>
    <row r="118" spans="2:10" ht="15" x14ac:dyDescent="0.25">
      <c r="B118" s="377">
        <f t="shared" si="1"/>
        <v>6.107000000000002</v>
      </c>
      <c r="C118" s="19"/>
      <c r="D118" s="117" t="s">
        <v>633</v>
      </c>
      <c r="E118" s="19" t="s">
        <v>31</v>
      </c>
      <c r="F118" s="19">
        <v>1</v>
      </c>
      <c r="G118" s="65"/>
      <c r="H118" s="23"/>
    </row>
    <row r="119" spans="2:10" ht="15" x14ac:dyDescent="0.25">
      <c r="B119" s="377">
        <f t="shared" si="1"/>
        <v>6.1080000000000023</v>
      </c>
      <c r="C119" s="19"/>
      <c r="D119" s="117" t="s">
        <v>633</v>
      </c>
      <c r="E119" s="19" t="s">
        <v>31</v>
      </c>
      <c r="F119" s="19">
        <v>1</v>
      </c>
      <c r="G119" s="65"/>
      <c r="H119" s="23"/>
    </row>
    <row r="120" spans="2:10" ht="15" x14ac:dyDescent="0.25">
      <c r="B120" s="377">
        <f t="shared" si="1"/>
        <v>6.1090000000000027</v>
      </c>
      <c r="C120" s="19"/>
      <c r="D120" s="117" t="s">
        <v>634</v>
      </c>
      <c r="E120" s="19" t="s">
        <v>31</v>
      </c>
      <c r="F120" s="19">
        <v>1</v>
      </c>
      <c r="G120" s="65"/>
      <c r="H120" s="23"/>
    </row>
    <row r="121" spans="2:10" ht="15" x14ac:dyDescent="0.25">
      <c r="B121" s="377">
        <f t="shared" si="1"/>
        <v>6.110000000000003</v>
      </c>
      <c r="C121" s="19"/>
      <c r="D121" s="117" t="s">
        <v>637</v>
      </c>
      <c r="E121" s="19" t="s">
        <v>31</v>
      </c>
      <c r="F121" s="19">
        <v>1</v>
      </c>
      <c r="G121" s="65"/>
      <c r="H121" s="23"/>
      <c r="I121" s="335"/>
      <c r="J121" s="353"/>
    </row>
    <row r="122" spans="2:10" ht="15" x14ac:dyDescent="0.25">
      <c r="B122" s="377">
        <f t="shared" si="1"/>
        <v>6.1110000000000033</v>
      </c>
      <c r="C122" s="19"/>
      <c r="D122" s="117" t="s">
        <v>638</v>
      </c>
      <c r="E122" s="19" t="s">
        <v>31</v>
      </c>
      <c r="F122" s="19">
        <v>1</v>
      </c>
      <c r="G122" s="65"/>
      <c r="H122" s="23"/>
      <c r="I122" s="335"/>
    </row>
    <row r="123" spans="2:10" ht="15" x14ac:dyDescent="0.25">
      <c r="B123" s="377">
        <f t="shared" si="1"/>
        <v>6.1120000000000037</v>
      </c>
      <c r="C123" s="19"/>
      <c r="D123" s="117" t="s">
        <v>639</v>
      </c>
      <c r="E123" s="19" t="s">
        <v>31</v>
      </c>
      <c r="F123" s="19">
        <v>1</v>
      </c>
      <c r="G123" s="65"/>
      <c r="H123" s="23"/>
    </row>
    <row r="124" spans="2:10" ht="15" x14ac:dyDescent="0.25">
      <c r="B124" s="377">
        <f t="shared" si="1"/>
        <v>6.113000000000004</v>
      </c>
      <c r="C124" s="19"/>
      <c r="D124" s="117" t="s">
        <v>640</v>
      </c>
      <c r="E124" s="19" t="s">
        <v>31</v>
      </c>
      <c r="F124" s="19">
        <v>1</v>
      </c>
      <c r="G124" s="65"/>
      <c r="H124" s="23"/>
    </row>
    <row r="125" spans="2:10" ht="15" x14ac:dyDescent="0.25">
      <c r="B125" s="377">
        <f t="shared" si="1"/>
        <v>6.1140000000000043</v>
      </c>
      <c r="C125" s="19"/>
      <c r="D125" s="117" t="s">
        <v>641</v>
      </c>
      <c r="E125" s="19" t="s">
        <v>31</v>
      </c>
      <c r="F125" s="19">
        <v>1</v>
      </c>
      <c r="G125" s="65"/>
      <c r="H125" s="23"/>
    </row>
    <row r="126" spans="2:10" ht="15" x14ac:dyDescent="0.25">
      <c r="B126" s="377">
        <f t="shared" si="1"/>
        <v>6.1150000000000047</v>
      </c>
      <c r="C126" s="19"/>
      <c r="D126" s="117" t="s">
        <v>642</v>
      </c>
      <c r="E126" s="19" t="s">
        <v>31</v>
      </c>
      <c r="F126" s="19">
        <v>1</v>
      </c>
      <c r="G126" s="65"/>
      <c r="H126" s="23"/>
    </row>
    <row r="127" spans="2:10" ht="15" x14ac:dyDescent="0.25">
      <c r="B127" s="377">
        <f t="shared" si="1"/>
        <v>6.116000000000005</v>
      </c>
      <c r="C127" s="19"/>
      <c r="D127" s="117" t="s">
        <v>643</v>
      </c>
      <c r="E127" s="19" t="s">
        <v>31</v>
      </c>
      <c r="F127" s="19">
        <v>1</v>
      </c>
      <c r="G127" s="65"/>
      <c r="H127" s="23"/>
    </row>
    <row r="128" spans="2:10" ht="15" x14ac:dyDescent="0.25">
      <c r="B128" s="377">
        <f t="shared" si="1"/>
        <v>6.1170000000000053</v>
      </c>
      <c r="C128" s="19"/>
      <c r="D128" s="117" t="s">
        <v>644</v>
      </c>
      <c r="E128" s="19" t="s">
        <v>31</v>
      </c>
      <c r="F128" s="19">
        <v>1</v>
      </c>
      <c r="G128" s="65"/>
      <c r="H128" s="23"/>
    </row>
    <row r="129" spans="2:10" ht="15" x14ac:dyDescent="0.25">
      <c r="B129" s="377">
        <f t="shared" si="1"/>
        <v>6.1180000000000057</v>
      </c>
      <c r="C129" s="19"/>
      <c r="D129" s="117" t="s">
        <v>645</v>
      </c>
      <c r="E129" s="19" t="s">
        <v>31</v>
      </c>
      <c r="F129" s="19">
        <v>1</v>
      </c>
      <c r="G129" s="65"/>
      <c r="H129" s="23"/>
    </row>
    <row r="130" spans="2:10" ht="15" x14ac:dyDescent="0.25">
      <c r="B130" s="377">
        <f t="shared" si="1"/>
        <v>6.119000000000006</v>
      </c>
      <c r="C130" s="19"/>
      <c r="D130" s="117" t="s">
        <v>646</v>
      </c>
      <c r="E130" s="19" t="s">
        <v>31</v>
      </c>
      <c r="F130" s="19">
        <v>1</v>
      </c>
      <c r="G130" s="65"/>
      <c r="H130" s="23"/>
    </row>
    <row r="131" spans="2:10" ht="15" x14ac:dyDescent="0.25">
      <c r="B131" s="377">
        <f t="shared" si="1"/>
        <v>6.1200000000000063</v>
      </c>
      <c r="C131" s="19"/>
      <c r="D131" s="117" t="s">
        <v>647</v>
      </c>
      <c r="E131" s="19" t="s">
        <v>31</v>
      </c>
      <c r="F131" s="19">
        <v>1</v>
      </c>
      <c r="G131" s="65"/>
      <c r="H131" s="23"/>
    </row>
    <row r="132" spans="2:10" ht="15" x14ac:dyDescent="0.25">
      <c r="B132" s="377">
        <f t="shared" si="1"/>
        <v>6.1210000000000067</v>
      </c>
      <c r="C132" s="19"/>
      <c r="D132" s="117" t="s">
        <v>648</v>
      </c>
      <c r="E132" s="19" t="s">
        <v>31</v>
      </c>
      <c r="F132" s="19">
        <v>1</v>
      </c>
      <c r="G132" s="65"/>
      <c r="H132" s="23"/>
    </row>
    <row r="133" spans="2:10" ht="15" x14ac:dyDescent="0.25">
      <c r="B133" s="377">
        <f t="shared" si="1"/>
        <v>6.122000000000007</v>
      </c>
      <c r="C133" s="19"/>
      <c r="D133" s="117" t="s">
        <v>649</v>
      </c>
      <c r="E133" s="19" t="s">
        <v>31</v>
      </c>
      <c r="F133" s="19">
        <v>1</v>
      </c>
      <c r="G133" s="65"/>
      <c r="H133" s="23"/>
    </row>
    <row r="134" spans="2:10" ht="15" x14ac:dyDescent="0.25">
      <c r="B134" s="377">
        <f t="shared" si="1"/>
        <v>6.1230000000000073</v>
      </c>
      <c r="C134" s="19"/>
      <c r="D134" s="117" t="s">
        <v>650</v>
      </c>
      <c r="E134" s="19" t="s">
        <v>31</v>
      </c>
      <c r="F134" s="19">
        <v>1</v>
      </c>
      <c r="G134" s="65"/>
      <c r="H134" s="23"/>
    </row>
    <row r="135" spans="2:10" ht="15" x14ac:dyDescent="0.25">
      <c r="B135" s="377">
        <f t="shared" si="1"/>
        <v>6.1240000000000077</v>
      </c>
      <c r="C135" s="19"/>
      <c r="D135" s="117" t="s">
        <v>650</v>
      </c>
      <c r="E135" s="19" t="s">
        <v>31</v>
      </c>
      <c r="F135" s="19">
        <v>1</v>
      </c>
      <c r="G135" s="65"/>
      <c r="H135" s="23"/>
    </row>
    <row r="136" spans="2:10" ht="15" x14ac:dyDescent="0.25">
      <c r="B136" s="377">
        <f t="shared" si="1"/>
        <v>6.125000000000008</v>
      </c>
      <c r="C136" s="19"/>
      <c r="D136" s="117" t="s">
        <v>650</v>
      </c>
      <c r="E136" s="19" t="s">
        <v>31</v>
      </c>
      <c r="F136" s="19">
        <v>1</v>
      </c>
      <c r="G136" s="65"/>
      <c r="H136" s="23"/>
    </row>
    <row r="137" spans="2:10" ht="15" x14ac:dyDescent="0.25">
      <c r="B137" s="377">
        <f t="shared" si="1"/>
        <v>6.1260000000000083</v>
      </c>
      <c r="C137" s="19"/>
      <c r="D137" s="117" t="s">
        <v>650</v>
      </c>
      <c r="E137" s="19" t="s">
        <v>31</v>
      </c>
      <c r="F137" s="19">
        <v>1</v>
      </c>
      <c r="G137" s="65"/>
      <c r="H137" s="23"/>
    </row>
    <row r="138" spans="2:10" ht="15" x14ac:dyDescent="0.25">
      <c r="B138" s="377">
        <f t="shared" si="1"/>
        <v>6.1270000000000087</v>
      </c>
      <c r="C138" s="19"/>
      <c r="D138" s="117" t="s">
        <v>651</v>
      </c>
      <c r="E138" s="19" t="s">
        <v>31</v>
      </c>
      <c r="F138" s="19">
        <v>1</v>
      </c>
      <c r="G138" s="65"/>
      <c r="H138" s="23"/>
    </row>
    <row r="139" spans="2:10" ht="15" x14ac:dyDescent="0.25">
      <c r="B139" s="377">
        <f t="shared" si="1"/>
        <v>6.128000000000009</v>
      </c>
      <c r="C139" s="19"/>
      <c r="D139" s="117" t="s">
        <v>652</v>
      </c>
      <c r="E139" s="19" t="s">
        <v>31</v>
      </c>
      <c r="F139" s="19">
        <v>1</v>
      </c>
      <c r="G139" s="65"/>
      <c r="H139" s="23"/>
    </row>
    <row r="140" spans="2:10" ht="15" x14ac:dyDescent="0.25">
      <c r="B140" s="377">
        <f t="shared" si="1"/>
        <v>6.1290000000000093</v>
      </c>
      <c r="C140" s="19"/>
      <c r="D140" s="117" t="s">
        <v>653</v>
      </c>
      <c r="E140" s="19" t="s">
        <v>31</v>
      </c>
      <c r="F140" s="19">
        <v>1</v>
      </c>
      <c r="G140" s="65"/>
      <c r="H140" s="23"/>
    </row>
    <row r="141" spans="2:10" ht="15" x14ac:dyDescent="0.25">
      <c r="B141" s="377">
        <f t="shared" si="1"/>
        <v>6.1300000000000097</v>
      </c>
      <c r="C141" s="19"/>
      <c r="D141" s="117" t="s">
        <v>654</v>
      </c>
      <c r="E141" s="19" t="s">
        <v>31</v>
      </c>
      <c r="F141" s="19">
        <v>1</v>
      </c>
      <c r="G141" s="65"/>
      <c r="H141" s="23"/>
    </row>
    <row r="142" spans="2:10" ht="15" x14ac:dyDescent="0.25">
      <c r="B142" s="377">
        <f t="shared" si="1"/>
        <v>6.13100000000001</v>
      </c>
      <c r="C142" s="19"/>
      <c r="D142" s="117" t="s">
        <v>654</v>
      </c>
      <c r="E142" s="19" t="s">
        <v>31</v>
      </c>
      <c r="F142" s="19">
        <v>1</v>
      </c>
      <c r="G142" s="65"/>
      <c r="H142" s="23"/>
    </row>
    <row r="143" spans="2:10" ht="15" x14ac:dyDescent="0.25">
      <c r="B143" s="377">
        <f t="shared" si="1"/>
        <v>6.1320000000000103</v>
      </c>
      <c r="C143" s="19"/>
      <c r="D143" s="117" t="s">
        <v>655</v>
      </c>
      <c r="E143" s="19" t="s">
        <v>31</v>
      </c>
      <c r="F143" s="19">
        <v>1</v>
      </c>
      <c r="G143" s="65"/>
      <c r="H143" s="23"/>
    </row>
    <row r="144" spans="2:10" ht="15" x14ac:dyDescent="0.25">
      <c r="B144" s="377">
        <f t="shared" si="1"/>
        <v>6.1330000000000107</v>
      </c>
      <c r="C144" s="19"/>
      <c r="D144" s="117" t="s">
        <v>661</v>
      </c>
      <c r="E144" s="19" t="s">
        <v>31</v>
      </c>
      <c r="F144" s="19">
        <v>1</v>
      </c>
      <c r="G144" s="65"/>
      <c r="H144" s="23"/>
      <c r="I144" s="335"/>
      <c r="J144" s="353"/>
    </row>
    <row r="145" spans="2:8" ht="15" x14ac:dyDescent="0.25">
      <c r="B145" s="377">
        <f t="shared" si="1"/>
        <v>6.134000000000011</v>
      </c>
      <c r="C145" s="19"/>
      <c r="D145" s="117" t="s">
        <v>661</v>
      </c>
      <c r="E145" s="19" t="s">
        <v>31</v>
      </c>
      <c r="F145" s="19">
        <v>1</v>
      </c>
      <c r="G145" s="65"/>
      <c r="H145" s="23"/>
    </row>
    <row r="146" spans="2:8" ht="15" x14ac:dyDescent="0.25">
      <c r="B146" s="377">
        <f t="shared" si="1"/>
        <v>6.1350000000000113</v>
      </c>
      <c r="C146" s="19"/>
      <c r="D146" s="117" t="s">
        <v>661</v>
      </c>
      <c r="E146" s="19" t="s">
        <v>31</v>
      </c>
      <c r="F146" s="19">
        <v>1</v>
      </c>
      <c r="G146" s="65"/>
      <c r="H146" s="23"/>
    </row>
    <row r="147" spans="2:8" ht="15" x14ac:dyDescent="0.25">
      <c r="B147" s="377">
        <f t="shared" si="1"/>
        <v>6.1360000000000117</v>
      </c>
      <c r="C147" s="19"/>
      <c r="D147" s="117" t="s">
        <v>662</v>
      </c>
      <c r="E147" s="19" t="s">
        <v>31</v>
      </c>
      <c r="F147" s="19">
        <v>1</v>
      </c>
      <c r="G147" s="65"/>
      <c r="H147" s="23"/>
    </row>
    <row r="148" spans="2:8" ht="15" x14ac:dyDescent="0.25">
      <c r="B148" s="377">
        <f t="shared" si="1"/>
        <v>6.137000000000012</v>
      </c>
      <c r="C148" s="19"/>
      <c r="D148" s="117" t="s">
        <v>663</v>
      </c>
      <c r="E148" s="19" t="s">
        <v>31</v>
      </c>
      <c r="F148" s="19">
        <v>1</v>
      </c>
      <c r="G148" s="65"/>
      <c r="H148" s="23"/>
    </row>
    <row r="149" spans="2:8" ht="15" x14ac:dyDescent="0.25">
      <c r="B149" s="377">
        <f t="shared" si="1"/>
        <v>6.1380000000000123</v>
      </c>
      <c r="C149" s="19"/>
      <c r="D149" s="117" t="s">
        <v>664</v>
      </c>
      <c r="E149" s="19" t="s">
        <v>31</v>
      </c>
      <c r="F149" s="19">
        <v>1</v>
      </c>
      <c r="G149" s="65"/>
      <c r="H149" s="23"/>
    </row>
    <row r="150" spans="2:8" ht="15" x14ac:dyDescent="0.25">
      <c r="B150" s="377">
        <f t="shared" si="1"/>
        <v>6.1390000000000127</v>
      </c>
      <c r="C150" s="19"/>
      <c r="D150" s="117" t="s">
        <v>665</v>
      </c>
      <c r="E150" s="19" t="s">
        <v>31</v>
      </c>
      <c r="F150" s="19">
        <v>1</v>
      </c>
      <c r="G150" s="65"/>
      <c r="H150" s="23"/>
    </row>
    <row r="151" spans="2:8" ht="15" x14ac:dyDescent="0.25">
      <c r="B151" s="377">
        <f t="shared" si="1"/>
        <v>6.140000000000013</v>
      </c>
      <c r="C151" s="19"/>
      <c r="D151" s="117" t="s">
        <v>665</v>
      </c>
      <c r="E151" s="19" t="s">
        <v>31</v>
      </c>
      <c r="F151" s="19">
        <v>1</v>
      </c>
      <c r="G151" s="65"/>
      <c r="H151" s="23"/>
    </row>
    <row r="152" spans="2:8" ht="15" x14ac:dyDescent="0.25">
      <c r="B152" s="377">
        <f t="shared" si="1"/>
        <v>6.1410000000000133</v>
      </c>
      <c r="C152" s="19"/>
      <c r="D152" s="117" t="s">
        <v>666</v>
      </c>
      <c r="E152" s="19" t="s">
        <v>31</v>
      </c>
      <c r="F152" s="19">
        <v>1</v>
      </c>
      <c r="G152" s="65"/>
      <c r="H152" s="23"/>
    </row>
    <row r="153" spans="2:8" ht="15" x14ac:dyDescent="0.25">
      <c r="B153" s="377">
        <f t="shared" si="1"/>
        <v>6.1420000000000137</v>
      </c>
      <c r="C153" s="19"/>
      <c r="D153" s="117" t="s">
        <v>667</v>
      </c>
      <c r="E153" s="19" t="s">
        <v>31</v>
      </c>
      <c r="F153" s="19">
        <v>1</v>
      </c>
      <c r="G153" s="65"/>
      <c r="H153" s="23"/>
    </row>
    <row r="154" spans="2:8" ht="15" x14ac:dyDescent="0.25">
      <c r="B154" s="377">
        <f t="shared" si="1"/>
        <v>6.143000000000014</v>
      </c>
      <c r="C154" s="19"/>
      <c r="D154" s="117" t="s">
        <v>668</v>
      </c>
      <c r="E154" s="19" t="s">
        <v>31</v>
      </c>
      <c r="F154" s="19">
        <v>1</v>
      </c>
      <c r="G154" s="65"/>
      <c r="H154" s="23"/>
    </row>
    <row r="155" spans="2:8" ht="15" x14ac:dyDescent="0.25">
      <c r="B155" s="377">
        <f t="shared" si="1"/>
        <v>6.1440000000000143</v>
      </c>
      <c r="C155" s="19"/>
      <c r="D155" s="117" t="s">
        <v>669</v>
      </c>
      <c r="E155" s="19" t="s">
        <v>31</v>
      </c>
      <c r="F155" s="19">
        <v>1</v>
      </c>
      <c r="G155" s="65"/>
      <c r="H155" s="23"/>
    </row>
    <row r="156" spans="2:8" ht="15" x14ac:dyDescent="0.25">
      <c r="B156" s="377">
        <f t="shared" si="1"/>
        <v>6.1450000000000147</v>
      </c>
      <c r="C156" s="19"/>
      <c r="D156" s="117" t="s">
        <v>670</v>
      </c>
      <c r="E156" s="19" t="s">
        <v>31</v>
      </c>
      <c r="F156" s="19">
        <v>1</v>
      </c>
      <c r="G156" s="65"/>
      <c r="H156" s="23"/>
    </row>
    <row r="157" spans="2:8" ht="15" x14ac:dyDescent="0.25">
      <c r="B157" s="377">
        <f t="shared" si="1"/>
        <v>6.146000000000015</v>
      </c>
      <c r="C157" s="19"/>
      <c r="D157" s="117" t="s">
        <v>671</v>
      </c>
      <c r="E157" s="19" t="s">
        <v>31</v>
      </c>
      <c r="F157" s="19">
        <v>1</v>
      </c>
      <c r="G157" s="65"/>
      <c r="H157" s="23"/>
    </row>
    <row r="158" spans="2:8" ht="15" x14ac:dyDescent="0.25">
      <c r="B158" s="377">
        <f t="shared" si="1"/>
        <v>6.1470000000000153</v>
      </c>
      <c r="C158" s="19"/>
      <c r="D158" s="117" t="s">
        <v>70</v>
      </c>
      <c r="E158" s="19" t="s">
        <v>31</v>
      </c>
      <c r="F158" s="19">
        <v>1</v>
      </c>
      <c r="G158" s="65"/>
      <c r="H158" s="23"/>
    </row>
    <row r="159" spans="2:8" ht="15" x14ac:dyDescent="0.25">
      <c r="B159" s="377">
        <f t="shared" si="1"/>
        <v>6.1480000000000157</v>
      </c>
      <c r="C159" s="19"/>
      <c r="D159" s="117" t="s">
        <v>70</v>
      </c>
      <c r="E159" s="19" t="s">
        <v>31</v>
      </c>
      <c r="F159" s="19">
        <v>1</v>
      </c>
      <c r="G159" s="65"/>
      <c r="H159" s="23"/>
    </row>
    <row r="160" spans="2:8" ht="15" x14ac:dyDescent="0.2">
      <c r="B160" s="19"/>
      <c r="C160" s="19"/>
      <c r="D160" s="267"/>
      <c r="E160" s="19"/>
      <c r="F160" s="19"/>
      <c r="G160" s="65"/>
      <c r="H160" s="23"/>
    </row>
    <row r="161" spans="2:8" ht="15" x14ac:dyDescent="0.2">
      <c r="B161" s="21"/>
      <c r="C161" s="21"/>
      <c r="D161" s="78"/>
      <c r="E161" s="21"/>
      <c r="F161" s="21"/>
      <c r="G161" s="79"/>
      <c r="H161" s="25"/>
    </row>
    <row r="162" spans="2:8" ht="15" thickBot="1" x14ac:dyDescent="0.25">
      <c r="B162" s="21"/>
      <c r="C162" s="21"/>
      <c r="D162" s="24"/>
      <c r="E162" s="21"/>
      <c r="F162" s="21"/>
      <c r="G162" s="25"/>
      <c r="H162" s="25"/>
    </row>
    <row r="163" spans="2:8" ht="15" thickBot="1" x14ac:dyDescent="0.25">
      <c r="B163" s="26" t="s">
        <v>106</v>
      </c>
      <c r="C163" s="26"/>
      <c r="D163" s="26"/>
      <c r="E163" s="26"/>
      <c r="F163" s="26"/>
      <c r="G163" s="27"/>
      <c r="H163" s="85"/>
    </row>
    <row r="164" spans="2:8" x14ac:dyDescent="0.2">
      <c r="B164" s="5"/>
      <c r="C164" s="5"/>
      <c r="D164" s="5"/>
      <c r="E164" s="5"/>
      <c r="F164" s="5"/>
      <c r="G164" s="7"/>
      <c r="H164" s="7"/>
    </row>
    <row r="165" spans="2:8" x14ac:dyDescent="0.2">
      <c r="B165" s="5"/>
      <c r="C165" s="5"/>
      <c r="D165" s="5"/>
      <c r="E165" s="5"/>
      <c r="F165" s="5"/>
      <c r="G165" s="7"/>
      <c r="H165" s="7"/>
    </row>
    <row r="166" spans="2:8" x14ac:dyDescent="0.2">
      <c r="B166" s="5"/>
      <c r="C166" s="5"/>
      <c r="D166" s="5"/>
      <c r="E166" s="5"/>
      <c r="F166" s="5"/>
      <c r="G166" s="7"/>
      <c r="H166" s="7"/>
    </row>
    <row r="167" spans="2:8" x14ac:dyDescent="0.2">
      <c r="B167" s="5"/>
      <c r="C167" s="5"/>
      <c r="D167" s="5"/>
      <c r="E167" s="5"/>
      <c r="F167" s="5"/>
      <c r="G167" s="7"/>
      <c r="H167" s="7"/>
    </row>
    <row r="168" spans="2:8" x14ac:dyDescent="0.2">
      <c r="B168" s="5"/>
      <c r="C168" s="5"/>
      <c r="D168" s="5"/>
      <c r="E168" s="5"/>
      <c r="F168" s="5"/>
      <c r="G168" s="7"/>
      <c r="H168" s="7"/>
    </row>
    <row r="169" spans="2:8" x14ac:dyDescent="0.2">
      <c r="B169" s="5"/>
      <c r="C169" s="5"/>
      <c r="D169" s="5"/>
      <c r="E169" s="5"/>
      <c r="F169" s="5"/>
      <c r="G169" s="7"/>
      <c r="H169" s="7"/>
    </row>
    <row r="170" spans="2:8" x14ac:dyDescent="0.2">
      <c r="B170" s="5"/>
      <c r="C170" s="5"/>
      <c r="D170" s="5"/>
      <c r="E170" s="5"/>
      <c r="F170" s="5"/>
      <c r="G170" s="7"/>
      <c r="H170" s="7"/>
    </row>
    <row r="171" spans="2:8" x14ac:dyDescent="0.2">
      <c r="B171" s="5"/>
      <c r="C171" s="5"/>
      <c r="D171" s="5"/>
      <c r="E171" s="5"/>
      <c r="F171" s="5"/>
      <c r="G171" s="7"/>
      <c r="H171" s="7"/>
    </row>
    <row r="172" spans="2:8" x14ac:dyDescent="0.2">
      <c r="B172" s="5"/>
      <c r="C172" s="5"/>
      <c r="D172" s="5"/>
      <c r="E172" s="5"/>
      <c r="F172" s="5"/>
      <c r="G172" s="7"/>
      <c r="H172" s="7"/>
    </row>
    <row r="173" spans="2:8" x14ac:dyDescent="0.2">
      <c r="B173" s="5"/>
      <c r="C173" s="5"/>
      <c r="D173" s="5"/>
      <c r="E173" s="5"/>
      <c r="F173" s="5"/>
      <c r="G173" s="7"/>
      <c r="H173" s="7"/>
    </row>
    <row r="174" spans="2:8" x14ac:dyDescent="0.2">
      <c r="B174" s="5"/>
      <c r="C174" s="5"/>
      <c r="D174" s="5"/>
      <c r="E174" s="5"/>
      <c r="F174" s="5"/>
      <c r="G174" s="7"/>
      <c r="H174" s="7"/>
    </row>
    <row r="175" spans="2:8" x14ac:dyDescent="0.2">
      <c r="B175" s="5"/>
      <c r="C175" s="5"/>
      <c r="D175" s="5"/>
      <c r="E175" s="5"/>
      <c r="F175" s="5"/>
      <c r="G175" s="7"/>
      <c r="H175" s="7"/>
    </row>
    <row r="176" spans="2:8" x14ac:dyDescent="0.2">
      <c r="B176" s="5"/>
      <c r="C176" s="5"/>
      <c r="D176" s="5"/>
      <c r="E176" s="5"/>
      <c r="F176" s="5"/>
      <c r="G176" s="7"/>
      <c r="H176" s="7"/>
    </row>
    <row r="177" spans="2:8" x14ac:dyDescent="0.2">
      <c r="B177" s="5"/>
      <c r="C177" s="5"/>
      <c r="D177" s="5"/>
      <c r="E177" s="5"/>
      <c r="F177" s="5"/>
      <c r="G177" s="7"/>
      <c r="H177" s="7"/>
    </row>
    <row r="178" spans="2:8" x14ac:dyDescent="0.2">
      <c r="B178" s="5"/>
      <c r="C178" s="5"/>
      <c r="D178" s="5"/>
      <c r="E178" s="5"/>
      <c r="F178" s="5"/>
      <c r="G178" s="7"/>
      <c r="H178" s="7"/>
    </row>
    <row r="179" spans="2:8" x14ac:dyDescent="0.2">
      <c r="B179" s="5"/>
      <c r="C179" s="5"/>
      <c r="D179" s="5"/>
      <c r="E179" s="5"/>
      <c r="F179" s="5"/>
      <c r="G179" s="7"/>
      <c r="H179" s="7"/>
    </row>
    <row r="180" spans="2:8" x14ac:dyDescent="0.2">
      <c r="B180" s="5"/>
      <c r="C180" s="5"/>
      <c r="D180" s="5"/>
      <c r="E180" s="5"/>
      <c r="F180" s="5"/>
      <c r="G180" s="7"/>
      <c r="H180" s="7"/>
    </row>
    <row r="181" spans="2:8" x14ac:dyDescent="0.2">
      <c r="B181" s="5"/>
      <c r="C181" s="5"/>
      <c r="D181" s="5"/>
      <c r="E181" s="5"/>
      <c r="F181" s="5"/>
      <c r="G181" s="7"/>
      <c r="H181" s="7"/>
    </row>
    <row r="182" spans="2:8" x14ac:dyDescent="0.2">
      <c r="B182" s="5"/>
      <c r="C182" s="5"/>
      <c r="D182" s="5"/>
      <c r="E182" s="5"/>
      <c r="F182" s="5"/>
      <c r="G182" s="7"/>
      <c r="H182" s="7"/>
    </row>
    <row r="183" spans="2:8" x14ac:dyDescent="0.2">
      <c r="B183" s="5"/>
      <c r="C183" s="5"/>
      <c r="D183" s="5"/>
      <c r="E183" s="5"/>
      <c r="F183" s="5"/>
      <c r="G183" s="7"/>
      <c r="H183" s="7"/>
    </row>
    <row r="184" spans="2:8" x14ac:dyDescent="0.2">
      <c r="B184" s="5"/>
      <c r="C184" s="5"/>
      <c r="D184" s="5"/>
      <c r="E184" s="5"/>
      <c r="F184" s="5"/>
      <c r="G184" s="7"/>
      <c r="H184" s="7"/>
    </row>
    <row r="185" spans="2:8" x14ac:dyDescent="0.2">
      <c r="B185" s="5"/>
      <c r="C185" s="5"/>
      <c r="D185" s="5"/>
      <c r="E185" s="5"/>
      <c r="F185" s="5"/>
      <c r="G185" s="7"/>
      <c r="H185" s="7"/>
    </row>
    <row r="186" spans="2:8" x14ac:dyDescent="0.2">
      <c r="B186" s="5"/>
      <c r="C186" s="5"/>
      <c r="D186" s="5"/>
      <c r="E186" s="5"/>
      <c r="F186" s="5"/>
      <c r="G186" s="7"/>
      <c r="H186" s="7"/>
    </row>
    <row r="187" spans="2:8" x14ac:dyDescent="0.2">
      <c r="B187" s="5"/>
      <c r="C187" s="5"/>
      <c r="D187" s="5"/>
      <c r="E187" s="5"/>
      <c r="F187" s="5"/>
      <c r="G187" s="7"/>
      <c r="H187" s="7"/>
    </row>
    <row r="188" spans="2:8" x14ac:dyDescent="0.2">
      <c r="B188" s="5"/>
      <c r="C188" s="5"/>
      <c r="D188" s="5"/>
      <c r="E188" s="5"/>
      <c r="F188" s="5"/>
      <c r="G188" s="7"/>
      <c r="H188" s="7"/>
    </row>
    <row r="189" spans="2:8" x14ac:dyDescent="0.2">
      <c r="B189" s="5"/>
      <c r="C189" s="5"/>
      <c r="D189" s="5"/>
      <c r="E189" s="5"/>
      <c r="F189" s="5"/>
      <c r="G189" s="7"/>
      <c r="H189" s="7"/>
    </row>
    <row r="190" spans="2:8" x14ac:dyDescent="0.2">
      <c r="B190" s="5"/>
      <c r="C190" s="5"/>
      <c r="D190" s="5"/>
      <c r="E190" s="5"/>
      <c r="F190" s="5"/>
      <c r="G190" s="7"/>
      <c r="H190" s="7"/>
    </row>
    <row r="191" spans="2:8" x14ac:dyDescent="0.2">
      <c r="B191" s="5"/>
      <c r="C191" s="5"/>
      <c r="D191" s="5"/>
      <c r="E191" s="5"/>
      <c r="F191" s="5"/>
      <c r="G191" s="7"/>
      <c r="H191" s="7"/>
    </row>
    <row r="192" spans="2:8" x14ac:dyDescent="0.2">
      <c r="B192" s="5"/>
      <c r="C192" s="5"/>
      <c r="D192" s="5"/>
      <c r="E192" s="5"/>
      <c r="F192" s="5"/>
      <c r="G192" s="7"/>
      <c r="H192" s="7"/>
    </row>
    <row r="193" spans="2:8" x14ac:dyDescent="0.2">
      <c r="B193" s="5"/>
      <c r="C193" s="5"/>
      <c r="D193" s="5"/>
      <c r="E193" s="5"/>
      <c r="F193" s="5"/>
      <c r="G193" s="7"/>
      <c r="H193" s="7"/>
    </row>
    <row r="194" spans="2:8" x14ac:dyDescent="0.2">
      <c r="B194" s="5"/>
      <c r="C194" s="5"/>
      <c r="D194" s="5"/>
      <c r="E194" s="5"/>
      <c r="F194" s="5"/>
      <c r="G194" s="7"/>
      <c r="H194" s="7"/>
    </row>
    <row r="195" spans="2:8" x14ac:dyDescent="0.2">
      <c r="B195" s="5"/>
      <c r="C195" s="5"/>
      <c r="D195" s="5"/>
      <c r="E195" s="5"/>
      <c r="F195" s="5"/>
      <c r="G195" s="7"/>
      <c r="H195" s="7"/>
    </row>
    <row r="196" spans="2:8" x14ac:dyDescent="0.2">
      <c r="B196" s="5"/>
      <c r="C196" s="5"/>
      <c r="D196" s="5"/>
      <c r="E196" s="5"/>
      <c r="F196" s="5"/>
      <c r="G196" s="7"/>
      <c r="H196" s="7"/>
    </row>
    <row r="197" spans="2:8" x14ac:dyDescent="0.2">
      <c r="B197" s="5"/>
      <c r="C197" s="5"/>
      <c r="D197" s="5"/>
      <c r="E197" s="5"/>
      <c r="F197" s="5"/>
      <c r="G197" s="12"/>
      <c r="H197" s="12"/>
    </row>
    <row r="198" spans="2:8" x14ac:dyDescent="0.2">
      <c r="B198" s="5"/>
      <c r="C198" s="5"/>
      <c r="D198" s="5"/>
      <c r="E198" s="5"/>
      <c r="F198" s="5"/>
      <c r="G198" s="12"/>
      <c r="H198" s="12"/>
    </row>
    <row r="199" spans="2:8" x14ac:dyDescent="0.2">
      <c r="B199" s="5"/>
      <c r="C199" s="5"/>
      <c r="D199" s="5"/>
      <c r="E199" s="5"/>
      <c r="F199" s="5"/>
      <c r="G199" s="12"/>
      <c r="H199" s="12"/>
    </row>
    <row r="200" spans="2:8" x14ac:dyDescent="0.2">
      <c r="B200" s="5"/>
      <c r="C200" s="5"/>
      <c r="D200" s="5"/>
      <c r="E200" s="5"/>
      <c r="F200" s="5"/>
      <c r="G200" s="12"/>
      <c r="H200" s="12"/>
    </row>
    <row r="201" spans="2:8" x14ac:dyDescent="0.2">
      <c r="B201" s="5"/>
      <c r="C201" s="5"/>
      <c r="D201" s="5"/>
      <c r="E201" s="5"/>
      <c r="F201" s="5"/>
      <c r="G201" s="12"/>
      <c r="H201" s="12"/>
    </row>
    <row r="202" spans="2:8" x14ac:dyDescent="0.2">
      <c r="B202" s="5"/>
      <c r="C202" s="5"/>
      <c r="D202" s="5"/>
      <c r="E202" s="5"/>
      <c r="F202" s="5"/>
      <c r="G202" s="12"/>
      <c r="H202" s="12"/>
    </row>
    <row r="203" spans="2:8" x14ac:dyDescent="0.2">
      <c r="B203" s="5"/>
      <c r="C203" s="5"/>
      <c r="D203" s="5"/>
      <c r="E203" s="5"/>
      <c r="F203" s="5"/>
      <c r="G203" s="12"/>
      <c r="H203" s="12"/>
    </row>
    <row r="204" spans="2:8" x14ac:dyDescent="0.2">
      <c r="B204" s="5"/>
      <c r="C204" s="5"/>
      <c r="D204" s="5"/>
      <c r="E204" s="5"/>
      <c r="F204" s="5"/>
      <c r="G204" s="12"/>
      <c r="H204" s="12"/>
    </row>
    <row r="205" spans="2:8" x14ac:dyDescent="0.2">
      <c r="B205" s="5"/>
      <c r="C205" s="5"/>
      <c r="D205" s="5"/>
      <c r="E205" s="5"/>
      <c r="F205" s="5"/>
      <c r="G205" s="12"/>
      <c r="H205" s="12"/>
    </row>
    <row r="206" spans="2:8" x14ac:dyDescent="0.2">
      <c r="B206" s="5"/>
      <c r="C206" s="5"/>
      <c r="D206" s="5"/>
      <c r="E206" s="5"/>
      <c r="F206" s="5"/>
      <c r="G206" s="12"/>
      <c r="H206" s="12"/>
    </row>
    <row r="207" spans="2:8" x14ac:dyDescent="0.2">
      <c r="B207" s="5"/>
      <c r="C207" s="5"/>
      <c r="D207" s="5"/>
      <c r="E207" s="5"/>
      <c r="F207" s="5"/>
      <c r="G207" s="12"/>
      <c r="H207" s="12"/>
    </row>
    <row r="208" spans="2:8" x14ac:dyDescent="0.2">
      <c r="B208" s="5"/>
      <c r="C208" s="5"/>
      <c r="D208" s="5"/>
      <c r="E208" s="5"/>
      <c r="F208" s="5"/>
      <c r="G208" s="12"/>
      <c r="H208" s="12"/>
    </row>
    <row r="209" spans="2:8" x14ac:dyDescent="0.2">
      <c r="B209" s="5"/>
      <c r="C209" s="5"/>
      <c r="D209" s="5"/>
      <c r="E209" s="5"/>
      <c r="F209" s="5"/>
      <c r="G209" s="12"/>
      <c r="H209" s="12"/>
    </row>
    <row r="210" spans="2:8" x14ac:dyDescent="0.2">
      <c r="B210" s="5"/>
      <c r="C210" s="5"/>
      <c r="D210" s="5"/>
      <c r="E210" s="5"/>
      <c r="F210" s="5"/>
      <c r="G210" s="12"/>
      <c r="H210" s="12"/>
    </row>
    <row r="211" spans="2:8" x14ac:dyDescent="0.2">
      <c r="B211" s="5"/>
      <c r="C211" s="5"/>
      <c r="D211" s="5"/>
      <c r="E211" s="5"/>
      <c r="F211" s="5"/>
      <c r="G211" s="12"/>
      <c r="H211" s="12"/>
    </row>
    <row r="212" spans="2:8" x14ac:dyDescent="0.2">
      <c r="B212" s="5"/>
      <c r="C212" s="5"/>
      <c r="D212" s="5"/>
      <c r="E212" s="5"/>
      <c r="F212" s="5"/>
    </row>
  </sheetData>
  <mergeCells count="1">
    <mergeCell ref="E3:F3"/>
  </mergeCells>
  <phoneticPr fontId="31" type="noConversion"/>
  <pageMargins left="0.19685039370078741" right="3.937007874015748E-2" top="0.43307086614173229" bottom="0.35433070866141736" header="0.31496062992125984" footer="0.31496062992125984"/>
  <pageSetup paperSize="9" scale="58" firstPageNumber="11" orientation="portrait" useFirstPageNumber="1" r:id="rId1"/>
  <headerFooter>
    <oddFooter>&amp;R&amp;"Arial,Regular"&amp;P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0.39997558519241921"/>
  </sheetPr>
  <dimension ref="B1:V208"/>
  <sheetViews>
    <sheetView view="pageBreakPreview" zoomScaleNormal="70" zoomScaleSheetLayoutView="100" workbookViewId="0">
      <selection activeCell="N15" sqref="N15"/>
    </sheetView>
  </sheetViews>
  <sheetFormatPr defaultColWidth="9.140625" defaultRowHeight="14.25" x14ac:dyDescent="0.2"/>
  <cols>
    <col min="1" max="1" width="1.140625" style="6" customWidth="1"/>
    <col min="2" max="2" width="9.7109375" style="6" customWidth="1"/>
    <col min="3" max="3" width="11" style="6" customWidth="1"/>
    <col min="4" max="4" width="73.85546875" style="6" customWidth="1"/>
    <col min="5" max="5" width="8.85546875" style="6" customWidth="1"/>
    <col min="6" max="6" width="7.7109375" style="6" customWidth="1"/>
    <col min="7" max="7" width="14.28515625" style="6" customWidth="1"/>
    <col min="8" max="8" width="19" style="6" customWidth="1"/>
    <col min="9" max="9" width="9.140625" style="82"/>
    <col min="10" max="10" width="12.140625" style="82" bestFit="1" customWidth="1"/>
    <col min="11" max="22" width="9.140625" style="82"/>
    <col min="23" max="16384" width="9.140625" style="6"/>
  </cols>
  <sheetData>
    <row r="1" spans="2:22" ht="18" x14ac:dyDescent="0.25">
      <c r="B1" s="2"/>
      <c r="C1" s="2"/>
      <c r="D1" s="8"/>
      <c r="E1" s="1"/>
      <c r="F1" s="1"/>
      <c r="G1" s="7"/>
      <c r="H1" s="12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</row>
    <row r="2" spans="2:22" s="12" customFormat="1" ht="18" customHeight="1" x14ac:dyDescent="0.25">
      <c r="B2" s="2" t="s">
        <v>0</v>
      </c>
      <c r="D2" s="2"/>
      <c r="E2" s="3"/>
      <c r="F2" s="3"/>
      <c r="G2" s="7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</row>
    <row r="3" spans="2:22" ht="18.600000000000001" customHeight="1" x14ac:dyDescent="0.25">
      <c r="B3" s="2" t="s">
        <v>20</v>
      </c>
      <c r="C3" s="12"/>
      <c r="D3" s="270" t="s">
        <v>2</v>
      </c>
      <c r="E3" s="410" t="s">
        <v>3</v>
      </c>
      <c r="F3" s="411"/>
      <c r="G3" s="268" t="str">
        <f>'SCHED 1B-1'!G3</f>
        <v>OR TAMBO &amp; ALFRED NZO DISTRICT</v>
      </c>
      <c r="H3" s="12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</row>
    <row r="4" spans="2:22" ht="15" customHeight="1" x14ac:dyDescent="0.2">
      <c r="B4" s="2" t="s">
        <v>21</v>
      </c>
      <c r="C4" s="12"/>
      <c r="D4" s="2" t="s">
        <v>5</v>
      </c>
      <c r="E4" s="2"/>
      <c r="F4" s="2"/>
      <c r="G4" s="268" t="s">
        <v>1264</v>
      </c>
      <c r="H4" s="12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</row>
    <row r="5" spans="2:22" x14ac:dyDescent="0.2">
      <c r="B5" s="2"/>
      <c r="C5" s="2"/>
      <c r="D5" s="2"/>
      <c r="E5" s="2"/>
      <c r="F5" s="2"/>
      <c r="G5" s="7"/>
      <c r="H5" s="12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</row>
    <row r="6" spans="2:22" s="4" customFormat="1" ht="15" customHeight="1" x14ac:dyDescent="0.2">
      <c r="B6" s="4" t="s">
        <v>355</v>
      </c>
      <c r="D6" s="4" t="s">
        <v>356</v>
      </c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</row>
    <row r="7" spans="2:22" ht="6" customHeight="1" thickBot="1" x14ac:dyDescent="0.25">
      <c r="B7" s="5"/>
      <c r="C7" s="5"/>
      <c r="D7" s="5"/>
      <c r="E7" s="5"/>
      <c r="F7" s="5"/>
      <c r="G7" s="7"/>
      <c r="H7" s="12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</row>
    <row r="8" spans="2:22" s="9" customFormat="1" ht="39" customHeight="1" thickBot="1" x14ac:dyDescent="0.3">
      <c r="B8" s="11" t="s">
        <v>24</v>
      </c>
      <c r="C8" s="11" t="s">
        <v>25</v>
      </c>
      <c r="D8" s="11" t="s">
        <v>7</v>
      </c>
      <c r="E8" s="11" t="s">
        <v>26</v>
      </c>
      <c r="F8" s="11" t="s">
        <v>1382</v>
      </c>
      <c r="G8" s="11" t="s">
        <v>1383</v>
      </c>
      <c r="H8" s="11" t="s">
        <v>1384</v>
      </c>
      <c r="I8" s="292"/>
      <c r="J8" s="292"/>
      <c r="K8" s="292"/>
      <c r="L8" s="292"/>
      <c r="M8" s="292"/>
      <c r="N8" s="292"/>
      <c r="O8" s="292"/>
      <c r="P8" s="292"/>
      <c r="Q8" s="292"/>
      <c r="R8" s="292"/>
      <c r="S8" s="292"/>
      <c r="T8" s="292"/>
      <c r="U8" s="292"/>
      <c r="V8" s="292"/>
    </row>
    <row r="9" spans="2:22" s="9" customFormat="1" ht="53.25" customHeight="1" x14ac:dyDescent="0.25">
      <c r="B9" s="38">
        <v>1</v>
      </c>
      <c r="C9" s="29" t="s">
        <v>27</v>
      </c>
      <c r="D9" s="30" t="s">
        <v>357</v>
      </c>
      <c r="E9" s="29"/>
      <c r="F9" s="29"/>
      <c r="G9" s="31"/>
      <c r="H9" s="31"/>
      <c r="I9" s="292"/>
      <c r="J9" s="292"/>
      <c r="K9" s="292"/>
      <c r="L9" s="292"/>
      <c r="M9" s="292"/>
      <c r="N9" s="292"/>
      <c r="O9" s="292"/>
      <c r="P9" s="292"/>
      <c r="Q9" s="292"/>
      <c r="R9" s="292"/>
      <c r="S9" s="292"/>
      <c r="T9" s="292"/>
      <c r="U9" s="292"/>
      <c r="V9" s="292"/>
    </row>
    <row r="10" spans="2:22" s="9" customFormat="1" ht="20.25" customHeight="1" x14ac:dyDescent="0.25">
      <c r="B10" s="19" t="s">
        <v>29</v>
      </c>
      <c r="C10" s="19"/>
      <c r="D10" s="376" t="s">
        <v>30</v>
      </c>
      <c r="E10" s="19" t="s">
        <v>31</v>
      </c>
      <c r="F10" s="19">
        <v>1</v>
      </c>
      <c r="G10" s="65"/>
      <c r="H10" s="23"/>
      <c r="I10" s="335"/>
      <c r="J10" s="292"/>
      <c r="K10" s="292"/>
      <c r="L10" s="292"/>
      <c r="M10" s="292"/>
      <c r="N10" s="292"/>
      <c r="O10" s="292"/>
      <c r="P10" s="292"/>
      <c r="Q10" s="292"/>
      <c r="R10" s="292"/>
      <c r="S10" s="292"/>
      <c r="T10" s="292"/>
      <c r="U10" s="292"/>
      <c r="V10" s="292"/>
    </row>
    <row r="11" spans="2:22" s="9" customFormat="1" ht="20.25" customHeight="1" x14ac:dyDescent="0.25">
      <c r="B11" s="19" t="s">
        <v>32</v>
      </c>
      <c r="C11" s="19"/>
      <c r="D11" s="376" t="s">
        <v>33</v>
      </c>
      <c r="E11" s="19" t="s">
        <v>31</v>
      </c>
      <c r="F11" s="19">
        <v>1</v>
      </c>
      <c r="G11" s="65"/>
      <c r="H11" s="23"/>
      <c r="I11" s="292"/>
      <c r="J11" s="292"/>
      <c r="K11" s="292"/>
      <c r="L11" s="292"/>
      <c r="M11" s="292"/>
      <c r="N11" s="292"/>
      <c r="O11" s="292"/>
      <c r="P11" s="292"/>
      <c r="Q11" s="292"/>
      <c r="R11" s="292"/>
      <c r="S11" s="292"/>
      <c r="T11" s="292"/>
      <c r="U11" s="292"/>
      <c r="V11" s="292"/>
    </row>
    <row r="12" spans="2:22" s="9" customFormat="1" ht="20.25" customHeight="1" x14ac:dyDescent="0.25">
      <c r="B12" s="19" t="s">
        <v>34</v>
      </c>
      <c r="C12" s="19"/>
      <c r="D12" s="376" t="s">
        <v>35</v>
      </c>
      <c r="E12" s="19" t="s">
        <v>31</v>
      </c>
      <c r="F12" s="19">
        <v>1</v>
      </c>
      <c r="G12" s="65"/>
      <c r="H12" s="23"/>
      <c r="I12" s="292"/>
      <c r="J12" s="292"/>
      <c r="K12" s="292"/>
      <c r="L12" s="292"/>
      <c r="M12" s="292"/>
      <c r="N12" s="292"/>
      <c r="O12" s="292"/>
      <c r="P12" s="292"/>
      <c r="Q12" s="292"/>
      <c r="R12" s="292"/>
      <c r="S12" s="292"/>
      <c r="T12" s="292"/>
      <c r="U12" s="292"/>
      <c r="V12" s="292"/>
    </row>
    <row r="13" spans="2:22" s="9" customFormat="1" ht="20.25" customHeight="1" x14ac:dyDescent="0.25">
      <c r="B13" s="19" t="s">
        <v>36</v>
      </c>
      <c r="C13" s="19"/>
      <c r="D13" s="376" t="s">
        <v>37</v>
      </c>
      <c r="E13" s="19" t="s">
        <v>31</v>
      </c>
      <c r="F13" s="19">
        <v>1</v>
      </c>
      <c r="G13" s="65"/>
      <c r="H13" s="23"/>
      <c r="I13" s="292"/>
      <c r="J13" s="292"/>
      <c r="K13" s="292"/>
      <c r="L13" s="292"/>
      <c r="M13" s="292"/>
      <c r="N13" s="292"/>
      <c r="O13" s="292"/>
      <c r="P13" s="292"/>
      <c r="Q13" s="292"/>
      <c r="R13" s="292"/>
      <c r="S13" s="292"/>
      <c r="T13" s="292"/>
      <c r="U13" s="292"/>
      <c r="V13" s="292"/>
    </row>
    <row r="14" spans="2:22" s="9" customFormat="1" ht="20.25" customHeight="1" x14ac:dyDescent="0.25">
      <c r="B14" s="19" t="s">
        <v>38</v>
      </c>
      <c r="C14" s="19"/>
      <c r="D14" s="376" t="s">
        <v>39</v>
      </c>
      <c r="E14" s="19" t="s">
        <v>31</v>
      </c>
      <c r="F14" s="19">
        <v>1</v>
      </c>
      <c r="G14" s="65"/>
      <c r="H14" s="23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</row>
    <row r="15" spans="2:22" s="9" customFormat="1" ht="20.25" customHeight="1" x14ac:dyDescent="0.25">
      <c r="B15" s="19" t="s">
        <v>40</v>
      </c>
      <c r="C15" s="19"/>
      <c r="D15" s="376" t="s">
        <v>41</v>
      </c>
      <c r="E15" s="19" t="s">
        <v>31</v>
      </c>
      <c r="F15" s="19">
        <v>1</v>
      </c>
      <c r="G15" s="65"/>
      <c r="H15" s="23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</row>
    <row r="16" spans="2:22" s="9" customFormat="1" ht="20.25" customHeight="1" x14ac:dyDescent="0.25">
      <c r="B16" s="19" t="s">
        <v>42</v>
      </c>
      <c r="C16" s="19"/>
      <c r="D16" s="376" t="s">
        <v>43</v>
      </c>
      <c r="E16" s="19" t="s">
        <v>31</v>
      </c>
      <c r="F16" s="19">
        <v>1</v>
      </c>
      <c r="G16" s="65"/>
      <c r="H16" s="23"/>
      <c r="I16" s="292"/>
      <c r="J16" s="292"/>
      <c r="K16" s="292"/>
      <c r="L16" s="292"/>
      <c r="M16" s="292"/>
      <c r="N16" s="292"/>
      <c r="O16" s="292"/>
      <c r="P16" s="292"/>
      <c r="Q16" s="292"/>
      <c r="R16" s="292"/>
      <c r="S16" s="292"/>
      <c r="T16" s="292"/>
      <c r="U16" s="292"/>
      <c r="V16" s="292"/>
    </row>
    <row r="17" spans="2:22" s="9" customFormat="1" ht="20.25" customHeight="1" x14ac:dyDescent="0.25">
      <c r="B17" s="19" t="s">
        <v>44</v>
      </c>
      <c r="C17" s="19"/>
      <c r="D17" s="376" t="s">
        <v>45</v>
      </c>
      <c r="E17" s="19" t="s">
        <v>31</v>
      </c>
      <c r="F17" s="19">
        <v>1</v>
      </c>
      <c r="G17" s="65"/>
      <c r="H17" s="23"/>
      <c r="I17" s="292"/>
      <c r="J17" s="292"/>
      <c r="K17" s="292"/>
      <c r="L17" s="292"/>
      <c r="M17" s="292"/>
      <c r="N17" s="292"/>
      <c r="O17" s="292"/>
      <c r="P17" s="292"/>
      <c r="Q17" s="292"/>
      <c r="R17" s="292"/>
      <c r="S17" s="292"/>
      <c r="T17" s="292"/>
      <c r="U17" s="292"/>
      <c r="V17" s="292"/>
    </row>
    <row r="18" spans="2:22" s="9" customFormat="1" ht="20.25" customHeight="1" x14ac:dyDescent="0.25">
      <c r="B18" s="19" t="s">
        <v>46</v>
      </c>
      <c r="C18" s="19"/>
      <c r="D18" s="376" t="s">
        <v>47</v>
      </c>
      <c r="E18" s="19" t="s">
        <v>31</v>
      </c>
      <c r="F18" s="19">
        <v>1</v>
      </c>
      <c r="G18" s="65"/>
      <c r="H18" s="23"/>
      <c r="I18" s="292"/>
      <c r="J18" s="292"/>
      <c r="K18" s="292"/>
      <c r="L18" s="292"/>
      <c r="M18" s="292"/>
      <c r="N18" s="292"/>
      <c r="O18" s="292"/>
      <c r="P18" s="292"/>
      <c r="Q18" s="292"/>
      <c r="R18" s="292"/>
      <c r="S18" s="292"/>
      <c r="T18" s="292"/>
      <c r="U18" s="292"/>
      <c r="V18" s="292"/>
    </row>
    <row r="19" spans="2:22" s="9" customFormat="1" ht="20.25" customHeight="1" x14ac:dyDescent="0.25">
      <c r="B19" s="19" t="s">
        <v>48</v>
      </c>
      <c r="C19" s="19"/>
      <c r="D19" s="376" t="s">
        <v>47</v>
      </c>
      <c r="E19" s="19" t="s">
        <v>31</v>
      </c>
      <c r="F19" s="19">
        <v>1</v>
      </c>
      <c r="G19" s="65"/>
      <c r="H19" s="23"/>
      <c r="I19" s="292"/>
      <c r="J19" s="292"/>
      <c r="K19" s="292"/>
      <c r="L19" s="292"/>
      <c r="M19" s="292"/>
      <c r="N19" s="292"/>
      <c r="O19" s="292"/>
      <c r="P19" s="292"/>
      <c r="Q19" s="292"/>
      <c r="R19" s="292"/>
      <c r="S19" s="292"/>
      <c r="T19" s="292"/>
      <c r="U19" s="292"/>
      <c r="V19" s="292"/>
    </row>
    <row r="20" spans="2:22" s="9" customFormat="1" ht="20.25" customHeight="1" x14ac:dyDescent="0.25">
      <c r="B20" s="19" t="s">
        <v>49</v>
      </c>
      <c r="C20" s="19"/>
      <c r="D20" s="376" t="s">
        <v>50</v>
      </c>
      <c r="E20" s="19" t="s">
        <v>31</v>
      </c>
      <c r="F20" s="19">
        <v>1</v>
      </c>
      <c r="G20" s="65"/>
      <c r="H20" s="23"/>
      <c r="I20" s="292"/>
      <c r="J20" s="292"/>
      <c r="K20" s="292"/>
      <c r="L20" s="292"/>
      <c r="M20" s="292"/>
      <c r="N20" s="292"/>
      <c r="O20" s="292"/>
      <c r="P20" s="292"/>
      <c r="Q20" s="292"/>
      <c r="R20" s="292"/>
      <c r="S20" s="292"/>
      <c r="T20" s="292"/>
      <c r="U20" s="292"/>
      <c r="V20" s="292"/>
    </row>
    <row r="21" spans="2:22" s="9" customFormat="1" ht="20.25" customHeight="1" x14ac:dyDescent="0.25">
      <c r="B21" s="19" t="s">
        <v>51</v>
      </c>
      <c r="C21" s="19"/>
      <c r="D21" s="376" t="s">
        <v>50</v>
      </c>
      <c r="E21" s="19" t="s">
        <v>31</v>
      </c>
      <c r="F21" s="19">
        <v>1</v>
      </c>
      <c r="G21" s="65"/>
      <c r="H21" s="23"/>
      <c r="I21" s="292"/>
      <c r="J21" s="292"/>
      <c r="K21" s="292"/>
      <c r="L21" s="292"/>
      <c r="M21" s="292"/>
      <c r="N21" s="292"/>
      <c r="O21" s="292"/>
      <c r="P21" s="292"/>
      <c r="Q21" s="292"/>
      <c r="R21" s="292"/>
      <c r="S21" s="292"/>
      <c r="T21" s="292"/>
      <c r="U21" s="292"/>
      <c r="V21" s="292"/>
    </row>
    <row r="22" spans="2:22" s="9" customFormat="1" ht="20.25" customHeight="1" x14ac:dyDescent="0.25">
      <c r="B22" s="19" t="s">
        <v>52</v>
      </c>
      <c r="C22" s="19"/>
      <c r="D22" s="376" t="s">
        <v>50</v>
      </c>
      <c r="E22" s="19" t="s">
        <v>31</v>
      </c>
      <c r="F22" s="19">
        <v>1</v>
      </c>
      <c r="G22" s="65"/>
      <c r="H22" s="23"/>
      <c r="I22" s="292"/>
      <c r="J22" s="292"/>
      <c r="K22" s="292"/>
      <c r="L22" s="292"/>
      <c r="M22" s="292"/>
      <c r="N22" s="292"/>
      <c r="O22" s="292"/>
      <c r="P22" s="292"/>
      <c r="Q22" s="292"/>
      <c r="R22" s="292"/>
      <c r="S22" s="292"/>
      <c r="T22" s="292"/>
      <c r="U22" s="292"/>
      <c r="V22" s="292"/>
    </row>
    <row r="23" spans="2:22" s="9" customFormat="1" ht="20.25" customHeight="1" x14ac:dyDescent="0.25">
      <c r="B23" s="19" t="s">
        <v>53</v>
      </c>
      <c r="C23" s="19"/>
      <c r="D23" s="376" t="s">
        <v>50</v>
      </c>
      <c r="E23" s="19" t="s">
        <v>31</v>
      </c>
      <c r="F23" s="19">
        <v>1</v>
      </c>
      <c r="G23" s="65"/>
      <c r="H23" s="23"/>
      <c r="I23" s="292"/>
      <c r="J23" s="292"/>
      <c r="K23" s="292"/>
      <c r="L23" s="292"/>
      <c r="M23" s="292"/>
      <c r="N23" s="292"/>
      <c r="O23" s="292"/>
      <c r="P23" s="292"/>
      <c r="Q23" s="292"/>
      <c r="R23" s="292"/>
      <c r="S23" s="292"/>
      <c r="T23" s="292"/>
      <c r="U23" s="292"/>
      <c r="V23" s="292"/>
    </row>
    <row r="24" spans="2:22" s="9" customFormat="1" ht="20.25" customHeight="1" x14ac:dyDescent="0.25">
      <c r="B24" s="19" t="s">
        <v>54</v>
      </c>
      <c r="C24" s="19"/>
      <c r="D24" s="376" t="s">
        <v>50</v>
      </c>
      <c r="E24" s="19" t="s">
        <v>31</v>
      </c>
      <c r="F24" s="19">
        <v>1</v>
      </c>
      <c r="G24" s="65"/>
      <c r="H24" s="23"/>
      <c r="I24" s="292"/>
      <c r="J24" s="292"/>
      <c r="K24" s="292"/>
      <c r="L24" s="292"/>
      <c r="M24" s="292"/>
      <c r="N24" s="292"/>
      <c r="O24" s="292"/>
      <c r="P24" s="292"/>
      <c r="Q24" s="292"/>
      <c r="R24" s="292"/>
      <c r="S24" s="292"/>
      <c r="T24" s="292"/>
      <c r="U24" s="292"/>
      <c r="V24" s="292"/>
    </row>
    <row r="25" spans="2:22" s="9" customFormat="1" ht="20.25" customHeight="1" x14ac:dyDescent="0.25">
      <c r="B25" s="19" t="s">
        <v>55</v>
      </c>
      <c r="C25" s="19"/>
      <c r="D25" s="376" t="s">
        <v>56</v>
      </c>
      <c r="E25" s="19" t="s">
        <v>31</v>
      </c>
      <c r="F25" s="19">
        <v>1</v>
      </c>
      <c r="G25" s="65"/>
      <c r="H25" s="23"/>
      <c r="I25" s="292"/>
      <c r="J25" s="292"/>
      <c r="K25" s="292"/>
      <c r="L25" s="292"/>
      <c r="M25" s="292"/>
      <c r="N25" s="292"/>
      <c r="O25" s="292"/>
      <c r="P25" s="292"/>
      <c r="Q25" s="292"/>
      <c r="R25" s="292"/>
      <c r="S25" s="292"/>
      <c r="T25" s="292"/>
      <c r="U25" s="292"/>
      <c r="V25" s="292"/>
    </row>
    <row r="26" spans="2:22" s="9" customFormat="1" ht="20.25" customHeight="1" x14ac:dyDescent="0.25">
      <c r="B26" s="19" t="s">
        <v>57</v>
      </c>
      <c r="C26" s="19"/>
      <c r="D26" s="376" t="s">
        <v>58</v>
      </c>
      <c r="E26" s="19" t="s">
        <v>31</v>
      </c>
      <c r="F26" s="19">
        <v>1</v>
      </c>
      <c r="G26" s="65"/>
      <c r="H26" s="23"/>
      <c r="I26" s="292"/>
      <c r="J26" s="292"/>
      <c r="K26" s="292"/>
      <c r="L26" s="292"/>
      <c r="M26" s="292"/>
      <c r="N26" s="292"/>
      <c r="O26" s="292"/>
      <c r="P26" s="292"/>
      <c r="Q26" s="292"/>
      <c r="R26" s="292"/>
      <c r="S26" s="292"/>
      <c r="T26" s="292"/>
      <c r="U26" s="292"/>
      <c r="V26" s="292"/>
    </row>
    <row r="27" spans="2:22" s="9" customFormat="1" ht="20.25" customHeight="1" x14ac:dyDescent="0.25">
      <c r="B27" s="19" t="s">
        <v>59</v>
      </c>
      <c r="C27" s="19"/>
      <c r="D27" s="376" t="s">
        <v>60</v>
      </c>
      <c r="E27" s="19" t="s">
        <v>31</v>
      </c>
      <c r="F27" s="19">
        <v>1</v>
      </c>
      <c r="G27" s="65"/>
      <c r="H27" s="23"/>
      <c r="I27" s="292"/>
      <c r="J27" s="292"/>
      <c r="K27" s="292"/>
      <c r="L27" s="292"/>
      <c r="M27" s="292"/>
      <c r="N27" s="292"/>
      <c r="O27" s="292"/>
      <c r="P27" s="292"/>
      <c r="Q27" s="292"/>
      <c r="R27" s="292"/>
      <c r="S27" s="292"/>
      <c r="T27" s="292"/>
      <c r="U27" s="292"/>
      <c r="V27" s="292"/>
    </row>
    <row r="28" spans="2:22" s="9" customFormat="1" ht="20.25" customHeight="1" x14ac:dyDescent="0.25">
      <c r="B28" s="19" t="s">
        <v>61</v>
      </c>
      <c r="C28" s="19"/>
      <c r="D28" s="376" t="s">
        <v>62</v>
      </c>
      <c r="E28" s="19" t="s">
        <v>31</v>
      </c>
      <c r="F28" s="19">
        <v>1</v>
      </c>
      <c r="G28" s="65"/>
      <c r="H28" s="23"/>
      <c r="I28" s="292"/>
      <c r="J28" s="292"/>
      <c r="K28" s="292"/>
      <c r="L28" s="292"/>
      <c r="M28" s="292"/>
      <c r="N28" s="292"/>
      <c r="O28" s="292"/>
      <c r="P28" s="292"/>
      <c r="Q28" s="292"/>
      <c r="R28" s="292"/>
      <c r="S28" s="292"/>
      <c r="T28" s="292"/>
      <c r="U28" s="292"/>
      <c r="V28" s="292"/>
    </row>
    <row r="29" spans="2:22" s="9" customFormat="1" ht="20.25" customHeight="1" x14ac:dyDescent="0.25">
      <c r="B29" s="19" t="s">
        <v>63</v>
      </c>
      <c r="C29" s="19"/>
      <c r="D29" s="376" t="s">
        <v>64</v>
      </c>
      <c r="E29" s="19" t="s">
        <v>31</v>
      </c>
      <c r="F29" s="19">
        <v>1</v>
      </c>
      <c r="G29" s="65"/>
      <c r="H29" s="23"/>
      <c r="I29" s="292"/>
      <c r="J29" s="292"/>
      <c r="K29" s="292"/>
      <c r="L29" s="292"/>
      <c r="M29" s="292"/>
      <c r="N29" s="292"/>
      <c r="O29" s="292"/>
      <c r="P29" s="292"/>
      <c r="Q29" s="292"/>
      <c r="R29" s="292"/>
      <c r="S29" s="292"/>
      <c r="T29" s="292"/>
      <c r="U29" s="292"/>
      <c r="V29" s="292"/>
    </row>
    <row r="30" spans="2:22" s="9" customFormat="1" ht="20.25" customHeight="1" x14ac:dyDescent="0.25">
      <c r="B30" s="19" t="s">
        <v>65</v>
      </c>
      <c r="C30" s="19"/>
      <c r="D30" s="376" t="s">
        <v>66</v>
      </c>
      <c r="E30" s="19" t="s">
        <v>31</v>
      </c>
      <c r="F30" s="19">
        <v>1</v>
      </c>
      <c r="G30" s="65"/>
      <c r="H30" s="23"/>
      <c r="I30" s="292"/>
      <c r="J30" s="292"/>
      <c r="K30" s="292"/>
      <c r="L30" s="292"/>
      <c r="M30" s="292"/>
      <c r="N30" s="292"/>
      <c r="O30" s="292"/>
      <c r="P30" s="292"/>
      <c r="Q30" s="292"/>
      <c r="R30" s="292"/>
      <c r="S30" s="292"/>
      <c r="T30" s="292"/>
      <c r="U30" s="292"/>
      <c r="V30" s="292"/>
    </row>
    <row r="31" spans="2:22" s="9" customFormat="1" ht="20.25" customHeight="1" x14ac:dyDescent="0.25">
      <c r="B31" s="19" t="s">
        <v>67</v>
      </c>
      <c r="C31" s="19"/>
      <c r="D31" s="376" t="s">
        <v>68</v>
      </c>
      <c r="E31" s="19" t="s">
        <v>31</v>
      </c>
      <c r="F31" s="19">
        <v>1</v>
      </c>
      <c r="G31" s="65"/>
      <c r="H31" s="23"/>
      <c r="I31" s="292"/>
      <c r="J31" s="292"/>
      <c r="K31" s="292"/>
      <c r="L31" s="292"/>
      <c r="M31" s="292"/>
      <c r="N31" s="292"/>
      <c r="O31" s="292"/>
      <c r="P31" s="292"/>
      <c r="Q31" s="292"/>
      <c r="R31" s="292"/>
      <c r="S31" s="292"/>
      <c r="T31" s="292"/>
      <c r="U31" s="292"/>
      <c r="V31" s="292"/>
    </row>
    <row r="32" spans="2:22" s="9" customFormat="1" ht="20.25" customHeight="1" x14ac:dyDescent="0.25">
      <c r="B32" s="19" t="s">
        <v>69</v>
      </c>
      <c r="C32" s="19"/>
      <c r="D32" s="376" t="s">
        <v>70</v>
      </c>
      <c r="E32" s="19" t="s">
        <v>31</v>
      </c>
      <c r="F32" s="19">
        <v>1</v>
      </c>
      <c r="G32" s="65"/>
      <c r="H32" s="23"/>
      <c r="I32" s="292"/>
      <c r="J32" s="292"/>
      <c r="K32" s="292"/>
      <c r="L32" s="292"/>
      <c r="M32" s="292"/>
      <c r="N32" s="292"/>
      <c r="O32" s="292"/>
      <c r="P32" s="292"/>
      <c r="Q32" s="292"/>
      <c r="R32" s="292"/>
      <c r="S32" s="292"/>
      <c r="T32" s="292"/>
      <c r="U32" s="292"/>
      <c r="V32" s="292"/>
    </row>
    <row r="33" spans="2:22" s="9" customFormat="1" ht="20.25" customHeight="1" x14ac:dyDescent="0.25">
      <c r="B33" s="19" t="s">
        <v>71</v>
      </c>
      <c r="C33" s="19"/>
      <c r="D33" s="376" t="s">
        <v>70</v>
      </c>
      <c r="E33" s="19" t="s">
        <v>31</v>
      </c>
      <c r="F33" s="19">
        <v>1</v>
      </c>
      <c r="G33" s="65"/>
      <c r="H33" s="23"/>
      <c r="I33" s="292"/>
      <c r="J33" s="292"/>
      <c r="K33" s="292"/>
      <c r="L33" s="292"/>
      <c r="M33" s="292"/>
      <c r="N33" s="292"/>
      <c r="O33" s="292"/>
      <c r="P33" s="292"/>
      <c r="Q33" s="292"/>
      <c r="R33" s="292"/>
      <c r="S33" s="292"/>
      <c r="T33" s="292"/>
      <c r="U33" s="292"/>
      <c r="V33" s="292"/>
    </row>
    <row r="34" spans="2:22" s="9" customFormat="1" ht="20.25" customHeight="1" x14ac:dyDescent="0.25">
      <c r="B34" s="19" t="s">
        <v>72</v>
      </c>
      <c r="C34" s="19"/>
      <c r="D34" s="376" t="s">
        <v>73</v>
      </c>
      <c r="E34" s="19" t="s">
        <v>31</v>
      </c>
      <c r="F34" s="19">
        <v>1</v>
      </c>
      <c r="G34" s="65"/>
      <c r="H34" s="23"/>
      <c r="I34" s="292"/>
      <c r="J34" s="292"/>
      <c r="K34" s="292"/>
      <c r="L34" s="292"/>
      <c r="M34" s="292"/>
      <c r="N34" s="292"/>
      <c r="O34" s="292"/>
      <c r="P34" s="292"/>
      <c r="Q34" s="292"/>
      <c r="R34" s="292"/>
      <c r="S34" s="292"/>
      <c r="T34" s="292"/>
      <c r="U34" s="292"/>
      <c r="V34" s="292"/>
    </row>
    <row r="35" spans="2:22" s="9" customFormat="1" ht="20.25" customHeight="1" x14ac:dyDescent="0.25">
      <c r="B35" s="19" t="s">
        <v>74</v>
      </c>
      <c r="C35" s="19"/>
      <c r="D35" s="376" t="s">
        <v>73</v>
      </c>
      <c r="E35" s="19" t="s">
        <v>31</v>
      </c>
      <c r="F35" s="19">
        <v>1</v>
      </c>
      <c r="G35" s="65"/>
      <c r="H35" s="23"/>
      <c r="I35" s="292"/>
      <c r="J35" s="292"/>
      <c r="K35" s="292"/>
      <c r="L35" s="292"/>
      <c r="M35" s="292"/>
      <c r="N35" s="292"/>
      <c r="O35" s="292"/>
      <c r="P35" s="292"/>
      <c r="Q35" s="292"/>
      <c r="R35" s="292"/>
      <c r="S35" s="292"/>
      <c r="T35" s="292"/>
      <c r="U35" s="292"/>
      <c r="V35" s="292"/>
    </row>
    <row r="36" spans="2:22" s="9" customFormat="1" ht="20.25" customHeight="1" x14ac:dyDescent="0.25">
      <c r="B36" s="19" t="s">
        <v>75</v>
      </c>
      <c r="C36" s="19"/>
      <c r="D36" s="376" t="s">
        <v>73</v>
      </c>
      <c r="E36" s="19" t="s">
        <v>31</v>
      </c>
      <c r="F36" s="19">
        <v>1</v>
      </c>
      <c r="G36" s="65"/>
      <c r="H36" s="23"/>
      <c r="I36" s="292"/>
      <c r="J36" s="292"/>
      <c r="K36" s="292"/>
      <c r="L36" s="292"/>
      <c r="M36" s="292"/>
      <c r="N36" s="292"/>
      <c r="O36" s="292"/>
      <c r="P36" s="292"/>
      <c r="Q36" s="292"/>
      <c r="R36" s="292"/>
      <c r="S36" s="292"/>
      <c r="T36" s="292"/>
      <c r="U36" s="292"/>
      <c r="V36" s="292"/>
    </row>
    <row r="37" spans="2:22" s="9" customFormat="1" ht="20.25" customHeight="1" x14ac:dyDescent="0.25">
      <c r="B37" s="19" t="s">
        <v>76</v>
      </c>
      <c r="C37" s="19"/>
      <c r="D37" s="376" t="s">
        <v>73</v>
      </c>
      <c r="E37" s="19" t="s">
        <v>31</v>
      </c>
      <c r="F37" s="19">
        <v>1</v>
      </c>
      <c r="G37" s="65"/>
      <c r="H37" s="23"/>
      <c r="I37" s="292"/>
      <c r="J37" s="292"/>
      <c r="K37" s="292"/>
      <c r="L37" s="292"/>
      <c r="M37" s="292"/>
      <c r="N37" s="292"/>
      <c r="O37" s="292"/>
      <c r="P37" s="292"/>
      <c r="Q37" s="292"/>
      <c r="R37" s="292"/>
      <c r="S37" s="292"/>
      <c r="T37" s="292"/>
      <c r="U37" s="292"/>
      <c r="V37" s="292"/>
    </row>
    <row r="38" spans="2:22" s="9" customFormat="1" ht="20.25" customHeight="1" x14ac:dyDescent="0.25">
      <c r="B38" s="19" t="s">
        <v>77</v>
      </c>
      <c r="C38" s="19"/>
      <c r="D38" s="376" t="s">
        <v>73</v>
      </c>
      <c r="E38" s="19" t="s">
        <v>31</v>
      </c>
      <c r="F38" s="19">
        <v>1</v>
      </c>
      <c r="G38" s="65"/>
      <c r="H38" s="23"/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2"/>
    </row>
    <row r="39" spans="2:22" s="9" customFormat="1" ht="20.25" customHeight="1" x14ac:dyDescent="0.25">
      <c r="B39" s="19" t="s">
        <v>78</v>
      </c>
      <c r="C39" s="19"/>
      <c r="D39" s="376" t="s">
        <v>79</v>
      </c>
      <c r="E39" s="19" t="s">
        <v>31</v>
      </c>
      <c r="F39" s="19">
        <v>1</v>
      </c>
      <c r="G39" s="65"/>
      <c r="H39" s="23"/>
      <c r="I39" s="292"/>
      <c r="J39" s="292"/>
      <c r="K39" s="292"/>
      <c r="L39" s="292"/>
      <c r="M39" s="292"/>
      <c r="N39" s="292"/>
      <c r="O39" s="292"/>
      <c r="P39" s="292"/>
      <c r="Q39" s="292"/>
      <c r="R39" s="292"/>
      <c r="S39" s="292"/>
      <c r="T39" s="292"/>
      <c r="U39" s="292"/>
      <c r="V39" s="292"/>
    </row>
    <row r="40" spans="2:22" s="9" customFormat="1" ht="20.25" customHeight="1" x14ac:dyDescent="0.25">
      <c r="B40" s="19" t="s">
        <v>80</v>
      </c>
      <c r="C40" s="19"/>
      <c r="D40" s="376" t="s">
        <v>81</v>
      </c>
      <c r="E40" s="19" t="s">
        <v>31</v>
      </c>
      <c r="F40" s="19">
        <v>1</v>
      </c>
      <c r="G40" s="65"/>
      <c r="H40" s="23"/>
      <c r="I40" s="292"/>
      <c r="J40" s="292"/>
      <c r="K40" s="292"/>
      <c r="L40" s="292"/>
      <c r="M40" s="292"/>
      <c r="N40" s="292"/>
      <c r="O40" s="292"/>
      <c r="P40" s="292"/>
      <c r="Q40" s="292"/>
      <c r="R40" s="292"/>
      <c r="S40" s="292"/>
      <c r="T40" s="292"/>
      <c r="U40" s="292"/>
      <c r="V40" s="292"/>
    </row>
    <row r="41" spans="2:22" s="9" customFormat="1" ht="20.25" customHeight="1" x14ac:dyDescent="0.25">
      <c r="B41" s="19" t="s">
        <v>82</v>
      </c>
      <c r="C41" s="19"/>
      <c r="D41" s="376" t="s">
        <v>83</v>
      </c>
      <c r="E41" s="19" t="s">
        <v>31</v>
      </c>
      <c r="F41" s="19">
        <v>1</v>
      </c>
      <c r="G41" s="65"/>
      <c r="H41" s="23"/>
      <c r="I41" s="292"/>
      <c r="J41" s="292"/>
      <c r="K41" s="292"/>
      <c r="L41" s="292"/>
      <c r="M41" s="292"/>
      <c r="N41" s="292"/>
      <c r="O41" s="292"/>
      <c r="P41" s="292"/>
      <c r="Q41" s="292"/>
      <c r="R41" s="292"/>
      <c r="S41" s="292"/>
      <c r="T41" s="292"/>
      <c r="U41" s="292"/>
      <c r="V41" s="292"/>
    </row>
    <row r="42" spans="2:22" s="9" customFormat="1" ht="20.25" customHeight="1" x14ac:dyDescent="0.25">
      <c r="B42" s="19" t="s">
        <v>84</v>
      </c>
      <c r="C42" s="19"/>
      <c r="D42" s="376" t="s">
        <v>85</v>
      </c>
      <c r="E42" s="19" t="s">
        <v>31</v>
      </c>
      <c r="F42" s="19">
        <v>1</v>
      </c>
      <c r="G42" s="65"/>
      <c r="H42" s="23"/>
      <c r="I42" s="292"/>
      <c r="J42" s="292"/>
      <c r="K42" s="292"/>
      <c r="L42" s="292"/>
      <c r="M42" s="292"/>
      <c r="N42" s="292"/>
      <c r="O42" s="292"/>
      <c r="P42" s="292"/>
      <c r="Q42" s="292"/>
      <c r="R42" s="292"/>
      <c r="S42" s="292"/>
      <c r="T42" s="292"/>
      <c r="U42" s="292"/>
      <c r="V42" s="292"/>
    </row>
    <row r="43" spans="2:22" s="9" customFormat="1" ht="20.25" customHeight="1" x14ac:dyDescent="0.25">
      <c r="B43" s="19" t="s">
        <v>86</v>
      </c>
      <c r="C43" s="19"/>
      <c r="D43" s="376" t="s">
        <v>87</v>
      </c>
      <c r="E43" s="19" t="s">
        <v>31</v>
      </c>
      <c r="F43" s="19">
        <v>1</v>
      </c>
      <c r="G43" s="65"/>
      <c r="H43" s="23"/>
      <c r="I43" s="292"/>
      <c r="J43" s="292"/>
      <c r="K43" s="292"/>
      <c r="L43" s="292"/>
      <c r="M43" s="292"/>
      <c r="N43" s="292"/>
      <c r="O43" s="292"/>
      <c r="P43" s="292"/>
      <c r="Q43" s="292"/>
      <c r="R43" s="292"/>
      <c r="S43" s="292"/>
      <c r="T43" s="292"/>
      <c r="U43" s="292"/>
      <c r="V43" s="292"/>
    </row>
    <row r="44" spans="2:22" s="9" customFormat="1" ht="20.25" customHeight="1" x14ac:dyDescent="0.25">
      <c r="B44" s="19" t="s">
        <v>88</v>
      </c>
      <c r="C44" s="19"/>
      <c r="D44" s="376" t="s">
        <v>89</v>
      </c>
      <c r="E44" s="19" t="s">
        <v>31</v>
      </c>
      <c r="F44" s="19">
        <v>1</v>
      </c>
      <c r="G44" s="65"/>
      <c r="H44" s="23"/>
      <c r="I44" s="292"/>
      <c r="J44" s="292"/>
      <c r="K44" s="292"/>
      <c r="L44" s="292"/>
      <c r="M44" s="292"/>
      <c r="N44" s="292"/>
      <c r="O44" s="292"/>
      <c r="P44" s="292"/>
      <c r="Q44" s="292"/>
      <c r="R44" s="292"/>
      <c r="S44" s="292"/>
      <c r="T44" s="292"/>
      <c r="U44" s="292"/>
      <c r="V44" s="292"/>
    </row>
    <row r="45" spans="2:22" s="9" customFormat="1" ht="20.25" customHeight="1" x14ac:dyDescent="0.25">
      <c r="B45" s="19" t="s">
        <v>90</v>
      </c>
      <c r="C45" s="19"/>
      <c r="D45" s="376" t="s">
        <v>91</v>
      </c>
      <c r="E45" s="19" t="s">
        <v>31</v>
      </c>
      <c r="F45" s="19">
        <v>1</v>
      </c>
      <c r="G45" s="65"/>
      <c r="H45" s="23"/>
      <c r="I45" s="292"/>
      <c r="J45" s="292"/>
      <c r="K45" s="292"/>
      <c r="L45" s="292"/>
      <c r="M45" s="292"/>
      <c r="N45" s="292"/>
      <c r="O45" s="292"/>
      <c r="P45" s="292"/>
      <c r="Q45" s="292"/>
      <c r="R45" s="292"/>
      <c r="S45" s="292"/>
      <c r="T45" s="292"/>
      <c r="U45" s="292"/>
      <c r="V45" s="292"/>
    </row>
    <row r="46" spans="2:22" s="9" customFormat="1" ht="20.25" customHeight="1" x14ac:dyDescent="0.25">
      <c r="B46" s="19" t="s">
        <v>92</v>
      </c>
      <c r="C46" s="19"/>
      <c r="D46" s="376" t="s">
        <v>93</v>
      </c>
      <c r="E46" s="19" t="s">
        <v>31</v>
      </c>
      <c r="F46" s="19">
        <v>1</v>
      </c>
      <c r="G46" s="65"/>
      <c r="H46" s="23"/>
      <c r="I46" s="292"/>
      <c r="J46" s="292"/>
      <c r="K46" s="292"/>
      <c r="L46" s="292"/>
      <c r="M46" s="292"/>
      <c r="N46" s="292"/>
      <c r="O46" s="292"/>
      <c r="P46" s="292"/>
      <c r="Q46" s="292"/>
      <c r="R46" s="292"/>
      <c r="S46" s="292"/>
      <c r="T46" s="292"/>
      <c r="U46" s="292"/>
      <c r="V46" s="292"/>
    </row>
    <row r="47" spans="2:22" s="9" customFormat="1" ht="20.25" customHeight="1" x14ac:dyDescent="0.25">
      <c r="B47" s="19" t="s">
        <v>94</v>
      </c>
      <c r="C47" s="19"/>
      <c r="D47" s="376" t="s">
        <v>95</v>
      </c>
      <c r="E47" s="19" t="s">
        <v>31</v>
      </c>
      <c r="F47" s="19">
        <v>1</v>
      </c>
      <c r="G47" s="65"/>
      <c r="H47" s="23"/>
      <c r="I47" s="292"/>
      <c r="J47" s="292"/>
      <c r="K47" s="292"/>
      <c r="L47" s="292"/>
      <c r="M47" s="292"/>
      <c r="N47" s="292"/>
      <c r="O47" s="292"/>
      <c r="P47" s="292"/>
      <c r="Q47" s="292"/>
      <c r="R47" s="292"/>
      <c r="S47" s="292"/>
      <c r="T47" s="292"/>
      <c r="U47" s="292"/>
      <c r="V47" s="292"/>
    </row>
    <row r="48" spans="2:22" s="9" customFormat="1" ht="20.25" customHeight="1" x14ac:dyDescent="0.25">
      <c r="B48" s="19" t="s">
        <v>96</v>
      </c>
      <c r="C48" s="19"/>
      <c r="D48" s="376" t="s">
        <v>97</v>
      </c>
      <c r="E48" s="19" t="s">
        <v>31</v>
      </c>
      <c r="F48" s="19">
        <v>1</v>
      </c>
      <c r="G48" s="65"/>
      <c r="H48" s="23"/>
      <c r="I48" s="292"/>
      <c r="J48" s="292"/>
      <c r="K48" s="292"/>
      <c r="L48" s="292"/>
      <c r="M48" s="292"/>
      <c r="N48" s="292"/>
      <c r="O48" s="292"/>
      <c r="P48" s="292"/>
      <c r="Q48" s="292"/>
      <c r="R48" s="292"/>
      <c r="S48" s="292"/>
      <c r="T48" s="292"/>
      <c r="U48" s="292"/>
      <c r="V48" s="292"/>
    </row>
    <row r="49" spans="2:22" s="9" customFormat="1" ht="20.25" customHeight="1" x14ac:dyDescent="0.25">
      <c r="B49" s="19" t="s">
        <v>98</v>
      </c>
      <c r="C49" s="19"/>
      <c r="D49" s="376" t="s">
        <v>99</v>
      </c>
      <c r="E49" s="19" t="s">
        <v>31</v>
      </c>
      <c r="F49" s="19">
        <v>1</v>
      </c>
      <c r="G49" s="65"/>
      <c r="H49" s="23"/>
      <c r="I49" s="292"/>
      <c r="J49" s="292"/>
      <c r="K49" s="292"/>
      <c r="L49" s="292"/>
      <c r="M49" s="292"/>
      <c r="N49" s="292"/>
      <c r="O49" s="292"/>
      <c r="P49" s="292"/>
      <c r="Q49" s="292"/>
      <c r="R49" s="292"/>
      <c r="S49" s="292"/>
      <c r="T49" s="292"/>
      <c r="U49" s="292"/>
      <c r="V49" s="292"/>
    </row>
    <row r="50" spans="2:22" s="9" customFormat="1" ht="20.25" customHeight="1" x14ac:dyDescent="0.25">
      <c r="B50" s="19" t="s">
        <v>100</v>
      </c>
      <c r="C50" s="19"/>
      <c r="D50" s="376" t="s">
        <v>101</v>
      </c>
      <c r="E50" s="19" t="s">
        <v>31</v>
      </c>
      <c r="F50" s="19">
        <v>1</v>
      </c>
      <c r="G50" s="65"/>
      <c r="H50" s="23"/>
      <c r="I50" s="292"/>
      <c r="J50" s="292"/>
      <c r="K50" s="292"/>
      <c r="L50" s="292"/>
      <c r="M50" s="292"/>
      <c r="N50" s="292"/>
      <c r="O50" s="292"/>
      <c r="P50" s="292"/>
      <c r="Q50" s="292"/>
      <c r="R50" s="292"/>
      <c r="S50" s="292"/>
      <c r="T50" s="292"/>
      <c r="U50" s="292"/>
      <c r="V50" s="292"/>
    </row>
    <row r="51" spans="2:22" s="9" customFormat="1" ht="20.25" customHeight="1" x14ac:dyDescent="0.25">
      <c r="B51" s="19" t="s">
        <v>102</v>
      </c>
      <c r="C51" s="19"/>
      <c r="D51" s="376" t="s">
        <v>103</v>
      </c>
      <c r="E51" s="19" t="s">
        <v>31</v>
      </c>
      <c r="F51" s="19">
        <v>1</v>
      </c>
      <c r="G51" s="65"/>
      <c r="H51" s="23"/>
      <c r="I51" s="292"/>
      <c r="J51" s="292"/>
      <c r="K51" s="292"/>
      <c r="L51" s="292"/>
      <c r="M51" s="292"/>
      <c r="N51" s="292"/>
      <c r="O51" s="292"/>
      <c r="P51" s="292"/>
      <c r="Q51" s="292"/>
      <c r="R51" s="292"/>
      <c r="S51" s="292"/>
      <c r="T51" s="292"/>
      <c r="U51" s="292"/>
      <c r="V51" s="292"/>
    </row>
    <row r="52" spans="2:22" s="9" customFormat="1" ht="20.25" customHeight="1" x14ac:dyDescent="0.25">
      <c r="B52" s="19" t="s">
        <v>104</v>
      </c>
      <c r="C52" s="19"/>
      <c r="D52" s="376" t="s">
        <v>93</v>
      </c>
      <c r="E52" s="19" t="s">
        <v>31</v>
      </c>
      <c r="F52" s="19">
        <v>1</v>
      </c>
      <c r="G52" s="65"/>
      <c r="H52" s="23"/>
      <c r="I52" s="292"/>
      <c r="J52" s="292"/>
      <c r="K52" s="292"/>
      <c r="L52" s="292"/>
      <c r="M52" s="292"/>
      <c r="N52" s="292"/>
      <c r="O52" s="292"/>
      <c r="P52" s="292"/>
      <c r="Q52" s="292"/>
      <c r="R52" s="292"/>
      <c r="S52" s="292"/>
      <c r="T52" s="292"/>
      <c r="U52" s="292"/>
      <c r="V52" s="292"/>
    </row>
    <row r="53" spans="2:22" s="9" customFormat="1" ht="20.25" customHeight="1" x14ac:dyDescent="0.25">
      <c r="B53" s="19" t="s">
        <v>105</v>
      </c>
      <c r="C53" s="19"/>
      <c r="D53" s="376" t="s">
        <v>95</v>
      </c>
      <c r="E53" s="19" t="s">
        <v>31</v>
      </c>
      <c r="F53" s="19">
        <v>1</v>
      </c>
      <c r="G53" s="65"/>
      <c r="H53" s="23"/>
      <c r="I53" s="292"/>
      <c r="J53" s="292"/>
      <c r="K53" s="292"/>
      <c r="L53" s="292"/>
      <c r="M53" s="292"/>
      <c r="N53" s="292"/>
      <c r="O53" s="292"/>
      <c r="P53" s="292"/>
      <c r="Q53" s="292"/>
      <c r="R53" s="292"/>
      <c r="S53" s="292"/>
      <c r="T53" s="292"/>
      <c r="U53" s="292"/>
      <c r="V53" s="292"/>
    </row>
    <row r="54" spans="2:22" s="9" customFormat="1" ht="20.25" customHeight="1" x14ac:dyDescent="0.25">
      <c r="B54" s="19">
        <f>B53+0.01</f>
        <v>1.45</v>
      </c>
      <c r="C54" s="19"/>
      <c r="D54" s="117" t="s">
        <v>578</v>
      </c>
      <c r="E54" s="19" t="s">
        <v>31</v>
      </c>
      <c r="F54" s="19">
        <v>1</v>
      </c>
      <c r="G54" s="65"/>
      <c r="H54" s="23"/>
      <c r="I54" s="335"/>
      <c r="J54" s="292"/>
      <c r="K54" s="292"/>
      <c r="L54" s="292"/>
      <c r="M54" s="292"/>
      <c r="N54" s="292"/>
      <c r="O54" s="292"/>
      <c r="P54" s="292"/>
      <c r="Q54" s="292"/>
      <c r="R54" s="292"/>
      <c r="S54" s="292"/>
      <c r="T54" s="292"/>
      <c r="U54" s="292"/>
      <c r="V54" s="292"/>
    </row>
    <row r="55" spans="2:22" s="9" customFormat="1" ht="20.25" customHeight="1" x14ac:dyDescent="0.25">
      <c r="B55" s="19">
        <f t="shared" ref="B55:B110" si="0">B54+0.01</f>
        <v>1.46</v>
      </c>
      <c r="C55" s="19"/>
      <c r="D55" s="117" t="s">
        <v>579</v>
      </c>
      <c r="E55" s="19" t="s">
        <v>31</v>
      </c>
      <c r="F55" s="19">
        <v>1</v>
      </c>
      <c r="G55" s="65"/>
      <c r="H55" s="23"/>
      <c r="I55" s="335"/>
      <c r="J55" s="292"/>
      <c r="K55" s="292"/>
      <c r="L55" s="292"/>
      <c r="M55" s="292"/>
      <c r="N55" s="292"/>
      <c r="O55" s="292"/>
      <c r="P55" s="292"/>
      <c r="Q55" s="292"/>
      <c r="R55" s="292"/>
      <c r="S55" s="292"/>
      <c r="T55" s="292"/>
      <c r="U55" s="292"/>
      <c r="V55" s="292"/>
    </row>
    <row r="56" spans="2:22" s="9" customFormat="1" ht="20.25" customHeight="1" x14ac:dyDescent="0.25">
      <c r="B56" s="19">
        <f t="shared" si="0"/>
        <v>1.47</v>
      </c>
      <c r="C56" s="19"/>
      <c r="D56" s="117" t="s">
        <v>580</v>
      </c>
      <c r="E56" s="19" t="s">
        <v>31</v>
      </c>
      <c r="F56" s="19">
        <v>1</v>
      </c>
      <c r="G56" s="65"/>
      <c r="H56" s="23"/>
      <c r="I56" s="335"/>
      <c r="J56" s="292"/>
      <c r="K56" s="292"/>
      <c r="L56" s="292"/>
      <c r="M56" s="292"/>
      <c r="N56" s="292"/>
      <c r="O56" s="292"/>
      <c r="P56" s="292"/>
      <c r="Q56" s="292"/>
      <c r="R56" s="292"/>
      <c r="S56" s="292"/>
      <c r="T56" s="292"/>
      <c r="U56" s="292"/>
      <c r="V56" s="292"/>
    </row>
    <row r="57" spans="2:22" s="9" customFormat="1" ht="20.25" customHeight="1" x14ac:dyDescent="0.25">
      <c r="B57" s="385" t="s">
        <v>395</v>
      </c>
      <c r="C57" s="19"/>
      <c r="D57" s="117"/>
      <c r="E57" s="19"/>
      <c r="F57" s="19"/>
      <c r="G57" s="65"/>
      <c r="H57" s="23"/>
      <c r="I57" s="335"/>
      <c r="J57" s="292"/>
      <c r="K57" s="292"/>
      <c r="L57" s="292"/>
      <c r="M57" s="292"/>
      <c r="N57" s="292"/>
      <c r="O57" s="292"/>
      <c r="P57" s="292"/>
      <c r="Q57" s="292"/>
      <c r="R57" s="292"/>
      <c r="S57" s="292"/>
      <c r="T57" s="292"/>
      <c r="U57" s="292"/>
      <c r="V57" s="292"/>
    </row>
    <row r="58" spans="2:22" s="9" customFormat="1" ht="20.25" customHeight="1" x14ac:dyDescent="0.25">
      <c r="B58" s="385" t="s">
        <v>1262</v>
      </c>
      <c r="C58" s="19"/>
      <c r="D58" s="117"/>
      <c r="E58" s="19"/>
      <c r="F58" s="19"/>
      <c r="G58" s="65"/>
      <c r="H58" s="23"/>
      <c r="I58" s="335"/>
      <c r="J58" s="292"/>
      <c r="K58" s="292"/>
      <c r="L58" s="292"/>
      <c r="M58" s="292"/>
      <c r="N58" s="292"/>
      <c r="O58" s="292"/>
      <c r="P58" s="292"/>
      <c r="Q58" s="292"/>
      <c r="R58" s="292"/>
      <c r="S58" s="292"/>
      <c r="T58" s="292"/>
      <c r="U58" s="292"/>
      <c r="V58" s="292"/>
    </row>
    <row r="59" spans="2:22" s="9" customFormat="1" ht="21" customHeight="1" x14ac:dyDescent="0.25">
      <c r="B59" s="19">
        <f>B56+0.01</f>
        <v>1.48</v>
      </c>
      <c r="C59" s="19"/>
      <c r="D59" s="117" t="s">
        <v>581</v>
      </c>
      <c r="E59" s="19" t="s">
        <v>31</v>
      </c>
      <c r="F59" s="19">
        <v>1</v>
      </c>
      <c r="G59" s="65"/>
      <c r="H59" s="23"/>
      <c r="I59" s="335"/>
      <c r="J59" s="292"/>
      <c r="K59" s="292"/>
      <c r="L59" s="292"/>
      <c r="M59" s="292"/>
      <c r="N59" s="292"/>
      <c r="O59" s="292"/>
      <c r="P59" s="292"/>
      <c r="Q59" s="292"/>
      <c r="R59" s="292"/>
      <c r="S59" s="292"/>
      <c r="T59" s="292"/>
      <c r="U59" s="292"/>
      <c r="V59" s="292"/>
    </row>
    <row r="60" spans="2:22" s="9" customFormat="1" ht="20.25" customHeight="1" x14ac:dyDescent="0.25">
      <c r="B60" s="19">
        <f t="shared" si="0"/>
        <v>1.49</v>
      </c>
      <c r="C60" s="19"/>
      <c r="D60" s="117" t="s">
        <v>582</v>
      </c>
      <c r="E60" s="19" t="s">
        <v>31</v>
      </c>
      <c r="F60" s="19">
        <v>1</v>
      </c>
      <c r="G60" s="65"/>
      <c r="H60" s="23"/>
      <c r="I60" s="335"/>
      <c r="J60" s="292"/>
      <c r="K60" s="292"/>
      <c r="L60" s="292"/>
      <c r="M60" s="292"/>
      <c r="N60" s="292"/>
      <c r="O60" s="292"/>
      <c r="P60" s="292"/>
      <c r="Q60" s="292"/>
      <c r="R60" s="292"/>
      <c r="S60" s="292"/>
      <c r="T60" s="292"/>
      <c r="U60" s="292"/>
      <c r="V60" s="292"/>
    </row>
    <row r="61" spans="2:22" s="9" customFormat="1" ht="15" x14ac:dyDescent="0.25">
      <c r="B61" s="331">
        <f t="shared" si="0"/>
        <v>1.5</v>
      </c>
      <c r="C61" s="19"/>
      <c r="D61" s="117" t="s">
        <v>583</v>
      </c>
      <c r="E61" s="19" t="s">
        <v>31</v>
      </c>
      <c r="F61" s="19">
        <v>1</v>
      </c>
      <c r="G61" s="65"/>
      <c r="H61" s="23"/>
      <c r="I61" s="292"/>
      <c r="J61" s="292"/>
      <c r="K61" s="292"/>
      <c r="L61" s="292"/>
      <c r="M61" s="292"/>
      <c r="N61" s="292"/>
      <c r="O61" s="292"/>
      <c r="P61" s="292"/>
      <c r="Q61" s="292"/>
      <c r="R61" s="292"/>
      <c r="S61" s="292"/>
      <c r="T61" s="292"/>
      <c r="U61" s="292"/>
      <c r="V61" s="292"/>
    </row>
    <row r="62" spans="2:22" s="9" customFormat="1" ht="15" x14ac:dyDescent="0.25">
      <c r="B62" s="19">
        <f t="shared" si="0"/>
        <v>1.51</v>
      </c>
      <c r="C62" s="19"/>
      <c r="D62" s="117" t="s">
        <v>584</v>
      </c>
      <c r="E62" s="19" t="s">
        <v>31</v>
      </c>
      <c r="F62" s="19">
        <v>1</v>
      </c>
      <c r="G62" s="65"/>
      <c r="H62" s="23"/>
      <c r="I62" s="292"/>
      <c r="J62" s="292"/>
      <c r="K62" s="292"/>
      <c r="L62" s="292"/>
      <c r="M62" s="292"/>
      <c r="N62" s="292"/>
      <c r="O62" s="292"/>
      <c r="P62" s="292"/>
      <c r="Q62" s="292"/>
      <c r="R62" s="292"/>
      <c r="S62" s="292"/>
      <c r="T62" s="292"/>
      <c r="U62" s="292"/>
      <c r="V62" s="292"/>
    </row>
    <row r="63" spans="2:22" s="9" customFormat="1" ht="15" x14ac:dyDescent="0.25">
      <c r="B63" s="19">
        <f t="shared" si="0"/>
        <v>1.52</v>
      </c>
      <c r="C63" s="19"/>
      <c r="D63" s="117" t="s">
        <v>585</v>
      </c>
      <c r="E63" s="19" t="s">
        <v>31</v>
      </c>
      <c r="F63" s="19">
        <v>1</v>
      </c>
      <c r="G63" s="65"/>
      <c r="H63" s="23"/>
      <c r="I63" s="292"/>
      <c r="J63" s="292"/>
      <c r="K63" s="292"/>
      <c r="L63" s="292"/>
      <c r="M63" s="292"/>
      <c r="N63" s="292"/>
      <c r="O63" s="292"/>
      <c r="P63" s="292"/>
      <c r="Q63" s="292"/>
      <c r="R63" s="292"/>
      <c r="S63" s="292"/>
      <c r="T63" s="292"/>
      <c r="U63" s="292"/>
      <c r="V63" s="292"/>
    </row>
    <row r="64" spans="2:22" s="9" customFormat="1" ht="15" x14ac:dyDescent="0.25">
      <c r="B64" s="19">
        <f t="shared" si="0"/>
        <v>1.53</v>
      </c>
      <c r="C64" s="19"/>
      <c r="D64" s="117" t="s">
        <v>586</v>
      </c>
      <c r="E64" s="19" t="s">
        <v>31</v>
      </c>
      <c r="F64" s="19">
        <v>1</v>
      </c>
      <c r="G64" s="65"/>
      <c r="H64" s="23"/>
      <c r="I64" s="292"/>
      <c r="J64" s="292"/>
      <c r="K64" s="292"/>
      <c r="L64" s="292"/>
      <c r="M64" s="292"/>
      <c r="N64" s="292"/>
      <c r="O64" s="292"/>
      <c r="P64" s="292"/>
      <c r="Q64" s="292"/>
      <c r="R64" s="292"/>
      <c r="S64" s="292"/>
      <c r="T64" s="292"/>
      <c r="U64" s="292"/>
      <c r="V64" s="292"/>
    </row>
    <row r="65" spans="2:22" s="9" customFormat="1" ht="15" x14ac:dyDescent="0.25">
      <c r="B65" s="19">
        <f t="shared" si="0"/>
        <v>1.54</v>
      </c>
      <c r="C65" s="19"/>
      <c r="D65" s="117" t="s">
        <v>587</v>
      </c>
      <c r="E65" s="19" t="s">
        <v>31</v>
      </c>
      <c r="F65" s="19">
        <v>1</v>
      </c>
      <c r="G65" s="65"/>
      <c r="H65" s="23"/>
      <c r="I65" s="292"/>
      <c r="J65" s="292"/>
      <c r="K65" s="292"/>
      <c r="L65" s="292"/>
      <c r="M65" s="292"/>
      <c r="N65" s="292"/>
      <c r="O65" s="292"/>
      <c r="P65" s="292"/>
      <c r="Q65" s="292"/>
      <c r="R65" s="292"/>
      <c r="S65" s="292"/>
      <c r="T65" s="292"/>
      <c r="U65" s="292"/>
      <c r="V65" s="292"/>
    </row>
    <row r="66" spans="2:22" s="9" customFormat="1" ht="15" x14ac:dyDescent="0.25">
      <c r="B66" s="19">
        <f t="shared" si="0"/>
        <v>1.55</v>
      </c>
      <c r="C66" s="19"/>
      <c r="D66" s="117" t="s">
        <v>588</v>
      </c>
      <c r="E66" s="19" t="s">
        <v>31</v>
      </c>
      <c r="F66" s="19">
        <v>1</v>
      </c>
      <c r="G66" s="65"/>
      <c r="H66" s="23"/>
      <c r="I66" s="292"/>
      <c r="J66" s="292"/>
      <c r="K66" s="292"/>
      <c r="L66" s="292"/>
      <c r="M66" s="292"/>
      <c r="N66" s="292"/>
      <c r="O66" s="292"/>
      <c r="P66" s="292"/>
      <c r="Q66" s="292"/>
      <c r="R66" s="292"/>
      <c r="S66" s="292"/>
      <c r="T66" s="292"/>
      <c r="U66" s="292"/>
      <c r="V66" s="292"/>
    </row>
    <row r="67" spans="2:22" s="9" customFormat="1" ht="15" x14ac:dyDescent="0.25">
      <c r="B67" s="19">
        <f t="shared" si="0"/>
        <v>1.56</v>
      </c>
      <c r="C67" s="19"/>
      <c r="D67" s="117" t="s">
        <v>589</v>
      </c>
      <c r="E67" s="19" t="s">
        <v>31</v>
      </c>
      <c r="F67" s="19">
        <v>1</v>
      </c>
      <c r="G67" s="65"/>
      <c r="H67" s="23"/>
      <c r="I67" s="292"/>
      <c r="J67" s="292"/>
      <c r="K67" s="292"/>
      <c r="L67" s="292"/>
      <c r="M67" s="292"/>
      <c r="N67" s="292"/>
      <c r="O67" s="292"/>
      <c r="P67" s="292"/>
      <c r="Q67" s="292"/>
      <c r="R67" s="292"/>
      <c r="S67" s="292"/>
      <c r="T67" s="292"/>
      <c r="U67" s="292"/>
      <c r="V67" s="292"/>
    </row>
    <row r="68" spans="2:22" s="9" customFormat="1" ht="15" x14ac:dyDescent="0.25">
      <c r="B68" s="19">
        <f t="shared" si="0"/>
        <v>1.57</v>
      </c>
      <c r="C68" s="19"/>
      <c r="D68" s="117" t="s">
        <v>581</v>
      </c>
      <c r="E68" s="19" t="s">
        <v>31</v>
      </c>
      <c r="F68" s="19">
        <v>1</v>
      </c>
      <c r="G68" s="65"/>
      <c r="H68" s="23"/>
      <c r="I68" s="292"/>
      <c r="J68" s="292"/>
      <c r="K68" s="292"/>
      <c r="L68" s="292"/>
      <c r="M68" s="292"/>
      <c r="N68" s="292"/>
      <c r="O68" s="292"/>
      <c r="P68" s="292"/>
      <c r="Q68" s="292"/>
      <c r="R68" s="292"/>
      <c r="S68" s="292"/>
      <c r="T68" s="292"/>
      <c r="U68" s="292"/>
      <c r="V68" s="292"/>
    </row>
    <row r="69" spans="2:22" s="9" customFormat="1" ht="15" x14ac:dyDescent="0.25">
      <c r="B69" s="19">
        <f t="shared" si="0"/>
        <v>1.58</v>
      </c>
      <c r="C69" s="19"/>
      <c r="D69" s="117" t="s">
        <v>79</v>
      </c>
      <c r="E69" s="19" t="s">
        <v>31</v>
      </c>
      <c r="F69" s="19">
        <v>1</v>
      </c>
      <c r="G69" s="65"/>
      <c r="H69" s="23"/>
      <c r="I69" s="292"/>
      <c r="J69" s="292"/>
      <c r="K69" s="292"/>
      <c r="L69" s="292"/>
      <c r="M69" s="292"/>
      <c r="N69" s="292"/>
      <c r="O69" s="292"/>
      <c r="P69" s="292"/>
      <c r="Q69" s="292"/>
      <c r="R69" s="292"/>
      <c r="S69" s="292"/>
      <c r="T69" s="292"/>
      <c r="U69" s="292"/>
      <c r="V69" s="292"/>
    </row>
    <row r="70" spans="2:22" s="9" customFormat="1" ht="15" x14ac:dyDescent="0.25">
      <c r="B70" s="19">
        <f t="shared" si="0"/>
        <v>1.59</v>
      </c>
      <c r="C70" s="19"/>
      <c r="D70" s="117" t="s">
        <v>81</v>
      </c>
      <c r="E70" s="19" t="s">
        <v>31</v>
      </c>
      <c r="F70" s="19">
        <v>1</v>
      </c>
      <c r="G70" s="65"/>
      <c r="H70" s="23"/>
      <c r="I70" s="292"/>
      <c r="J70" s="292"/>
      <c r="K70" s="292"/>
      <c r="L70" s="292"/>
      <c r="M70" s="292"/>
      <c r="N70" s="292"/>
      <c r="O70" s="292"/>
      <c r="P70" s="292"/>
      <c r="Q70" s="292"/>
      <c r="R70" s="292"/>
      <c r="S70" s="292"/>
      <c r="T70" s="292"/>
      <c r="U70" s="292"/>
      <c r="V70" s="292"/>
    </row>
    <row r="71" spans="2:22" s="9" customFormat="1" ht="15" x14ac:dyDescent="0.25">
      <c r="B71" s="331">
        <f t="shared" si="0"/>
        <v>1.6</v>
      </c>
      <c r="C71" s="19"/>
      <c r="D71" s="117" t="s">
        <v>83</v>
      </c>
      <c r="E71" s="19" t="s">
        <v>31</v>
      </c>
      <c r="F71" s="19">
        <v>1</v>
      </c>
      <c r="G71" s="65"/>
      <c r="H71" s="23"/>
      <c r="I71" s="292"/>
      <c r="J71" s="292"/>
      <c r="K71" s="292"/>
      <c r="L71" s="292"/>
      <c r="M71" s="292"/>
      <c r="N71" s="292"/>
      <c r="O71" s="292"/>
      <c r="P71" s="292"/>
      <c r="Q71" s="292"/>
      <c r="R71" s="292"/>
      <c r="S71" s="292"/>
      <c r="T71" s="292"/>
      <c r="U71" s="292"/>
      <c r="V71" s="292"/>
    </row>
    <row r="72" spans="2:22" s="9" customFormat="1" ht="15" x14ac:dyDescent="0.25">
      <c r="B72" s="19">
        <f t="shared" si="0"/>
        <v>1.61</v>
      </c>
      <c r="C72" s="19"/>
      <c r="D72" s="117" t="s">
        <v>85</v>
      </c>
      <c r="E72" s="19" t="s">
        <v>31</v>
      </c>
      <c r="F72" s="19">
        <v>1</v>
      </c>
      <c r="G72" s="65"/>
      <c r="H72" s="23"/>
      <c r="I72" s="292"/>
      <c r="J72" s="292"/>
      <c r="K72" s="292"/>
      <c r="L72" s="292"/>
      <c r="M72" s="292"/>
      <c r="N72" s="292"/>
      <c r="O72" s="292"/>
      <c r="P72" s="292"/>
      <c r="Q72" s="292"/>
      <c r="R72" s="292"/>
      <c r="S72" s="292"/>
      <c r="T72" s="292"/>
      <c r="U72" s="292"/>
      <c r="V72" s="292"/>
    </row>
    <row r="73" spans="2:22" s="9" customFormat="1" ht="15" x14ac:dyDescent="0.25">
      <c r="B73" s="19">
        <f t="shared" si="0"/>
        <v>1.62</v>
      </c>
      <c r="C73" s="19"/>
      <c r="D73" s="117" t="s">
        <v>87</v>
      </c>
      <c r="E73" s="19" t="s">
        <v>31</v>
      </c>
      <c r="F73" s="19">
        <v>1</v>
      </c>
      <c r="G73" s="65"/>
      <c r="H73" s="23"/>
      <c r="I73" s="292"/>
      <c r="J73" s="292"/>
      <c r="K73" s="292"/>
      <c r="L73" s="292"/>
      <c r="M73" s="292"/>
      <c r="N73" s="292"/>
      <c r="O73" s="292"/>
      <c r="P73" s="292"/>
      <c r="Q73" s="292"/>
      <c r="R73" s="292"/>
      <c r="S73" s="292"/>
      <c r="T73" s="292"/>
      <c r="U73" s="292"/>
      <c r="V73" s="292"/>
    </row>
    <row r="74" spans="2:22" s="9" customFormat="1" ht="15" x14ac:dyDescent="0.25">
      <c r="B74" s="19">
        <f t="shared" si="0"/>
        <v>1.6300000000000001</v>
      </c>
      <c r="C74" s="19"/>
      <c r="D74" s="117" t="s">
        <v>89</v>
      </c>
      <c r="E74" s="19" t="s">
        <v>31</v>
      </c>
      <c r="F74" s="19">
        <v>1</v>
      </c>
      <c r="G74" s="65"/>
      <c r="H74" s="23"/>
      <c r="I74" s="292"/>
      <c r="J74" s="292"/>
      <c r="K74" s="292"/>
      <c r="L74" s="292"/>
      <c r="M74" s="292"/>
      <c r="N74" s="292"/>
      <c r="O74" s="292"/>
      <c r="P74" s="292"/>
      <c r="Q74" s="292"/>
      <c r="R74" s="292"/>
      <c r="S74" s="292"/>
      <c r="T74" s="292"/>
      <c r="U74" s="292"/>
      <c r="V74" s="292"/>
    </row>
    <row r="75" spans="2:22" s="9" customFormat="1" ht="15" x14ac:dyDescent="0.25">
      <c r="B75" s="19">
        <f t="shared" si="0"/>
        <v>1.6400000000000001</v>
      </c>
      <c r="C75" s="19"/>
      <c r="D75" s="117" t="s">
        <v>91</v>
      </c>
      <c r="E75" s="19" t="s">
        <v>31</v>
      </c>
      <c r="F75" s="19">
        <v>1</v>
      </c>
      <c r="G75" s="65"/>
      <c r="H75" s="23"/>
      <c r="I75" s="292"/>
      <c r="J75" s="292"/>
      <c r="K75" s="292"/>
      <c r="L75" s="292"/>
      <c r="M75" s="292"/>
      <c r="N75" s="292"/>
      <c r="O75" s="292"/>
      <c r="P75" s="292"/>
      <c r="Q75" s="292"/>
      <c r="R75" s="292"/>
      <c r="S75" s="292"/>
      <c r="T75" s="292"/>
      <c r="U75" s="292"/>
      <c r="V75" s="292"/>
    </row>
    <row r="76" spans="2:22" s="9" customFormat="1" ht="15" x14ac:dyDescent="0.25">
      <c r="B76" s="19">
        <f t="shared" si="0"/>
        <v>1.6500000000000001</v>
      </c>
      <c r="C76" s="19"/>
      <c r="D76" s="116" t="s">
        <v>593</v>
      </c>
      <c r="E76" s="19" t="s">
        <v>31</v>
      </c>
      <c r="F76" s="19">
        <v>1</v>
      </c>
      <c r="G76" s="65"/>
      <c r="H76" s="23"/>
      <c r="I76" s="335"/>
      <c r="J76" s="292"/>
      <c r="K76" s="292"/>
      <c r="L76" s="292"/>
      <c r="M76" s="292"/>
      <c r="N76" s="292"/>
      <c r="O76" s="292"/>
      <c r="P76" s="292"/>
      <c r="Q76" s="292"/>
      <c r="R76" s="292"/>
      <c r="S76" s="292"/>
      <c r="T76" s="292"/>
      <c r="U76" s="292"/>
      <c r="V76" s="292"/>
    </row>
    <row r="77" spans="2:22" s="9" customFormat="1" ht="15" x14ac:dyDescent="0.25">
      <c r="B77" s="19">
        <f t="shared" si="0"/>
        <v>1.6600000000000001</v>
      </c>
      <c r="C77" s="19"/>
      <c r="D77" s="116" t="s">
        <v>594</v>
      </c>
      <c r="E77" s="19" t="s">
        <v>31</v>
      </c>
      <c r="F77" s="19">
        <v>1</v>
      </c>
      <c r="G77" s="65"/>
      <c r="H77" s="23"/>
      <c r="I77" s="335"/>
      <c r="J77" s="292"/>
      <c r="K77" s="292"/>
      <c r="L77" s="292"/>
      <c r="M77" s="292"/>
      <c r="N77" s="292"/>
      <c r="O77" s="292"/>
      <c r="P77" s="292"/>
      <c r="Q77" s="292"/>
      <c r="R77" s="292"/>
      <c r="S77" s="292"/>
      <c r="T77" s="292"/>
      <c r="U77" s="292"/>
      <c r="V77" s="292"/>
    </row>
    <row r="78" spans="2:22" s="9" customFormat="1" ht="15" x14ac:dyDescent="0.25">
      <c r="B78" s="19">
        <f t="shared" si="0"/>
        <v>1.6700000000000002</v>
      </c>
      <c r="C78" s="19"/>
      <c r="D78" s="116" t="s">
        <v>595</v>
      </c>
      <c r="E78" s="19" t="s">
        <v>31</v>
      </c>
      <c r="F78" s="19">
        <v>1</v>
      </c>
      <c r="G78" s="65"/>
      <c r="H78" s="23"/>
      <c r="I78" s="335"/>
      <c r="J78" s="292"/>
      <c r="K78" s="292"/>
      <c r="L78" s="292"/>
      <c r="M78" s="292"/>
      <c r="N78" s="292"/>
      <c r="O78" s="292"/>
      <c r="P78" s="292"/>
      <c r="Q78" s="292"/>
      <c r="R78" s="292"/>
      <c r="S78" s="292"/>
      <c r="T78" s="292"/>
      <c r="U78" s="292"/>
      <c r="V78" s="292"/>
    </row>
    <row r="79" spans="2:22" s="9" customFormat="1" ht="15" x14ac:dyDescent="0.25">
      <c r="B79" s="19">
        <f t="shared" si="0"/>
        <v>1.6800000000000002</v>
      </c>
      <c r="C79" s="19"/>
      <c r="D79" s="116" t="s">
        <v>596</v>
      </c>
      <c r="E79" s="19" t="s">
        <v>31</v>
      </c>
      <c r="F79" s="19">
        <v>1</v>
      </c>
      <c r="G79" s="65"/>
      <c r="H79" s="23"/>
      <c r="I79" s="335"/>
      <c r="J79" s="292"/>
      <c r="K79" s="292"/>
      <c r="L79" s="292"/>
      <c r="M79" s="292"/>
      <c r="N79" s="292"/>
      <c r="O79" s="292"/>
      <c r="P79" s="292"/>
      <c r="Q79" s="292"/>
      <c r="R79" s="292"/>
      <c r="S79" s="292"/>
      <c r="T79" s="292"/>
      <c r="U79" s="292"/>
      <c r="V79" s="292"/>
    </row>
    <row r="80" spans="2:22" s="9" customFormat="1" ht="15" x14ac:dyDescent="0.25">
      <c r="B80" s="19">
        <f t="shared" si="0"/>
        <v>1.6900000000000002</v>
      </c>
      <c r="C80" s="19"/>
      <c r="D80" s="116" t="s">
        <v>597</v>
      </c>
      <c r="E80" s="19" t="s">
        <v>31</v>
      </c>
      <c r="F80" s="19">
        <v>1</v>
      </c>
      <c r="G80" s="65"/>
      <c r="H80" s="23"/>
      <c r="I80" s="292"/>
      <c r="J80" s="292"/>
      <c r="K80" s="292"/>
      <c r="L80" s="292"/>
      <c r="M80" s="292"/>
      <c r="N80" s="292"/>
      <c r="O80" s="292"/>
      <c r="P80" s="292"/>
      <c r="Q80" s="292"/>
      <c r="R80" s="292"/>
      <c r="S80" s="292"/>
      <c r="T80" s="292"/>
      <c r="U80" s="292"/>
      <c r="V80" s="292"/>
    </row>
    <row r="81" spans="2:22" s="9" customFormat="1" ht="15" x14ac:dyDescent="0.25">
      <c r="B81" s="331">
        <f t="shared" si="0"/>
        <v>1.7000000000000002</v>
      </c>
      <c r="C81" s="19"/>
      <c r="D81" s="116" t="s">
        <v>598</v>
      </c>
      <c r="E81" s="19" t="s">
        <v>31</v>
      </c>
      <c r="F81" s="19">
        <v>1</v>
      </c>
      <c r="G81" s="65"/>
      <c r="H81" s="23"/>
      <c r="I81" s="292"/>
      <c r="J81" s="292"/>
      <c r="K81" s="292"/>
      <c r="L81" s="292"/>
      <c r="M81" s="292"/>
      <c r="N81" s="292"/>
      <c r="O81" s="292"/>
      <c r="P81" s="292"/>
      <c r="Q81" s="292"/>
      <c r="R81" s="292"/>
      <c r="S81" s="292"/>
      <c r="T81" s="292"/>
      <c r="U81" s="292"/>
      <c r="V81" s="292"/>
    </row>
    <row r="82" spans="2:22" ht="15" x14ac:dyDescent="0.25">
      <c r="B82" s="19">
        <f t="shared" si="0"/>
        <v>1.7100000000000002</v>
      </c>
      <c r="C82" s="19"/>
      <c r="D82" s="116" t="s">
        <v>599</v>
      </c>
      <c r="E82" s="19" t="s">
        <v>31</v>
      </c>
      <c r="F82" s="19">
        <v>1</v>
      </c>
      <c r="G82" s="65"/>
      <c r="H82" s="2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</row>
    <row r="83" spans="2:22" ht="15" x14ac:dyDescent="0.25">
      <c r="B83" s="19">
        <f t="shared" si="0"/>
        <v>1.7200000000000002</v>
      </c>
      <c r="C83" s="19"/>
      <c r="D83" s="116" t="s">
        <v>600</v>
      </c>
      <c r="E83" s="19" t="s">
        <v>31</v>
      </c>
      <c r="F83" s="19">
        <v>1</v>
      </c>
      <c r="G83" s="65"/>
      <c r="H83" s="23"/>
    </row>
    <row r="84" spans="2:22" ht="15" x14ac:dyDescent="0.25">
      <c r="B84" s="19">
        <f t="shared" si="0"/>
        <v>1.7300000000000002</v>
      </c>
      <c r="C84" s="19"/>
      <c r="D84" s="116" t="s">
        <v>601</v>
      </c>
      <c r="E84" s="19" t="s">
        <v>31</v>
      </c>
      <c r="F84" s="19">
        <v>1</v>
      </c>
      <c r="G84" s="65"/>
      <c r="H84" s="23"/>
    </row>
    <row r="85" spans="2:22" ht="15" x14ac:dyDescent="0.25">
      <c r="B85" s="19">
        <f t="shared" si="0"/>
        <v>1.7400000000000002</v>
      </c>
      <c r="C85" s="19"/>
      <c r="D85" s="116" t="s">
        <v>594</v>
      </c>
      <c r="E85" s="19" t="s">
        <v>31</v>
      </c>
      <c r="F85" s="19">
        <v>1</v>
      </c>
      <c r="G85" s="65"/>
      <c r="H85" s="23"/>
    </row>
    <row r="86" spans="2:22" ht="15" x14ac:dyDescent="0.25">
      <c r="B86" s="19">
        <f t="shared" si="0"/>
        <v>1.7500000000000002</v>
      </c>
      <c r="C86" s="19"/>
      <c r="D86" s="116" t="s">
        <v>602</v>
      </c>
      <c r="E86" s="19" t="s">
        <v>31</v>
      </c>
      <c r="F86" s="19">
        <v>1</v>
      </c>
      <c r="G86" s="65"/>
      <c r="H86" s="23"/>
    </row>
    <row r="87" spans="2:22" ht="15" x14ac:dyDescent="0.25">
      <c r="B87" s="19">
        <f t="shared" si="0"/>
        <v>1.7600000000000002</v>
      </c>
      <c r="C87" s="19"/>
      <c r="D87" s="116" t="s">
        <v>603</v>
      </c>
      <c r="E87" s="19" t="s">
        <v>31</v>
      </c>
      <c r="F87" s="19">
        <v>1</v>
      </c>
      <c r="G87" s="65"/>
      <c r="H87" s="23"/>
    </row>
    <row r="88" spans="2:22" ht="15" x14ac:dyDescent="0.25">
      <c r="B88" s="19">
        <f t="shared" si="0"/>
        <v>1.7700000000000002</v>
      </c>
      <c r="C88" s="19"/>
      <c r="D88" s="116" t="s">
        <v>604</v>
      </c>
      <c r="E88" s="19" t="s">
        <v>31</v>
      </c>
      <c r="F88" s="19">
        <v>1</v>
      </c>
      <c r="G88" s="65"/>
      <c r="H88" s="23"/>
    </row>
    <row r="89" spans="2:22" ht="15" x14ac:dyDescent="0.25">
      <c r="B89" s="19">
        <f t="shared" si="0"/>
        <v>1.7800000000000002</v>
      </c>
      <c r="C89" s="19"/>
      <c r="D89" s="116" t="s">
        <v>605</v>
      </c>
      <c r="E89" s="19" t="s">
        <v>31</v>
      </c>
      <c r="F89" s="19">
        <v>1</v>
      </c>
      <c r="G89" s="65"/>
      <c r="H89" s="23"/>
    </row>
    <row r="90" spans="2:22" ht="15" x14ac:dyDescent="0.25">
      <c r="B90" s="19">
        <f t="shared" si="0"/>
        <v>1.7900000000000003</v>
      </c>
      <c r="C90" s="19"/>
      <c r="D90" s="116" t="s">
        <v>606</v>
      </c>
      <c r="E90" s="19" t="s">
        <v>31</v>
      </c>
      <c r="F90" s="19">
        <v>1</v>
      </c>
      <c r="G90" s="65"/>
      <c r="H90" s="23"/>
    </row>
    <row r="91" spans="2:22" ht="15" x14ac:dyDescent="0.25">
      <c r="B91" s="331">
        <f t="shared" si="0"/>
        <v>1.8000000000000003</v>
      </c>
      <c r="C91" s="19"/>
      <c r="D91" s="116" t="s">
        <v>607</v>
      </c>
      <c r="E91" s="19" t="s">
        <v>31</v>
      </c>
      <c r="F91" s="19">
        <v>1</v>
      </c>
      <c r="G91" s="65"/>
      <c r="H91" s="23"/>
    </row>
    <row r="92" spans="2:22" ht="15" x14ac:dyDescent="0.25">
      <c r="B92" s="19">
        <f t="shared" si="0"/>
        <v>1.8100000000000003</v>
      </c>
      <c r="C92" s="19"/>
      <c r="D92" s="116" t="s">
        <v>608</v>
      </c>
      <c r="E92" s="19" t="s">
        <v>31</v>
      </c>
      <c r="F92" s="19">
        <v>1</v>
      </c>
      <c r="G92" s="65"/>
      <c r="H92" s="23"/>
    </row>
    <row r="93" spans="2:22" s="82" customFormat="1" ht="15" x14ac:dyDescent="0.25">
      <c r="B93" s="19">
        <f t="shared" si="0"/>
        <v>1.8200000000000003</v>
      </c>
      <c r="C93" s="19"/>
      <c r="D93" s="116" t="s">
        <v>609</v>
      </c>
      <c r="E93" s="19" t="s">
        <v>31</v>
      </c>
      <c r="F93" s="19">
        <v>1</v>
      </c>
      <c r="G93" s="65"/>
      <c r="H93" s="23"/>
    </row>
    <row r="94" spans="2:22" s="82" customFormat="1" ht="15" x14ac:dyDescent="0.25">
      <c r="B94" s="19">
        <f t="shared" si="0"/>
        <v>1.8300000000000003</v>
      </c>
      <c r="C94" s="19"/>
      <c r="D94" s="116" t="s">
        <v>610</v>
      </c>
      <c r="E94" s="19" t="s">
        <v>31</v>
      </c>
      <c r="F94" s="19">
        <v>1</v>
      </c>
      <c r="G94" s="65"/>
      <c r="H94" s="23"/>
    </row>
    <row r="95" spans="2:22" s="82" customFormat="1" ht="15" x14ac:dyDescent="0.25">
      <c r="B95" s="19">
        <f t="shared" si="0"/>
        <v>1.8400000000000003</v>
      </c>
      <c r="C95" s="19"/>
      <c r="D95" s="116" t="s">
        <v>611</v>
      </c>
      <c r="E95" s="19" t="s">
        <v>31</v>
      </c>
      <c r="F95" s="19">
        <v>1</v>
      </c>
      <c r="G95" s="65"/>
      <c r="H95" s="23"/>
    </row>
    <row r="96" spans="2:22" s="82" customFormat="1" ht="15" x14ac:dyDescent="0.25">
      <c r="B96" s="19">
        <f t="shared" si="0"/>
        <v>1.8500000000000003</v>
      </c>
      <c r="C96" s="19"/>
      <c r="D96" s="116" t="s">
        <v>612</v>
      </c>
      <c r="E96" s="19" t="s">
        <v>31</v>
      </c>
      <c r="F96" s="19">
        <v>1</v>
      </c>
      <c r="G96" s="65"/>
      <c r="H96" s="23"/>
    </row>
    <row r="97" spans="2:9" s="82" customFormat="1" ht="15" x14ac:dyDescent="0.25">
      <c r="B97" s="19">
        <f t="shared" si="0"/>
        <v>1.8600000000000003</v>
      </c>
      <c r="C97" s="19"/>
      <c r="D97" s="116" t="s">
        <v>613</v>
      </c>
      <c r="E97" s="19" t="s">
        <v>31</v>
      </c>
      <c r="F97" s="19">
        <v>1</v>
      </c>
      <c r="G97" s="65"/>
      <c r="H97" s="23"/>
    </row>
    <row r="98" spans="2:9" s="82" customFormat="1" ht="15" x14ac:dyDescent="0.25">
      <c r="B98" s="19">
        <f t="shared" si="0"/>
        <v>1.8700000000000003</v>
      </c>
      <c r="C98" s="19"/>
      <c r="D98" s="116" t="s">
        <v>614</v>
      </c>
      <c r="E98" s="19" t="s">
        <v>31</v>
      </c>
      <c r="F98" s="19">
        <v>1</v>
      </c>
      <c r="G98" s="65"/>
      <c r="H98" s="23"/>
    </row>
    <row r="99" spans="2:9" s="82" customFormat="1" ht="15" x14ac:dyDescent="0.25">
      <c r="B99" s="19">
        <f t="shared" si="0"/>
        <v>1.8800000000000003</v>
      </c>
      <c r="C99" s="19"/>
      <c r="D99" s="116" t="s">
        <v>615</v>
      </c>
      <c r="E99" s="19" t="s">
        <v>31</v>
      </c>
      <c r="F99" s="19">
        <v>1</v>
      </c>
      <c r="G99" s="65"/>
      <c r="H99" s="23"/>
    </row>
    <row r="100" spans="2:9" s="82" customFormat="1" ht="15" x14ac:dyDescent="0.25">
      <c r="B100" s="19">
        <f t="shared" si="0"/>
        <v>1.8900000000000003</v>
      </c>
      <c r="C100" s="19"/>
      <c r="D100" s="116" t="s">
        <v>616</v>
      </c>
      <c r="E100" s="19" t="s">
        <v>31</v>
      </c>
      <c r="F100" s="19">
        <v>1</v>
      </c>
      <c r="G100" s="65"/>
      <c r="H100" s="23"/>
      <c r="I100" s="335"/>
    </row>
    <row r="101" spans="2:9" s="82" customFormat="1" ht="15" x14ac:dyDescent="0.25">
      <c r="B101" s="331">
        <f t="shared" si="0"/>
        <v>1.9000000000000004</v>
      </c>
      <c r="C101" s="19"/>
      <c r="D101" s="116" t="s">
        <v>617</v>
      </c>
      <c r="E101" s="19" t="s">
        <v>31</v>
      </c>
      <c r="F101" s="19">
        <v>1</v>
      </c>
      <c r="G101" s="65"/>
      <c r="H101" s="23"/>
      <c r="I101" s="335"/>
    </row>
    <row r="102" spans="2:9" s="82" customFormat="1" ht="15" x14ac:dyDescent="0.25">
      <c r="B102" s="19">
        <f t="shared" si="0"/>
        <v>1.9100000000000004</v>
      </c>
      <c r="C102" s="19"/>
      <c r="D102" s="116" t="s">
        <v>618</v>
      </c>
      <c r="E102" s="19" t="s">
        <v>31</v>
      </c>
      <c r="F102" s="19">
        <v>1</v>
      </c>
      <c r="G102" s="65"/>
      <c r="H102" s="23"/>
      <c r="I102" s="335"/>
    </row>
    <row r="103" spans="2:9" ht="15" x14ac:dyDescent="0.25">
      <c r="B103" s="19">
        <f t="shared" si="0"/>
        <v>1.9200000000000004</v>
      </c>
      <c r="C103" s="19"/>
      <c r="D103" s="116" t="s">
        <v>619</v>
      </c>
      <c r="E103" s="19" t="s">
        <v>31</v>
      </c>
      <c r="F103" s="19">
        <v>1</v>
      </c>
      <c r="G103" s="65"/>
      <c r="H103" s="23"/>
    </row>
    <row r="104" spans="2:9" ht="15" x14ac:dyDescent="0.25">
      <c r="B104" s="19">
        <f t="shared" si="0"/>
        <v>1.9300000000000004</v>
      </c>
      <c r="C104" s="19"/>
      <c r="D104" s="116" t="s">
        <v>620</v>
      </c>
      <c r="E104" s="19" t="s">
        <v>31</v>
      </c>
      <c r="F104" s="19">
        <v>1</v>
      </c>
      <c r="G104" s="65"/>
      <c r="H104" s="23"/>
    </row>
    <row r="105" spans="2:9" ht="15" x14ac:dyDescent="0.25">
      <c r="B105" s="19">
        <f t="shared" si="0"/>
        <v>1.9400000000000004</v>
      </c>
      <c r="C105" s="19"/>
      <c r="D105" s="116" t="s">
        <v>621</v>
      </c>
      <c r="E105" s="19" t="s">
        <v>31</v>
      </c>
      <c r="F105" s="19">
        <v>1</v>
      </c>
      <c r="G105" s="65"/>
      <c r="H105" s="23"/>
    </row>
    <row r="106" spans="2:9" ht="15" x14ac:dyDescent="0.25">
      <c r="B106" s="19">
        <f t="shared" si="0"/>
        <v>1.9500000000000004</v>
      </c>
      <c r="C106" s="19"/>
      <c r="D106" s="116" t="s">
        <v>622</v>
      </c>
      <c r="E106" s="19" t="s">
        <v>31</v>
      </c>
      <c r="F106" s="19">
        <v>1</v>
      </c>
      <c r="G106" s="65"/>
      <c r="H106" s="23"/>
    </row>
    <row r="107" spans="2:9" ht="15" x14ac:dyDescent="0.25">
      <c r="B107" s="19">
        <f t="shared" si="0"/>
        <v>1.9600000000000004</v>
      </c>
      <c r="C107" s="19"/>
      <c r="D107" s="116" t="s">
        <v>623</v>
      </c>
      <c r="E107" s="19" t="s">
        <v>31</v>
      </c>
      <c r="F107" s="19">
        <v>1</v>
      </c>
      <c r="G107" s="65"/>
      <c r="H107" s="23"/>
    </row>
    <row r="108" spans="2:9" ht="15" x14ac:dyDescent="0.25">
      <c r="B108" s="19">
        <f t="shared" si="0"/>
        <v>1.9700000000000004</v>
      </c>
      <c r="C108" s="19"/>
      <c r="D108" s="116" t="s">
        <v>624</v>
      </c>
      <c r="E108" s="19" t="s">
        <v>31</v>
      </c>
      <c r="F108" s="19">
        <v>1</v>
      </c>
      <c r="G108" s="65"/>
      <c r="H108" s="23"/>
    </row>
    <row r="109" spans="2:9" ht="15" x14ac:dyDescent="0.25">
      <c r="B109" s="19">
        <f t="shared" si="0"/>
        <v>1.9800000000000004</v>
      </c>
      <c r="C109" s="19"/>
      <c r="D109" s="116" t="s">
        <v>625</v>
      </c>
      <c r="E109" s="19" t="s">
        <v>31</v>
      </c>
      <c r="F109" s="19">
        <v>1</v>
      </c>
      <c r="G109" s="65"/>
      <c r="H109" s="23"/>
    </row>
    <row r="110" spans="2:9" ht="15" x14ac:dyDescent="0.25">
      <c r="B110" s="19">
        <f t="shared" si="0"/>
        <v>1.9900000000000004</v>
      </c>
      <c r="C110" s="19"/>
      <c r="D110" s="116" t="s">
        <v>626</v>
      </c>
      <c r="E110" s="19" t="s">
        <v>31</v>
      </c>
      <c r="F110" s="19">
        <v>1</v>
      </c>
      <c r="G110" s="65"/>
      <c r="H110" s="23"/>
    </row>
    <row r="111" spans="2:9" ht="15" x14ac:dyDescent="0.25">
      <c r="B111" s="377">
        <v>1.1000000000000001</v>
      </c>
      <c r="C111" s="19"/>
      <c r="D111" s="116" t="s">
        <v>627</v>
      </c>
      <c r="E111" s="19" t="s">
        <v>31</v>
      </c>
      <c r="F111" s="19">
        <v>1</v>
      </c>
      <c r="G111" s="65"/>
      <c r="H111" s="23"/>
    </row>
    <row r="112" spans="2:9" ht="15" x14ac:dyDescent="0.25">
      <c r="B112" s="377">
        <f>B111+0.001</f>
        <v>1.101</v>
      </c>
      <c r="C112" s="19"/>
      <c r="D112" s="116" t="s">
        <v>618</v>
      </c>
      <c r="E112" s="19" t="s">
        <v>31</v>
      </c>
      <c r="F112" s="19">
        <v>1</v>
      </c>
      <c r="G112" s="65"/>
      <c r="H112" s="23"/>
    </row>
    <row r="113" spans="2:9" ht="15" x14ac:dyDescent="0.25">
      <c r="B113" s="377">
        <f t="shared" ref="B113:B161" si="1">B112+0.001</f>
        <v>1.1019999999999999</v>
      </c>
      <c r="C113" s="19"/>
      <c r="D113" s="116" t="s">
        <v>628</v>
      </c>
      <c r="E113" s="19" t="s">
        <v>31</v>
      </c>
      <c r="F113" s="19">
        <v>1</v>
      </c>
      <c r="G113" s="65"/>
      <c r="H113" s="23"/>
    </row>
    <row r="114" spans="2:9" ht="15" x14ac:dyDescent="0.25">
      <c r="B114" s="377">
        <f t="shared" si="1"/>
        <v>1.1029999999999998</v>
      </c>
      <c r="C114" s="19"/>
      <c r="D114" s="116" t="s">
        <v>629</v>
      </c>
      <c r="E114" s="19" t="s">
        <v>31</v>
      </c>
      <c r="F114" s="19">
        <v>1</v>
      </c>
      <c r="G114" s="65"/>
      <c r="H114" s="23"/>
    </row>
    <row r="115" spans="2:9" ht="15" x14ac:dyDescent="0.25">
      <c r="B115" s="377">
        <f t="shared" si="1"/>
        <v>1.1039999999999996</v>
      </c>
      <c r="C115" s="19"/>
      <c r="D115" s="117" t="s">
        <v>630</v>
      </c>
      <c r="E115" s="19" t="s">
        <v>31</v>
      </c>
      <c r="F115" s="19">
        <v>1</v>
      </c>
      <c r="G115" s="65"/>
      <c r="H115" s="23"/>
    </row>
    <row r="116" spans="2:9" ht="15" x14ac:dyDescent="0.25">
      <c r="B116" s="377">
        <f t="shared" si="1"/>
        <v>1.1049999999999995</v>
      </c>
      <c r="C116" s="19"/>
      <c r="D116" s="117" t="s">
        <v>631</v>
      </c>
      <c r="E116" s="19" t="s">
        <v>31</v>
      </c>
      <c r="F116" s="19">
        <v>1</v>
      </c>
      <c r="G116" s="65"/>
      <c r="H116" s="23"/>
    </row>
    <row r="117" spans="2:9" ht="15" x14ac:dyDescent="0.25">
      <c r="B117" s="377">
        <f t="shared" si="1"/>
        <v>1.1059999999999994</v>
      </c>
      <c r="C117" s="19"/>
      <c r="D117" s="117" t="s">
        <v>632</v>
      </c>
      <c r="E117" s="19" t="s">
        <v>31</v>
      </c>
      <c r="F117" s="19">
        <v>1</v>
      </c>
      <c r="G117" s="65"/>
      <c r="H117" s="23"/>
    </row>
    <row r="118" spans="2:9" ht="15" x14ac:dyDescent="0.25">
      <c r="B118" s="377">
        <f t="shared" si="1"/>
        <v>1.1069999999999993</v>
      </c>
      <c r="C118" s="19"/>
      <c r="D118" s="117" t="s">
        <v>633</v>
      </c>
      <c r="E118" s="19" t="s">
        <v>31</v>
      </c>
      <c r="F118" s="19">
        <v>1</v>
      </c>
      <c r="G118" s="65"/>
      <c r="H118" s="23"/>
    </row>
    <row r="119" spans="2:9" ht="15" x14ac:dyDescent="0.25">
      <c r="B119" s="377">
        <f t="shared" si="1"/>
        <v>1.1079999999999992</v>
      </c>
      <c r="C119" s="19"/>
      <c r="D119" s="117" t="s">
        <v>633</v>
      </c>
      <c r="E119" s="19" t="s">
        <v>31</v>
      </c>
      <c r="F119" s="19">
        <v>1</v>
      </c>
      <c r="G119" s="65"/>
      <c r="H119" s="23"/>
    </row>
    <row r="120" spans="2:9" ht="15" x14ac:dyDescent="0.25">
      <c r="B120" s="377">
        <f t="shared" si="1"/>
        <v>1.1089999999999991</v>
      </c>
      <c r="C120" s="19"/>
      <c r="D120" s="117" t="s">
        <v>634</v>
      </c>
      <c r="E120" s="19" t="s">
        <v>31</v>
      </c>
      <c r="F120" s="19">
        <v>1</v>
      </c>
      <c r="G120" s="65"/>
      <c r="H120" s="23"/>
    </row>
    <row r="121" spans="2:9" ht="15" x14ac:dyDescent="0.25">
      <c r="B121" s="377">
        <f t="shared" si="1"/>
        <v>1.109999999999999</v>
      </c>
      <c r="C121" s="19"/>
      <c r="D121" s="117" t="s">
        <v>637</v>
      </c>
      <c r="E121" s="19" t="s">
        <v>31</v>
      </c>
      <c r="F121" s="19">
        <v>1</v>
      </c>
      <c r="G121" s="65"/>
      <c r="H121" s="23"/>
      <c r="I121" s="335"/>
    </row>
    <row r="122" spans="2:9" ht="15" x14ac:dyDescent="0.25">
      <c r="B122" s="377">
        <f t="shared" si="1"/>
        <v>1.1109999999999989</v>
      </c>
      <c r="C122" s="19"/>
      <c r="D122" s="117" t="s">
        <v>638</v>
      </c>
      <c r="E122" s="19" t="s">
        <v>31</v>
      </c>
      <c r="F122" s="19">
        <v>1</v>
      </c>
      <c r="G122" s="65"/>
      <c r="H122" s="23"/>
      <c r="I122" s="335"/>
    </row>
    <row r="123" spans="2:9" ht="15" x14ac:dyDescent="0.25">
      <c r="B123" s="377">
        <f t="shared" si="1"/>
        <v>1.1119999999999988</v>
      </c>
      <c r="C123" s="19"/>
      <c r="D123" s="117" t="s">
        <v>639</v>
      </c>
      <c r="E123" s="19" t="s">
        <v>31</v>
      </c>
      <c r="F123" s="19">
        <v>1</v>
      </c>
      <c r="G123" s="65"/>
      <c r="H123" s="23"/>
    </row>
    <row r="124" spans="2:9" ht="15" x14ac:dyDescent="0.25">
      <c r="B124" s="377">
        <f t="shared" si="1"/>
        <v>1.1129999999999987</v>
      </c>
      <c r="C124" s="19"/>
      <c r="D124" s="117" t="s">
        <v>640</v>
      </c>
      <c r="E124" s="19" t="s">
        <v>31</v>
      </c>
      <c r="F124" s="19">
        <v>1</v>
      </c>
      <c r="G124" s="65"/>
      <c r="H124" s="23"/>
    </row>
    <row r="125" spans="2:9" ht="15" x14ac:dyDescent="0.25">
      <c r="B125" s="377">
        <f t="shared" si="1"/>
        <v>1.1139999999999985</v>
      </c>
      <c r="C125" s="19"/>
      <c r="D125" s="117" t="s">
        <v>641</v>
      </c>
      <c r="E125" s="19" t="s">
        <v>31</v>
      </c>
      <c r="F125" s="19">
        <v>1</v>
      </c>
      <c r="G125" s="65"/>
      <c r="H125" s="23"/>
    </row>
    <row r="126" spans="2:9" ht="15" x14ac:dyDescent="0.25">
      <c r="B126" s="377">
        <f t="shared" si="1"/>
        <v>1.1149999999999984</v>
      </c>
      <c r="C126" s="19"/>
      <c r="D126" s="117" t="s">
        <v>642</v>
      </c>
      <c r="E126" s="19" t="s">
        <v>31</v>
      </c>
      <c r="F126" s="19">
        <v>1</v>
      </c>
      <c r="G126" s="65"/>
      <c r="H126" s="23"/>
    </row>
    <row r="127" spans="2:9" ht="15" x14ac:dyDescent="0.25">
      <c r="B127" s="377">
        <f t="shared" si="1"/>
        <v>1.1159999999999983</v>
      </c>
      <c r="C127" s="19"/>
      <c r="D127" s="117" t="s">
        <v>643</v>
      </c>
      <c r="E127" s="19" t="s">
        <v>31</v>
      </c>
      <c r="F127" s="19">
        <v>1</v>
      </c>
      <c r="G127" s="65"/>
      <c r="H127" s="23"/>
    </row>
    <row r="128" spans="2:9" ht="15" x14ac:dyDescent="0.25">
      <c r="B128" s="377">
        <f t="shared" si="1"/>
        <v>1.1169999999999982</v>
      </c>
      <c r="C128" s="19"/>
      <c r="D128" s="117" t="s">
        <v>644</v>
      </c>
      <c r="E128" s="19" t="s">
        <v>31</v>
      </c>
      <c r="F128" s="19">
        <v>1</v>
      </c>
      <c r="G128" s="65"/>
      <c r="H128" s="23"/>
    </row>
    <row r="129" spans="2:8" ht="15" x14ac:dyDescent="0.25">
      <c r="B129" s="377">
        <f t="shared" si="1"/>
        <v>1.1179999999999981</v>
      </c>
      <c r="C129" s="19"/>
      <c r="D129" s="117" t="s">
        <v>645</v>
      </c>
      <c r="E129" s="19" t="s">
        <v>31</v>
      </c>
      <c r="F129" s="19">
        <v>1</v>
      </c>
      <c r="G129" s="65"/>
      <c r="H129" s="23"/>
    </row>
    <row r="130" spans="2:8" ht="15" x14ac:dyDescent="0.25">
      <c r="B130" s="377">
        <f t="shared" si="1"/>
        <v>1.118999999999998</v>
      </c>
      <c r="C130" s="19"/>
      <c r="D130" s="117" t="s">
        <v>646</v>
      </c>
      <c r="E130" s="19" t="s">
        <v>31</v>
      </c>
      <c r="F130" s="19">
        <v>1</v>
      </c>
      <c r="G130" s="65"/>
      <c r="H130" s="23"/>
    </row>
    <row r="131" spans="2:8" ht="15" x14ac:dyDescent="0.25">
      <c r="B131" s="377">
        <f t="shared" si="1"/>
        <v>1.1199999999999979</v>
      </c>
      <c r="C131" s="19"/>
      <c r="D131" s="117" t="s">
        <v>647</v>
      </c>
      <c r="E131" s="19" t="s">
        <v>31</v>
      </c>
      <c r="F131" s="19">
        <v>1</v>
      </c>
      <c r="G131" s="65"/>
      <c r="H131" s="23"/>
    </row>
    <row r="132" spans="2:8" ht="15" x14ac:dyDescent="0.25">
      <c r="B132" s="377">
        <f t="shared" si="1"/>
        <v>1.1209999999999978</v>
      </c>
      <c r="C132" s="19"/>
      <c r="D132" s="117" t="s">
        <v>648</v>
      </c>
      <c r="E132" s="19" t="s">
        <v>31</v>
      </c>
      <c r="F132" s="19">
        <v>1</v>
      </c>
      <c r="G132" s="65"/>
      <c r="H132" s="23"/>
    </row>
    <row r="133" spans="2:8" ht="15" x14ac:dyDescent="0.25">
      <c r="B133" s="377">
        <f t="shared" si="1"/>
        <v>1.1219999999999977</v>
      </c>
      <c r="C133" s="19"/>
      <c r="D133" s="117" t="s">
        <v>649</v>
      </c>
      <c r="E133" s="19" t="s">
        <v>31</v>
      </c>
      <c r="F133" s="19">
        <v>1</v>
      </c>
      <c r="G133" s="65"/>
      <c r="H133" s="23"/>
    </row>
    <row r="134" spans="2:8" ht="15" x14ac:dyDescent="0.25">
      <c r="B134" s="377">
        <f t="shared" si="1"/>
        <v>1.1229999999999976</v>
      </c>
      <c r="C134" s="19"/>
      <c r="D134" s="117" t="s">
        <v>650</v>
      </c>
      <c r="E134" s="19" t="s">
        <v>31</v>
      </c>
      <c r="F134" s="19">
        <v>1</v>
      </c>
      <c r="G134" s="65"/>
      <c r="H134" s="23"/>
    </row>
    <row r="135" spans="2:8" ht="15.75" thickBot="1" x14ac:dyDescent="0.3">
      <c r="B135" s="386">
        <f t="shared" si="1"/>
        <v>1.1239999999999974</v>
      </c>
      <c r="C135" s="53"/>
      <c r="D135" s="104" t="s">
        <v>650</v>
      </c>
      <c r="E135" s="53" t="s">
        <v>31</v>
      </c>
      <c r="F135" s="53">
        <v>1</v>
      </c>
      <c r="G135" s="66"/>
      <c r="H135" s="67"/>
    </row>
    <row r="136" spans="2:8" ht="15.75" thickBot="1" x14ac:dyDescent="0.3">
      <c r="B136" s="393" t="s">
        <v>395</v>
      </c>
      <c r="C136" s="295"/>
      <c r="D136" s="394"/>
      <c r="E136" s="295"/>
      <c r="F136" s="295"/>
      <c r="G136" s="340"/>
      <c r="H136" s="341"/>
    </row>
    <row r="137" spans="2:8" ht="15.75" thickBot="1" x14ac:dyDescent="0.3">
      <c r="B137" s="387" t="s">
        <v>1262</v>
      </c>
      <c r="C137" s="54"/>
      <c r="D137" s="384"/>
      <c r="E137" s="54"/>
      <c r="F137" s="54"/>
      <c r="G137" s="27"/>
      <c r="H137" s="338"/>
    </row>
    <row r="138" spans="2:8" ht="15" x14ac:dyDescent="0.25">
      <c r="B138" s="389">
        <f>B135+0.001</f>
        <v>1.1249999999999973</v>
      </c>
      <c r="C138" s="294"/>
      <c r="D138" s="111" t="s">
        <v>650</v>
      </c>
      <c r="E138" s="294" t="s">
        <v>31</v>
      </c>
      <c r="F138" s="294">
        <v>1</v>
      </c>
      <c r="G138" s="296"/>
      <c r="H138" s="367"/>
    </row>
    <row r="139" spans="2:8" ht="15" x14ac:dyDescent="0.25">
      <c r="B139" s="377">
        <f t="shared" si="1"/>
        <v>1.1259999999999972</v>
      </c>
      <c r="C139" s="19"/>
      <c r="D139" s="117" t="s">
        <v>650</v>
      </c>
      <c r="E139" s="19" t="s">
        <v>31</v>
      </c>
      <c r="F139" s="19">
        <v>1</v>
      </c>
      <c r="G139" s="65"/>
      <c r="H139" s="23"/>
    </row>
    <row r="140" spans="2:8" ht="15" x14ac:dyDescent="0.25">
      <c r="B140" s="377">
        <f t="shared" si="1"/>
        <v>1.1269999999999971</v>
      </c>
      <c r="C140" s="19"/>
      <c r="D140" s="117" t="s">
        <v>651</v>
      </c>
      <c r="E140" s="19" t="s">
        <v>31</v>
      </c>
      <c r="F140" s="19">
        <v>1</v>
      </c>
      <c r="G140" s="65"/>
      <c r="H140" s="23"/>
    </row>
    <row r="141" spans="2:8" ht="15" x14ac:dyDescent="0.25">
      <c r="B141" s="377">
        <f t="shared" si="1"/>
        <v>1.127999999999997</v>
      </c>
      <c r="C141" s="19"/>
      <c r="D141" s="117" t="s">
        <v>652</v>
      </c>
      <c r="E141" s="19" t="s">
        <v>31</v>
      </c>
      <c r="F141" s="19">
        <v>1</v>
      </c>
      <c r="G141" s="65"/>
      <c r="H141" s="23"/>
    </row>
    <row r="142" spans="2:8" ht="15" x14ac:dyDescent="0.25">
      <c r="B142" s="377">
        <f t="shared" si="1"/>
        <v>1.1289999999999969</v>
      </c>
      <c r="C142" s="19"/>
      <c r="D142" s="117" t="s">
        <v>653</v>
      </c>
      <c r="E142" s="19" t="s">
        <v>31</v>
      </c>
      <c r="F142" s="19">
        <v>1</v>
      </c>
      <c r="G142" s="65"/>
      <c r="H142" s="23"/>
    </row>
    <row r="143" spans="2:8" ht="15" x14ac:dyDescent="0.25">
      <c r="B143" s="377">
        <f t="shared" si="1"/>
        <v>1.1299999999999968</v>
      </c>
      <c r="C143" s="19"/>
      <c r="D143" s="117" t="s">
        <v>654</v>
      </c>
      <c r="E143" s="19" t="s">
        <v>31</v>
      </c>
      <c r="F143" s="19">
        <v>1</v>
      </c>
      <c r="G143" s="65"/>
      <c r="H143" s="23"/>
    </row>
    <row r="144" spans="2:8" ht="15" x14ac:dyDescent="0.25">
      <c r="B144" s="377">
        <f t="shared" si="1"/>
        <v>1.1309999999999967</v>
      </c>
      <c r="C144" s="19"/>
      <c r="D144" s="117" t="s">
        <v>654</v>
      </c>
      <c r="E144" s="19" t="s">
        <v>31</v>
      </c>
      <c r="F144" s="19">
        <v>1</v>
      </c>
      <c r="G144" s="65"/>
      <c r="H144" s="23"/>
    </row>
    <row r="145" spans="2:9" ht="15" x14ac:dyDescent="0.25">
      <c r="B145" s="377">
        <f t="shared" si="1"/>
        <v>1.1319999999999966</v>
      </c>
      <c r="C145" s="19"/>
      <c r="D145" s="117" t="s">
        <v>655</v>
      </c>
      <c r="E145" s="19" t="s">
        <v>31</v>
      </c>
      <c r="F145" s="19">
        <v>1</v>
      </c>
      <c r="G145" s="65"/>
      <c r="H145" s="23"/>
    </row>
    <row r="146" spans="2:9" ht="15" x14ac:dyDescent="0.25">
      <c r="B146" s="377">
        <f t="shared" si="1"/>
        <v>1.1329999999999965</v>
      </c>
      <c r="C146" s="19"/>
      <c r="D146" s="117" t="s">
        <v>661</v>
      </c>
      <c r="E146" s="19" t="s">
        <v>31</v>
      </c>
      <c r="F146" s="19">
        <v>1</v>
      </c>
      <c r="G146" s="65"/>
      <c r="H146" s="23"/>
      <c r="I146" s="335"/>
    </row>
    <row r="147" spans="2:9" ht="15" x14ac:dyDescent="0.25">
      <c r="B147" s="377">
        <f t="shared" si="1"/>
        <v>1.1339999999999963</v>
      </c>
      <c r="C147" s="19"/>
      <c r="D147" s="117" t="s">
        <v>661</v>
      </c>
      <c r="E147" s="19" t="s">
        <v>31</v>
      </c>
      <c r="F147" s="19">
        <v>1</v>
      </c>
      <c r="G147" s="65"/>
      <c r="H147" s="23"/>
    </row>
    <row r="148" spans="2:9" ht="15" x14ac:dyDescent="0.25">
      <c r="B148" s="377">
        <f t="shared" si="1"/>
        <v>1.1349999999999962</v>
      </c>
      <c r="C148" s="19"/>
      <c r="D148" s="117" t="s">
        <v>661</v>
      </c>
      <c r="E148" s="19" t="s">
        <v>31</v>
      </c>
      <c r="F148" s="19">
        <v>1</v>
      </c>
      <c r="G148" s="65"/>
      <c r="H148" s="23"/>
    </row>
    <row r="149" spans="2:9" ht="15" x14ac:dyDescent="0.25">
      <c r="B149" s="377">
        <f t="shared" si="1"/>
        <v>1.1359999999999961</v>
      </c>
      <c r="C149" s="19"/>
      <c r="D149" s="117" t="s">
        <v>662</v>
      </c>
      <c r="E149" s="19" t="s">
        <v>31</v>
      </c>
      <c r="F149" s="19">
        <v>1</v>
      </c>
      <c r="G149" s="65"/>
      <c r="H149" s="23"/>
    </row>
    <row r="150" spans="2:9" ht="15" x14ac:dyDescent="0.25">
      <c r="B150" s="377">
        <f t="shared" si="1"/>
        <v>1.136999999999996</v>
      </c>
      <c r="C150" s="19"/>
      <c r="D150" s="117" t="s">
        <v>663</v>
      </c>
      <c r="E150" s="19" t="s">
        <v>31</v>
      </c>
      <c r="F150" s="19">
        <v>1</v>
      </c>
      <c r="G150" s="65"/>
      <c r="H150" s="23"/>
    </row>
    <row r="151" spans="2:9" ht="15" x14ac:dyDescent="0.25">
      <c r="B151" s="377">
        <f t="shared" si="1"/>
        <v>1.1379999999999959</v>
      </c>
      <c r="C151" s="19"/>
      <c r="D151" s="117" t="s">
        <v>664</v>
      </c>
      <c r="E151" s="19" t="s">
        <v>31</v>
      </c>
      <c r="F151" s="19">
        <v>1</v>
      </c>
      <c r="G151" s="65"/>
      <c r="H151" s="23"/>
    </row>
    <row r="152" spans="2:9" ht="15" x14ac:dyDescent="0.25">
      <c r="B152" s="377">
        <f t="shared" si="1"/>
        <v>1.1389999999999958</v>
      </c>
      <c r="C152" s="19"/>
      <c r="D152" s="117" t="s">
        <v>665</v>
      </c>
      <c r="E152" s="19" t="s">
        <v>31</v>
      </c>
      <c r="F152" s="19">
        <v>1</v>
      </c>
      <c r="G152" s="65"/>
      <c r="H152" s="23"/>
    </row>
    <row r="153" spans="2:9" ht="15" x14ac:dyDescent="0.25">
      <c r="B153" s="377">
        <f t="shared" si="1"/>
        <v>1.1399999999999957</v>
      </c>
      <c r="C153" s="19"/>
      <c r="D153" s="117" t="s">
        <v>665</v>
      </c>
      <c r="E153" s="19" t="s">
        <v>31</v>
      </c>
      <c r="F153" s="19">
        <v>1</v>
      </c>
      <c r="G153" s="65"/>
      <c r="H153" s="23"/>
    </row>
    <row r="154" spans="2:9" ht="15" x14ac:dyDescent="0.25">
      <c r="B154" s="377">
        <f t="shared" si="1"/>
        <v>1.1409999999999956</v>
      </c>
      <c r="C154" s="19"/>
      <c r="D154" s="117" t="s">
        <v>666</v>
      </c>
      <c r="E154" s="19" t="s">
        <v>31</v>
      </c>
      <c r="F154" s="19">
        <v>1</v>
      </c>
      <c r="G154" s="65"/>
      <c r="H154" s="23"/>
    </row>
    <row r="155" spans="2:9" ht="15" x14ac:dyDescent="0.25">
      <c r="B155" s="377">
        <f t="shared" si="1"/>
        <v>1.1419999999999955</v>
      </c>
      <c r="C155" s="19"/>
      <c r="D155" s="117" t="s">
        <v>667</v>
      </c>
      <c r="E155" s="19" t="s">
        <v>31</v>
      </c>
      <c r="F155" s="19">
        <v>1</v>
      </c>
      <c r="G155" s="65"/>
      <c r="H155" s="23"/>
    </row>
    <row r="156" spans="2:9" ht="15" x14ac:dyDescent="0.25">
      <c r="B156" s="377">
        <f t="shared" si="1"/>
        <v>1.1429999999999954</v>
      </c>
      <c r="C156" s="19"/>
      <c r="D156" s="117" t="s">
        <v>668</v>
      </c>
      <c r="E156" s="19" t="s">
        <v>31</v>
      </c>
      <c r="F156" s="19">
        <v>1</v>
      </c>
      <c r="G156" s="65"/>
      <c r="H156" s="23"/>
    </row>
    <row r="157" spans="2:9" ht="15" x14ac:dyDescent="0.25">
      <c r="B157" s="377">
        <f t="shared" si="1"/>
        <v>1.1439999999999952</v>
      </c>
      <c r="C157" s="19"/>
      <c r="D157" s="117" t="s">
        <v>669</v>
      </c>
      <c r="E157" s="19" t="s">
        <v>31</v>
      </c>
      <c r="F157" s="19">
        <v>1</v>
      </c>
      <c r="G157" s="65"/>
      <c r="H157" s="23"/>
    </row>
    <row r="158" spans="2:9" ht="15" x14ac:dyDescent="0.25">
      <c r="B158" s="377">
        <f t="shared" si="1"/>
        <v>1.1449999999999951</v>
      </c>
      <c r="C158" s="19"/>
      <c r="D158" s="117" t="s">
        <v>670</v>
      </c>
      <c r="E158" s="19" t="s">
        <v>31</v>
      </c>
      <c r="F158" s="19">
        <v>1</v>
      </c>
      <c r="G158" s="65"/>
      <c r="H158" s="23"/>
    </row>
    <row r="159" spans="2:9" ht="15" x14ac:dyDescent="0.25">
      <c r="B159" s="377">
        <f t="shared" si="1"/>
        <v>1.145999999999995</v>
      </c>
      <c r="C159" s="19"/>
      <c r="D159" s="117" t="s">
        <v>671</v>
      </c>
      <c r="E159" s="19" t="s">
        <v>31</v>
      </c>
      <c r="F159" s="19">
        <v>1</v>
      </c>
      <c r="G159" s="65"/>
      <c r="H159" s="23"/>
    </row>
    <row r="160" spans="2:9" ht="15" x14ac:dyDescent="0.25">
      <c r="B160" s="377">
        <f t="shared" si="1"/>
        <v>1.1469999999999949</v>
      </c>
      <c r="C160" s="19"/>
      <c r="D160" s="117" t="s">
        <v>70</v>
      </c>
      <c r="E160" s="19" t="s">
        <v>31</v>
      </c>
      <c r="F160" s="19">
        <v>1</v>
      </c>
      <c r="G160" s="65"/>
      <c r="H160" s="23"/>
    </row>
    <row r="161" spans="2:8" ht="15" x14ac:dyDescent="0.25">
      <c r="B161" s="377">
        <f t="shared" si="1"/>
        <v>1.1479999999999948</v>
      </c>
      <c r="C161" s="19"/>
      <c r="D161" s="117" t="s">
        <v>70</v>
      </c>
      <c r="E161" s="19" t="s">
        <v>31</v>
      </c>
      <c r="F161" s="19">
        <v>1</v>
      </c>
      <c r="G161" s="65"/>
      <c r="H161" s="23"/>
    </row>
    <row r="162" spans="2:8" ht="15" x14ac:dyDescent="0.2">
      <c r="B162" s="19"/>
      <c r="C162" s="19"/>
      <c r="D162" s="267"/>
      <c r="E162" s="19"/>
      <c r="F162" s="19"/>
      <c r="G162" s="65"/>
      <c r="H162" s="23"/>
    </row>
    <row r="163" spans="2:8" ht="15" x14ac:dyDescent="0.2">
      <c r="B163" s="19"/>
      <c r="C163" s="19"/>
      <c r="D163" s="267"/>
      <c r="E163" s="19"/>
      <c r="F163" s="19"/>
      <c r="G163" s="65"/>
      <c r="H163" s="23"/>
    </row>
    <row r="164" spans="2:8" ht="15" x14ac:dyDescent="0.2">
      <c r="B164" s="19"/>
      <c r="C164" s="19"/>
      <c r="D164" s="267"/>
      <c r="E164" s="19"/>
      <c r="F164" s="19"/>
      <c r="G164" s="66"/>
      <c r="H164" s="67"/>
    </row>
    <row r="165" spans="2:8" ht="15" thickBot="1" x14ac:dyDescent="0.25">
      <c r="B165" s="33"/>
      <c r="C165" s="33"/>
      <c r="D165" s="34"/>
      <c r="E165" s="33"/>
      <c r="F165" s="33"/>
      <c r="G165" s="35"/>
      <c r="H165" s="35"/>
    </row>
    <row r="166" spans="2:8" ht="15" thickBot="1" x14ac:dyDescent="0.25">
      <c r="B166" s="26" t="s">
        <v>106</v>
      </c>
      <c r="C166" s="26"/>
      <c r="D166" s="26"/>
      <c r="E166" s="26"/>
      <c r="F166" s="26"/>
      <c r="G166" s="27"/>
      <c r="H166" s="85"/>
    </row>
    <row r="167" spans="2:8" x14ac:dyDescent="0.2">
      <c r="B167" s="36"/>
      <c r="C167" s="36"/>
      <c r="D167" s="36"/>
      <c r="E167" s="36"/>
      <c r="F167" s="36"/>
      <c r="G167" s="37"/>
      <c r="H167" s="37"/>
    </row>
    <row r="168" spans="2:8" x14ac:dyDescent="0.2">
      <c r="B168" s="36"/>
      <c r="C168" s="36"/>
      <c r="D168" s="36"/>
      <c r="E168" s="36"/>
      <c r="F168" s="36"/>
      <c r="G168" s="37"/>
      <c r="H168" s="37"/>
    </row>
    <row r="169" spans="2:8" x14ac:dyDescent="0.2">
      <c r="B169" s="36"/>
      <c r="C169" s="36"/>
      <c r="D169" s="36"/>
      <c r="E169" s="36"/>
      <c r="F169" s="36"/>
      <c r="G169" s="37"/>
      <c r="H169" s="37"/>
    </row>
    <row r="170" spans="2:8" x14ac:dyDescent="0.2">
      <c r="B170" s="36"/>
      <c r="C170" s="36"/>
      <c r="D170" s="36"/>
      <c r="E170" s="36"/>
      <c r="F170" s="36"/>
      <c r="G170" s="37"/>
      <c r="H170" s="37"/>
    </row>
    <row r="171" spans="2:8" x14ac:dyDescent="0.2">
      <c r="B171" s="36"/>
      <c r="C171" s="36"/>
      <c r="D171" s="36"/>
      <c r="E171" s="36"/>
      <c r="F171" s="36"/>
      <c r="G171" s="37"/>
      <c r="H171" s="37"/>
    </row>
    <row r="172" spans="2:8" x14ac:dyDescent="0.2">
      <c r="B172" s="36"/>
      <c r="C172" s="36"/>
      <c r="D172" s="36"/>
      <c r="E172" s="36"/>
      <c r="F172" s="36"/>
      <c r="G172" s="37"/>
      <c r="H172" s="37"/>
    </row>
    <row r="173" spans="2:8" x14ac:dyDescent="0.2">
      <c r="B173" s="36"/>
      <c r="C173" s="36"/>
      <c r="D173" s="36"/>
      <c r="E173" s="36"/>
      <c r="F173" s="36"/>
      <c r="G173" s="37"/>
      <c r="H173" s="37"/>
    </row>
    <row r="174" spans="2:8" x14ac:dyDescent="0.2">
      <c r="B174" s="36"/>
      <c r="C174" s="36"/>
      <c r="D174" s="36"/>
      <c r="E174" s="36"/>
      <c r="F174" s="36"/>
      <c r="G174" s="37"/>
      <c r="H174" s="37"/>
    </row>
    <row r="175" spans="2:8" x14ac:dyDescent="0.2">
      <c r="B175" s="36"/>
      <c r="C175" s="36"/>
      <c r="D175" s="36"/>
      <c r="E175" s="36"/>
      <c r="F175" s="36"/>
      <c r="G175" s="37"/>
      <c r="H175" s="37"/>
    </row>
    <row r="176" spans="2:8" x14ac:dyDescent="0.2">
      <c r="B176" s="36"/>
      <c r="C176" s="36"/>
      <c r="D176" s="36"/>
      <c r="E176" s="36"/>
      <c r="F176" s="36"/>
      <c r="G176" s="37"/>
      <c r="H176" s="37"/>
    </row>
    <row r="177" spans="2:8" x14ac:dyDescent="0.2">
      <c r="B177" s="36"/>
      <c r="C177" s="36"/>
      <c r="D177" s="36"/>
      <c r="E177" s="36"/>
      <c r="F177" s="36"/>
      <c r="G177" s="37"/>
      <c r="H177" s="37"/>
    </row>
    <row r="178" spans="2:8" x14ac:dyDescent="0.2">
      <c r="B178" s="36"/>
      <c r="C178" s="36"/>
      <c r="D178" s="36"/>
      <c r="E178" s="36"/>
      <c r="F178" s="36"/>
      <c r="G178" s="37"/>
      <c r="H178" s="37"/>
    </row>
    <row r="179" spans="2:8" x14ac:dyDescent="0.2">
      <c r="B179" s="36"/>
      <c r="C179" s="36"/>
      <c r="D179" s="36"/>
      <c r="E179" s="36"/>
      <c r="F179" s="36"/>
      <c r="G179" s="37"/>
      <c r="H179" s="37"/>
    </row>
    <row r="180" spans="2:8" x14ac:dyDescent="0.2">
      <c r="B180" s="36"/>
      <c r="C180" s="36"/>
      <c r="D180" s="36"/>
      <c r="E180" s="36"/>
      <c r="F180" s="36"/>
      <c r="G180" s="37"/>
      <c r="H180" s="37"/>
    </row>
    <row r="181" spans="2:8" x14ac:dyDescent="0.2">
      <c r="B181" s="36"/>
      <c r="C181" s="36"/>
      <c r="D181" s="36"/>
      <c r="E181" s="36"/>
      <c r="F181" s="36"/>
      <c r="G181" s="37"/>
      <c r="H181" s="37"/>
    </row>
    <row r="182" spans="2:8" x14ac:dyDescent="0.2">
      <c r="B182" s="36"/>
      <c r="C182" s="36"/>
      <c r="D182" s="36"/>
      <c r="E182" s="36"/>
      <c r="F182" s="36"/>
      <c r="G182" s="37"/>
      <c r="H182" s="37"/>
    </row>
    <row r="183" spans="2:8" x14ac:dyDescent="0.2">
      <c r="B183" s="36"/>
      <c r="C183" s="36"/>
      <c r="D183" s="36"/>
      <c r="E183" s="36"/>
      <c r="F183" s="36"/>
      <c r="G183" s="37"/>
      <c r="H183" s="37"/>
    </row>
    <row r="184" spans="2:8" x14ac:dyDescent="0.2">
      <c r="B184" s="36"/>
      <c r="C184" s="36"/>
      <c r="D184" s="36"/>
      <c r="E184" s="36"/>
      <c r="F184" s="36"/>
      <c r="G184" s="37"/>
      <c r="H184" s="37"/>
    </row>
    <row r="185" spans="2:8" x14ac:dyDescent="0.2">
      <c r="B185" s="36"/>
      <c r="C185" s="36"/>
      <c r="D185" s="36"/>
      <c r="E185" s="36"/>
      <c r="F185" s="36"/>
      <c r="G185" s="37"/>
      <c r="H185" s="37"/>
    </row>
    <row r="186" spans="2:8" x14ac:dyDescent="0.2">
      <c r="B186" s="36"/>
      <c r="C186" s="36"/>
      <c r="D186" s="36"/>
      <c r="E186" s="36"/>
      <c r="F186" s="36"/>
      <c r="G186" s="37"/>
      <c r="H186" s="37"/>
    </row>
    <row r="187" spans="2:8" x14ac:dyDescent="0.2">
      <c r="B187" s="36"/>
      <c r="C187" s="36"/>
      <c r="D187" s="36"/>
      <c r="E187" s="36"/>
      <c r="F187" s="36"/>
      <c r="G187" s="37"/>
      <c r="H187" s="37"/>
    </row>
    <row r="188" spans="2:8" x14ac:dyDescent="0.2">
      <c r="B188" s="5"/>
      <c r="C188" s="5"/>
      <c r="D188" s="5"/>
      <c r="E188" s="5"/>
      <c r="F188" s="5"/>
      <c r="G188" s="7"/>
      <c r="H188" s="7"/>
    </row>
    <row r="189" spans="2:8" x14ac:dyDescent="0.2">
      <c r="B189" s="5"/>
      <c r="C189" s="5"/>
      <c r="D189" s="5"/>
      <c r="E189" s="5"/>
      <c r="F189" s="5"/>
      <c r="G189" s="7"/>
      <c r="H189" s="7"/>
    </row>
    <row r="190" spans="2:8" x14ac:dyDescent="0.2">
      <c r="B190" s="5"/>
      <c r="C190" s="5"/>
      <c r="D190" s="5"/>
      <c r="E190" s="5"/>
      <c r="F190" s="5"/>
      <c r="G190" s="7"/>
      <c r="H190" s="7"/>
    </row>
    <row r="191" spans="2:8" x14ac:dyDescent="0.2">
      <c r="B191" s="5"/>
      <c r="C191" s="5"/>
      <c r="D191" s="5"/>
      <c r="E191" s="5"/>
      <c r="F191" s="5"/>
      <c r="G191" s="7"/>
      <c r="H191" s="7"/>
    </row>
    <row r="192" spans="2:8" x14ac:dyDescent="0.2">
      <c r="B192" s="5"/>
      <c r="C192" s="5"/>
      <c r="D192" s="5"/>
      <c r="E192" s="5"/>
      <c r="F192" s="5"/>
      <c r="G192" s="7"/>
      <c r="H192" s="7"/>
    </row>
    <row r="193" spans="2:8" x14ac:dyDescent="0.2">
      <c r="B193" s="5"/>
      <c r="C193" s="5"/>
      <c r="D193" s="5"/>
      <c r="E193" s="5"/>
      <c r="F193" s="5"/>
      <c r="G193" s="7"/>
      <c r="H193" s="7"/>
    </row>
    <row r="194" spans="2:8" x14ac:dyDescent="0.2">
      <c r="B194" s="5"/>
      <c r="C194" s="5"/>
      <c r="D194" s="5"/>
      <c r="E194" s="5"/>
      <c r="F194" s="5"/>
      <c r="G194" s="7"/>
      <c r="H194" s="7"/>
    </row>
    <row r="195" spans="2:8" x14ac:dyDescent="0.2">
      <c r="B195" s="5"/>
      <c r="C195" s="5"/>
      <c r="D195" s="5"/>
      <c r="E195" s="5"/>
      <c r="F195" s="5"/>
      <c r="G195" s="7"/>
      <c r="H195" s="7"/>
    </row>
    <row r="196" spans="2:8" x14ac:dyDescent="0.2">
      <c r="B196" s="5"/>
      <c r="C196" s="5"/>
      <c r="D196" s="5"/>
      <c r="E196" s="5"/>
      <c r="F196" s="5"/>
      <c r="G196" s="7"/>
      <c r="H196" s="7"/>
    </row>
    <row r="197" spans="2:8" x14ac:dyDescent="0.2">
      <c r="B197" s="5"/>
      <c r="C197" s="5"/>
      <c r="D197" s="5"/>
      <c r="E197" s="5"/>
      <c r="F197" s="5"/>
      <c r="G197" s="7"/>
      <c r="H197" s="7"/>
    </row>
    <row r="198" spans="2:8" x14ac:dyDescent="0.2">
      <c r="B198" s="5"/>
      <c r="C198" s="5"/>
      <c r="D198" s="5"/>
      <c r="E198" s="5"/>
      <c r="F198" s="5"/>
      <c r="G198" s="7"/>
      <c r="H198" s="7"/>
    </row>
    <row r="199" spans="2:8" x14ac:dyDescent="0.2">
      <c r="B199" s="5"/>
      <c r="C199" s="5"/>
      <c r="D199" s="5"/>
      <c r="E199" s="5"/>
      <c r="F199" s="5"/>
      <c r="G199" s="7"/>
      <c r="H199" s="7"/>
    </row>
    <row r="200" spans="2:8" x14ac:dyDescent="0.2">
      <c r="B200" s="5"/>
      <c r="C200" s="5"/>
      <c r="D200" s="5"/>
      <c r="E200" s="5"/>
      <c r="F200" s="5"/>
      <c r="G200" s="7"/>
      <c r="H200" s="7"/>
    </row>
    <row r="201" spans="2:8" x14ac:dyDescent="0.2">
      <c r="B201" s="5"/>
      <c r="C201" s="5"/>
      <c r="D201" s="5"/>
      <c r="E201" s="5"/>
      <c r="F201" s="5"/>
      <c r="G201" s="7"/>
      <c r="H201" s="7"/>
    </row>
    <row r="202" spans="2:8" x14ac:dyDescent="0.2">
      <c r="B202" s="5"/>
      <c r="C202" s="5"/>
      <c r="D202" s="5"/>
      <c r="E202" s="5"/>
      <c r="F202" s="5"/>
      <c r="G202" s="7"/>
      <c r="H202" s="7"/>
    </row>
    <row r="203" spans="2:8" x14ac:dyDescent="0.2">
      <c r="B203" s="5"/>
      <c r="C203" s="5"/>
      <c r="D203" s="5"/>
      <c r="E203" s="5"/>
      <c r="F203" s="5"/>
      <c r="G203" s="7"/>
      <c r="H203" s="7"/>
    </row>
    <row r="204" spans="2:8" x14ac:dyDescent="0.2">
      <c r="B204" s="5"/>
      <c r="C204" s="5"/>
      <c r="D204" s="5"/>
      <c r="E204" s="5"/>
      <c r="F204" s="5"/>
      <c r="G204" s="7"/>
      <c r="H204" s="7"/>
    </row>
    <row r="205" spans="2:8" x14ac:dyDescent="0.2">
      <c r="B205" s="5"/>
      <c r="C205" s="5"/>
      <c r="D205" s="5"/>
      <c r="E205" s="5"/>
      <c r="F205" s="5"/>
      <c r="G205" s="7"/>
      <c r="H205" s="7"/>
    </row>
    <row r="206" spans="2:8" x14ac:dyDescent="0.2">
      <c r="B206" s="5"/>
      <c r="C206" s="5"/>
      <c r="D206" s="5"/>
      <c r="E206" s="5"/>
      <c r="F206" s="5"/>
      <c r="G206" s="7"/>
      <c r="H206" s="7"/>
    </row>
    <row r="207" spans="2:8" x14ac:dyDescent="0.2">
      <c r="B207" s="5"/>
      <c r="C207" s="5"/>
      <c r="D207" s="5"/>
      <c r="E207" s="5"/>
      <c r="F207" s="5"/>
      <c r="G207" s="7"/>
      <c r="H207" s="7"/>
    </row>
    <row r="208" spans="2:8" x14ac:dyDescent="0.2">
      <c r="B208" s="5"/>
      <c r="C208" s="5"/>
      <c r="D208" s="5"/>
      <c r="E208" s="5"/>
      <c r="F208" s="5"/>
      <c r="G208" s="12"/>
      <c r="H208" s="12"/>
    </row>
  </sheetData>
  <mergeCells count="1">
    <mergeCell ref="E3:F3"/>
  </mergeCells>
  <phoneticPr fontId="31" type="noConversion"/>
  <pageMargins left="0.19685039370078741" right="0.27559055118110237" top="0.43307086614173229" bottom="0.35433070866141736" header="0.31496062992125984" footer="0.31496062992125984"/>
  <pageSetup paperSize="9" scale="67" firstPageNumber="16" orientation="portrait" useFirstPageNumber="1" r:id="rId1"/>
  <headerFooter>
    <oddFooter>&amp;R&amp;"Arial,Regular"&amp;P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0.39997558519241921"/>
  </sheetPr>
  <dimension ref="B1:V209"/>
  <sheetViews>
    <sheetView view="pageBreakPreview" zoomScaleNormal="70" zoomScaleSheetLayoutView="100" workbookViewId="0">
      <selection activeCell="N13" sqref="N13"/>
    </sheetView>
  </sheetViews>
  <sheetFormatPr defaultColWidth="9.140625" defaultRowHeight="14.25" x14ac:dyDescent="0.2"/>
  <cols>
    <col min="1" max="1" width="1.140625" style="6" customWidth="1"/>
    <col min="2" max="2" width="9.7109375" style="6" customWidth="1"/>
    <col min="3" max="3" width="11" style="6" customWidth="1"/>
    <col min="4" max="4" width="61.7109375" style="6" customWidth="1"/>
    <col min="5" max="5" width="8.85546875" style="6" customWidth="1"/>
    <col min="6" max="6" width="7.7109375" style="6" customWidth="1"/>
    <col min="7" max="7" width="14.28515625" style="6" customWidth="1"/>
    <col min="8" max="8" width="19" style="6" customWidth="1"/>
    <col min="9" max="9" width="9.140625" style="82"/>
    <col min="10" max="10" width="11" style="82" bestFit="1" customWidth="1"/>
    <col min="11" max="22" width="9.140625" style="82"/>
    <col min="23" max="16384" width="9.140625" style="6"/>
  </cols>
  <sheetData>
    <row r="1" spans="2:22" ht="18" x14ac:dyDescent="0.25">
      <c r="B1" s="2"/>
      <c r="C1" s="2"/>
      <c r="D1" s="8"/>
      <c r="E1" s="1"/>
      <c r="F1" s="1"/>
      <c r="G1" s="7"/>
      <c r="H1" s="12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</row>
    <row r="2" spans="2:22" s="12" customFormat="1" ht="18" customHeight="1" x14ac:dyDescent="0.25">
      <c r="B2" s="2" t="s">
        <v>0</v>
      </c>
      <c r="D2" s="2"/>
      <c r="E2" s="3"/>
      <c r="F2" s="3"/>
      <c r="G2" s="7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</row>
    <row r="3" spans="2:22" ht="15" customHeight="1" x14ac:dyDescent="0.25">
      <c r="B3" s="2" t="s">
        <v>20</v>
      </c>
      <c r="C3" s="12"/>
      <c r="D3" s="270" t="s">
        <v>2</v>
      </c>
      <c r="E3" s="410" t="s">
        <v>3</v>
      </c>
      <c r="F3" s="411"/>
      <c r="G3" s="268" t="str">
        <f>'SCHED 1B-1'!G3</f>
        <v>OR TAMBO &amp; ALFRED NZO DISTRICT</v>
      </c>
      <c r="H3" s="12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</row>
    <row r="4" spans="2:22" ht="15" customHeight="1" x14ac:dyDescent="0.2">
      <c r="B4" s="2" t="s">
        <v>21</v>
      </c>
      <c r="C4" s="12"/>
      <c r="D4" s="2" t="s">
        <v>5</v>
      </c>
      <c r="E4" s="2"/>
      <c r="F4" s="2"/>
      <c r="G4" s="268" t="s">
        <v>1264</v>
      </c>
      <c r="H4" s="12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</row>
    <row r="5" spans="2:22" x14ac:dyDescent="0.2">
      <c r="B5" s="2"/>
      <c r="C5" s="2"/>
      <c r="D5" s="2"/>
      <c r="E5" s="2"/>
      <c r="F5" s="2"/>
      <c r="G5" s="7"/>
      <c r="H5" s="12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</row>
    <row r="6" spans="2:22" s="4" customFormat="1" ht="15" customHeight="1" x14ac:dyDescent="0.2">
      <c r="B6" s="4" t="s">
        <v>358</v>
      </c>
      <c r="D6" s="4" t="s">
        <v>359</v>
      </c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</row>
    <row r="7" spans="2:22" ht="6" customHeight="1" thickBot="1" x14ac:dyDescent="0.25">
      <c r="B7" s="5"/>
      <c r="C7" s="5"/>
      <c r="D7" s="5"/>
      <c r="E7" s="5"/>
      <c r="F7" s="5"/>
      <c r="G7" s="7"/>
      <c r="H7" s="12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</row>
    <row r="8" spans="2:22" s="9" customFormat="1" ht="39" customHeight="1" thickBot="1" x14ac:dyDescent="0.3">
      <c r="B8" s="11" t="s">
        <v>24</v>
      </c>
      <c r="C8" s="11" t="s">
        <v>25</v>
      </c>
      <c r="D8" s="11" t="s">
        <v>7</v>
      </c>
      <c r="E8" s="11" t="s">
        <v>26</v>
      </c>
      <c r="F8" s="11" t="s">
        <v>1382</v>
      </c>
      <c r="G8" s="11" t="s">
        <v>1383</v>
      </c>
      <c r="H8" s="11" t="s">
        <v>1384</v>
      </c>
      <c r="I8" s="292"/>
      <c r="J8" s="292"/>
      <c r="K8" s="292"/>
      <c r="L8" s="292"/>
      <c r="M8" s="292"/>
      <c r="N8" s="292"/>
      <c r="O8" s="292"/>
      <c r="P8" s="292"/>
      <c r="Q8" s="292"/>
      <c r="R8" s="292"/>
      <c r="S8" s="292"/>
      <c r="T8" s="292"/>
      <c r="U8" s="292"/>
      <c r="V8" s="292"/>
    </row>
    <row r="9" spans="2:22" s="9" customFormat="1" ht="63.75" x14ac:dyDescent="0.25">
      <c r="B9" s="29">
        <v>2</v>
      </c>
      <c r="C9" s="29" t="s">
        <v>360</v>
      </c>
      <c r="D9" s="30" t="s">
        <v>361</v>
      </c>
      <c r="E9" s="29"/>
      <c r="F9" s="29"/>
      <c r="G9" s="31"/>
      <c r="H9" s="31"/>
      <c r="I9" s="292"/>
      <c r="J9" s="292"/>
      <c r="K9" s="292"/>
      <c r="L9" s="292"/>
      <c r="M9" s="292"/>
      <c r="N9" s="292"/>
      <c r="O9" s="292"/>
      <c r="P9" s="292"/>
      <c r="Q9" s="292"/>
      <c r="R9" s="292"/>
      <c r="S9" s="292"/>
      <c r="T9" s="292"/>
      <c r="U9" s="292"/>
      <c r="V9" s="292"/>
    </row>
    <row r="10" spans="2:22" s="9" customFormat="1" ht="20.25" customHeight="1" x14ac:dyDescent="0.25">
      <c r="B10" s="19" t="s">
        <v>110</v>
      </c>
      <c r="C10" s="19"/>
      <c r="D10" s="376" t="s">
        <v>30</v>
      </c>
      <c r="E10" s="19" t="s">
        <v>31</v>
      </c>
      <c r="F10" s="19">
        <v>1</v>
      </c>
      <c r="G10" s="65"/>
      <c r="H10" s="23"/>
      <c r="I10" s="335"/>
      <c r="J10" s="292"/>
      <c r="K10" s="292"/>
      <c r="L10" s="292"/>
      <c r="M10" s="292"/>
      <c r="N10" s="292"/>
      <c r="O10" s="292"/>
      <c r="P10" s="292"/>
      <c r="Q10" s="292"/>
      <c r="R10" s="292"/>
      <c r="S10" s="292"/>
      <c r="T10" s="292"/>
      <c r="U10" s="292"/>
      <c r="V10" s="292"/>
    </row>
    <row r="11" spans="2:22" s="9" customFormat="1" ht="20.25" customHeight="1" x14ac:dyDescent="0.25">
      <c r="B11" s="19" t="s">
        <v>111</v>
      </c>
      <c r="C11" s="19"/>
      <c r="D11" s="376" t="s">
        <v>33</v>
      </c>
      <c r="E11" s="19" t="s">
        <v>31</v>
      </c>
      <c r="F11" s="19">
        <v>1</v>
      </c>
      <c r="G11" s="65"/>
      <c r="H11" s="23"/>
      <c r="I11" s="335"/>
      <c r="J11" s="292"/>
      <c r="K11" s="292"/>
      <c r="L11" s="292"/>
      <c r="M11" s="292"/>
      <c r="N11" s="292"/>
      <c r="O11" s="292"/>
      <c r="P11" s="292"/>
      <c r="Q11" s="292"/>
      <c r="R11" s="292"/>
      <c r="S11" s="292"/>
      <c r="T11" s="292"/>
      <c r="U11" s="292"/>
      <c r="V11" s="292"/>
    </row>
    <row r="12" spans="2:22" s="9" customFormat="1" ht="20.25" customHeight="1" x14ac:dyDescent="0.25">
      <c r="B12" s="19" t="s">
        <v>112</v>
      </c>
      <c r="C12" s="19"/>
      <c r="D12" s="376" t="s">
        <v>35</v>
      </c>
      <c r="E12" s="19" t="s">
        <v>31</v>
      </c>
      <c r="F12" s="19">
        <v>1</v>
      </c>
      <c r="G12" s="65"/>
      <c r="H12" s="23"/>
      <c r="I12" s="335"/>
      <c r="J12" s="292"/>
      <c r="K12" s="292"/>
      <c r="L12" s="292"/>
      <c r="M12" s="292"/>
      <c r="N12" s="292"/>
      <c r="O12" s="292"/>
      <c r="P12" s="292"/>
      <c r="Q12" s="292"/>
      <c r="R12" s="292"/>
      <c r="S12" s="292"/>
      <c r="T12" s="292"/>
      <c r="U12" s="292"/>
      <c r="V12" s="292"/>
    </row>
    <row r="13" spans="2:22" s="9" customFormat="1" ht="20.25" customHeight="1" x14ac:dyDescent="0.25">
      <c r="B13" s="19" t="s">
        <v>113</v>
      </c>
      <c r="C13" s="19"/>
      <c r="D13" s="376" t="s">
        <v>37</v>
      </c>
      <c r="E13" s="19" t="s">
        <v>31</v>
      </c>
      <c r="F13" s="19">
        <v>1</v>
      </c>
      <c r="G13" s="65"/>
      <c r="H13" s="23"/>
      <c r="I13" s="335"/>
      <c r="J13" s="292"/>
      <c r="K13" s="292"/>
      <c r="L13" s="292"/>
      <c r="M13" s="292"/>
      <c r="N13" s="292"/>
      <c r="O13" s="292"/>
      <c r="P13" s="292"/>
      <c r="Q13" s="292"/>
      <c r="R13" s="292"/>
      <c r="S13" s="292"/>
      <c r="T13" s="292"/>
      <c r="U13" s="292"/>
      <c r="V13" s="292"/>
    </row>
    <row r="14" spans="2:22" s="9" customFormat="1" ht="20.25" customHeight="1" x14ac:dyDescent="0.25">
      <c r="B14" s="19" t="s">
        <v>114</v>
      </c>
      <c r="C14" s="19"/>
      <c r="D14" s="376" t="s">
        <v>39</v>
      </c>
      <c r="E14" s="19" t="s">
        <v>31</v>
      </c>
      <c r="F14" s="19">
        <v>1</v>
      </c>
      <c r="G14" s="65"/>
      <c r="H14" s="23"/>
      <c r="I14" s="335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</row>
    <row r="15" spans="2:22" s="9" customFormat="1" ht="20.25" customHeight="1" x14ac:dyDescent="0.25">
      <c r="B15" s="19" t="s">
        <v>115</v>
      </c>
      <c r="C15" s="19"/>
      <c r="D15" s="376" t="s">
        <v>41</v>
      </c>
      <c r="E15" s="19" t="s">
        <v>31</v>
      </c>
      <c r="F15" s="19">
        <v>1</v>
      </c>
      <c r="G15" s="65"/>
      <c r="H15" s="23"/>
      <c r="I15" s="335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</row>
    <row r="16" spans="2:22" s="9" customFormat="1" ht="20.25" customHeight="1" x14ac:dyDescent="0.25">
      <c r="B16" s="19" t="s">
        <v>116</v>
      </c>
      <c r="C16" s="19"/>
      <c r="D16" s="376" t="s">
        <v>43</v>
      </c>
      <c r="E16" s="19" t="s">
        <v>31</v>
      </c>
      <c r="F16" s="19">
        <v>1</v>
      </c>
      <c r="G16" s="65"/>
      <c r="H16" s="23"/>
      <c r="I16" s="292"/>
      <c r="J16" s="292"/>
      <c r="K16" s="292"/>
      <c r="L16" s="292"/>
      <c r="M16" s="292"/>
      <c r="N16" s="292"/>
      <c r="O16" s="292"/>
      <c r="P16" s="292"/>
      <c r="Q16" s="292"/>
      <c r="R16" s="292"/>
      <c r="S16" s="292"/>
      <c r="T16" s="292"/>
      <c r="U16" s="292"/>
      <c r="V16" s="292"/>
    </row>
    <row r="17" spans="2:22" s="9" customFormat="1" ht="20.25" customHeight="1" x14ac:dyDescent="0.25">
      <c r="B17" s="19" t="s">
        <v>117</v>
      </c>
      <c r="C17" s="19"/>
      <c r="D17" s="376" t="s">
        <v>45</v>
      </c>
      <c r="E17" s="19" t="s">
        <v>31</v>
      </c>
      <c r="F17" s="19">
        <v>1</v>
      </c>
      <c r="G17" s="65"/>
      <c r="H17" s="23"/>
      <c r="I17" s="292"/>
      <c r="J17" s="292"/>
      <c r="K17" s="292"/>
      <c r="L17" s="292"/>
      <c r="M17" s="292"/>
      <c r="N17" s="292"/>
      <c r="O17" s="292"/>
      <c r="P17" s="292"/>
      <c r="Q17" s="292"/>
      <c r="R17" s="292"/>
      <c r="S17" s="292"/>
      <c r="T17" s="292"/>
      <c r="U17" s="292"/>
      <c r="V17" s="292"/>
    </row>
    <row r="18" spans="2:22" s="9" customFormat="1" ht="20.25" customHeight="1" x14ac:dyDescent="0.25">
      <c r="B18" s="19" t="s">
        <v>118</v>
      </c>
      <c r="C18" s="19"/>
      <c r="D18" s="376" t="s">
        <v>47</v>
      </c>
      <c r="E18" s="19" t="s">
        <v>31</v>
      </c>
      <c r="F18" s="19">
        <v>1</v>
      </c>
      <c r="G18" s="65"/>
      <c r="H18" s="23"/>
      <c r="I18" s="292"/>
      <c r="J18" s="292"/>
      <c r="K18" s="292"/>
      <c r="L18" s="292"/>
      <c r="M18" s="292"/>
      <c r="N18" s="292"/>
      <c r="O18" s="292"/>
      <c r="P18" s="292"/>
      <c r="Q18" s="292"/>
      <c r="R18" s="292"/>
      <c r="S18" s="292"/>
      <c r="T18" s="292"/>
      <c r="U18" s="292"/>
      <c r="V18" s="292"/>
    </row>
    <row r="19" spans="2:22" s="9" customFormat="1" ht="20.25" customHeight="1" x14ac:dyDescent="0.25">
      <c r="B19" s="19" t="s">
        <v>119</v>
      </c>
      <c r="C19" s="19"/>
      <c r="D19" s="376" t="s">
        <v>47</v>
      </c>
      <c r="E19" s="19" t="s">
        <v>31</v>
      </c>
      <c r="F19" s="19">
        <v>1</v>
      </c>
      <c r="G19" s="65"/>
      <c r="H19" s="23"/>
      <c r="I19" s="292"/>
      <c r="J19" s="292"/>
      <c r="K19" s="292"/>
      <c r="L19" s="292"/>
      <c r="M19" s="292"/>
      <c r="N19" s="292"/>
      <c r="O19" s="292"/>
      <c r="P19" s="292"/>
      <c r="Q19" s="292"/>
      <c r="R19" s="292"/>
      <c r="S19" s="292"/>
      <c r="T19" s="292"/>
      <c r="U19" s="292"/>
      <c r="V19" s="292"/>
    </row>
    <row r="20" spans="2:22" s="9" customFormat="1" ht="20.25" customHeight="1" x14ac:dyDescent="0.25">
      <c r="B20" s="19" t="s">
        <v>120</v>
      </c>
      <c r="C20" s="19"/>
      <c r="D20" s="376" t="s">
        <v>50</v>
      </c>
      <c r="E20" s="19" t="s">
        <v>31</v>
      </c>
      <c r="F20" s="19">
        <v>1</v>
      </c>
      <c r="G20" s="65"/>
      <c r="H20" s="23"/>
      <c r="I20" s="292"/>
      <c r="J20" s="292"/>
      <c r="K20" s="292"/>
      <c r="L20" s="292"/>
      <c r="M20" s="292"/>
      <c r="N20" s="292"/>
      <c r="O20" s="292"/>
      <c r="P20" s="292"/>
      <c r="Q20" s="292"/>
      <c r="R20" s="292"/>
      <c r="S20" s="292"/>
      <c r="T20" s="292"/>
      <c r="U20" s="292"/>
      <c r="V20" s="292"/>
    </row>
    <row r="21" spans="2:22" s="9" customFormat="1" ht="20.25" customHeight="1" x14ac:dyDescent="0.25">
      <c r="B21" s="19" t="s">
        <v>121</v>
      </c>
      <c r="C21" s="19"/>
      <c r="D21" s="376" t="s">
        <v>50</v>
      </c>
      <c r="E21" s="19" t="s">
        <v>31</v>
      </c>
      <c r="F21" s="19">
        <v>1</v>
      </c>
      <c r="G21" s="65"/>
      <c r="H21" s="23"/>
      <c r="I21" s="292"/>
      <c r="J21" s="292"/>
      <c r="K21" s="292"/>
      <c r="L21" s="292"/>
      <c r="M21" s="292"/>
      <c r="N21" s="292"/>
      <c r="O21" s="292"/>
      <c r="P21" s="292"/>
      <c r="Q21" s="292"/>
      <c r="R21" s="292"/>
      <c r="S21" s="292"/>
      <c r="T21" s="292"/>
      <c r="U21" s="292"/>
      <c r="V21" s="292"/>
    </row>
    <row r="22" spans="2:22" s="9" customFormat="1" ht="20.25" customHeight="1" x14ac:dyDescent="0.25">
      <c r="B22" s="19" t="s">
        <v>122</v>
      </c>
      <c r="C22" s="19"/>
      <c r="D22" s="376" t="s">
        <v>50</v>
      </c>
      <c r="E22" s="19" t="s">
        <v>31</v>
      </c>
      <c r="F22" s="19">
        <v>1</v>
      </c>
      <c r="G22" s="65"/>
      <c r="H22" s="23"/>
      <c r="I22" s="292"/>
      <c r="J22" s="292"/>
      <c r="K22" s="292"/>
      <c r="L22" s="292"/>
      <c r="M22" s="292"/>
      <c r="N22" s="292"/>
      <c r="O22" s="292"/>
      <c r="P22" s="292"/>
      <c r="Q22" s="292"/>
      <c r="R22" s="292"/>
      <c r="S22" s="292"/>
      <c r="T22" s="292"/>
      <c r="U22" s="292"/>
      <c r="V22" s="292"/>
    </row>
    <row r="23" spans="2:22" s="9" customFormat="1" ht="20.25" customHeight="1" x14ac:dyDescent="0.25">
      <c r="B23" s="19" t="s">
        <v>123</v>
      </c>
      <c r="C23" s="19"/>
      <c r="D23" s="376" t="s">
        <v>50</v>
      </c>
      <c r="E23" s="19" t="s">
        <v>31</v>
      </c>
      <c r="F23" s="19">
        <v>1</v>
      </c>
      <c r="G23" s="65"/>
      <c r="H23" s="23"/>
      <c r="I23" s="292"/>
      <c r="J23" s="292"/>
      <c r="K23" s="292"/>
      <c r="L23" s="292"/>
      <c r="M23" s="292"/>
      <c r="N23" s="292"/>
      <c r="O23" s="292"/>
      <c r="P23" s="292"/>
      <c r="Q23" s="292"/>
      <c r="R23" s="292"/>
      <c r="S23" s="292"/>
      <c r="T23" s="292"/>
      <c r="U23" s="292"/>
      <c r="V23" s="292"/>
    </row>
    <row r="24" spans="2:22" s="9" customFormat="1" ht="20.25" customHeight="1" x14ac:dyDescent="0.25">
      <c r="B24" s="19" t="s">
        <v>124</v>
      </c>
      <c r="C24" s="19"/>
      <c r="D24" s="376" t="s">
        <v>50</v>
      </c>
      <c r="E24" s="19" t="s">
        <v>31</v>
      </c>
      <c r="F24" s="19">
        <v>1</v>
      </c>
      <c r="G24" s="65"/>
      <c r="H24" s="23"/>
      <c r="I24" s="292"/>
      <c r="J24" s="292"/>
      <c r="K24" s="292"/>
      <c r="L24" s="292"/>
      <c r="M24" s="292"/>
      <c r="N24" s="292"/>
      <c r="O24" s="292"/>
      <c r="P24" s="292"/>
      <c r="Q24" s="292"/>
      <c r="R24" s="292"/>
      <c r="S24" s="292"/>
      <c r="T24" s="292"/>
      <c r="U24" s="292"/>
      <c r="V24" s="292"/>
    </row>
    <row r="25" spans="2:22" s="9" customFormat="1" ht="20.25" customHeight="1" x14ac:dyDescent="0.25">
      <c r="B25" s="19" t="s">
        <v>125</v>
      </c>
      <c r="C25" s="19"/>
      <c r="D25" s="376" t="s">
        <v>56</v>
      </c>
      <c r="E25" s="19" t="s">
        <v>31</v>
      </c>
      <c r="F25" s="19">
        <v>1</v>
      </c>
      <c r="G25" s="65"/>
      <c r="H25" s="23"/>
      <c r="I25" s="292"/>
      <c r="J25" s="292"/>
      <c r="K25" s="292"/>
      <c r="L25" s="292"/>
      <c r="M25" s="292"/>
      <c r="N25" s="292"/>
      <c r="O25" s="292"/>
      <c r="P25" s="292"/>
      <c r="Q25" s="292"/>
      <c r="R25" s="292"/>
      <c r="S25" s="292"/>
      <c r="T25" s="292"/>
      <c r="U25" s="292"/>
      <c r="V25" s="292"/>
    </row>
    <row r="26" spans="2:22" s="9" customFormat="1" ht="20.25" customHeight="1" x14ac:dyDescent="0.25">
      <c r="B26" s="19" t="s">
        <v>126</v>
      </c>
      <c r="C26" s="19"/>
      <c r="D26" s="376" t="s">
        <v>58</v>
      </c>
      <c r="E26" s="19" t="s">
        <v>31</v>
      </c>
      <c r="F26" s="19">
        <v>1</v>
      </c>
      <c r="G26" s="65"/>
      <c r="H26" s="23"/>
      <c r="I26" s="292"/>
      <c r="J26" s="292"/>
      <c r="K26" s="292"/>
      <c r="L26" s="292"/>
      <c r="M26" s="292"/>
      <c r="N26" s="292"/>
      <c r="O26" s="292"/>
      <c r="P26" s="292"/>
      <c r="Q26" s="292"/>
      <c r="R26" s="292"/>
      <c r="S26" s="292"/>
      <c r="T26" s="292"/>
      <c r="U26" s="292"/>
      <c r="V26" s="292"/>
    </row>
    <row r="27" spans="2:22" s="9" customFormat="1" ht="20.25" customHeight="1" x14ac:dyDescent="0.25">
      <c r="B27" s="19" t="s">
        <v>127</v>
      </c>
      <c r="C27" s="19"/>
      <c r="D27" s="376" t="s">
        <v>60</v>
      </c>
      <c r="E27" s="19" t="s">
        <v>31</v>
      </c>
      <c r="F27" s="19">
        <v>1</v>
      </c>
      <c r="G27" s="65"/>
      <c r="H27" s="23"/>
      <c r="I27" s="292"/>
      <c r="J27" s="292"/>
      <c r="K27" s="292"/>
      <c r="L27" s="292"/>
      <c r="M27" s="292"/>
      <c r="N27" s="292"/>
      <c r="O27" s="292"/>
      <c r="P27" s="292"/>
      <c r="Q27" s="292"/>
      <c r="R27" s="292"/>
      <c r="S27" s="292"/>
      <c r="T27" s="292"/>
      <c r="U27" s="292"/>
      <c r="V27" s="292"/>
    </row>
    <row r="28" spans="2:22" s="9" customFormat="1" ht="20.25" customHeight="1" x14ac:dyDescent="0.25">
      <c r="B28" s="19" t="s">
        <v>128</v>
      </c>
      <c r="C28" s="19"/>
      <c r="D28" s="376" t="s">
        <v>62</v>
      </c>
      <c r="E28" s="19" t="s">
        <v>31</v>
      </c>
      <c r="F28" s="19">
        <v>1</v>
      </c>
      <c r="G28" s="65"/>
      <c r="H28" s="23"/>
      <c r="I28" s="292"/>
      <c r="J28" s="292"/>
      <c r="K28" s="292"/>
      <c r="L28" s="292"/>
      <c r="M28" s="292"/>
      <c r="N28" s="292"/>
      <c r="O28" s="292"/>
      <c r="P28" s="292"/>
      <c r="Q28" s="292"/>
      <c r="R28" s="292"/>
      <c r="S28" s="292"/>
      <c r="T28" s="292"/>
      <c r="U28" s="292"/>
      <c r="V28" s="292"/>
    </row>
    <row r="29" spans="2:22" s="9" customFormat="1" ht="20.25" customHeight="1" x14ac:dyDescent="0.25">
      <c r="B29" s="19" t="s">
        <v>129</v>
      </c>
      <c r="C29" s="19"/>
      <c r="D29" s="376" t="s">
        <v>64</v>
      </c>
      <c r="E29" s="19" t="s">
        <v>31</v>
      </c>
      <c r="F29" s="19">
        <v>1</v>
      </c>
      <c r="G29" s="65"/>
      <c r="H29" s="23"/>
      <c r="I29" s="292"/>
      <c r="J29" s="292"/>
      <c r="K29" s="292"/>
      <c r="L29" s="292"/>
      <c r="M29" s="292"/>
      <c r="N29" s="292"/>
      <c r="O29" s="292"/>
      <c r="P29" s="292"/>
      <c r="Q29" s="292"/>
      <c r="R29" s="292"/>
      <c r="S29" s="292"/>
      <c r="T29" s="292"/>
      <c r="U29" s="292"/>
      <c r="V29" s="292"/>
    </row>
    <row r="30" spans="2:22" s="9" customFormat="1" ht="20.25" customHeight="1" x14ac:dyDescent="0.25">
      <c r="B30" s="19" t="s">
        <v>130</v>
      </c>
      <c r="C30" s="19"/>
      <c r="D30" s="376" t="s">
        <v>66</v>
      </c>
      <c r="E30" s="19" t="s">
        <v>31</v>
      </c>
      <c r="F30" s="19">
        <v>1</v>
      </c>
      <c r="G30" s="65"/>
      <c r="H30" s="23"/>
      <c r="I30" s="292"/>
      <c r="J30" s="292"/>
      <c r="K30" s="292"/>
      <c r="L30" s="292"/>
      <c r="M30" s="292"/>
      <c r="N30" s="292"/>
      <c r="O30" s="292"/>
      <c r="P30" s="292"/>
      <c r="Q30" s="292"/>
      <c r="R30" s="292"/>
      <c r="S30" s="292"/>
      <c r="T30" s="292"/>
      <c r="U30" s="292"/>
      <c r="V30" s="292"/>
    </row>
    <row r="31" spans="2:22" s="9" customFormat="1" ht="20.25" customHeight="1" x14ac:dyDescent="0.25">
      <c r="B31" s="19" t="s">
        <v>131</v>
      </c>
      <c r="C31" s="19"/>
      <c r="D31" s="376" t="s">
        <v>68</v>
      </c>
      <c r="E31" s="19" t="s">
        <v>31</v>
      </c>
      <c r="F31" s="19">
        <v>1</v>
      </c>
      <c r="G31" s="65"/>
      <c r="H31" s="23"/>
      <c r="I31" s="292"/>
      <c r="J31" s="292"/>
      <c r="K31" s="292"/>
      <c r="L31" s="292"/>
      <c r="M31" s="292"/>
      <c r="N31" s="292"/>
      <c r="O31" s="292"/>
      <c r="P31" s="292"/>
      <c r="Q31" s="292"/>
      <c r="R31" s="292"/>
      <c r="S31" s="292"/>
      <c r="T31" s="292"/>
      <c r="U31" s="292"/>
      <c r="V31" s="292"/>
    </row>
    <row r="32" spans="2:22" s="9" customFormat="1" ht="20.25" customHeight="1" x14ac:dyDescent="0.25">
      <c r="B32" s="19" t="s">
        <v>132</v>
      </c>
      <c r="C32" s="19"/>
      <c r="D32" s="376" t="s">
        <v>70</v>
      </c>
      <c r="E32" s="19" t="s">
        <v>31</v>
      </c>
      <c r="F32" s="19">
        <v>1</v>
      </c>
      <c r="G32" s="65"/>
      <c r="H32" s="23"/>
      <c r="I32" s="292"/>
      <c r="J32" s="292"/>
      <c r="K32" s="292"/>
      <c r="L32" s="292"/>
      <c r="M32" s="292"/>
      <c r="N32" s="292"/>
      <c r="O32" s="292"/>
      <c r="P32" s="292"/>
      <c r="Q32" s="292"/>
      <c r="R32" s="292"/>
      <c r="S32" s="292"/>
      <c r="T32" s="292"/>
      <c r="U32" s="292"/>
      <c r="V32" s="292"/>
    </row>
    <row r="33" spans="2:22" s="9" customFormat="1" ht="20.25" customHeight="1" x14ac:dyDescent="0.25">
      <c r="B33" s="19" t="s">
        <v>133</v>
      </c>
      <c r="C33" s="19"/>
      <c r="D33" s="376" t="s">
        <v>70</v>
      </c>
      <c r="E33" s="19" t="s">
        <v>31</v>
      </c>
      <c r="F33" s="19">
        <v>1</v>
      </c>
      <c r="G33" s="65"/>
      <c r="H33" s="23"/>
      <c r="I33" s="292"/>
      <c r="J33" s="292"/>
      <c r="K33" s="292"/>
      <c r="L33" s="292"/>
      <c r="M33" s="292"/>
      <c r="N33" s="292"/>
      <c r="O33" s="292"/>
      <c r="P33" s="292"/>
      <c r="Q33" s="292"/>
      <c r="R33" s="292"/>
      <c r="S33" s="292"/>
      <c r="T33" s="292"/>
      <c r="U33" s="292"/>
      <c r="V33" s="292"/>
    </row>
    <row r="34" spans="2:22" s="9" customFormat="1" ht="20.25" customHeight="1" x14ac:dyDescent="0.25">
      <c r="B34" s="19" t="s">
        <v>134</v>
      </c>
      <c r="C34" s="19"/>
      <c r="D34" s="376" t="s">
        <v>73</v>
      </c>
      <c r="E34" s="19" t="s">
        <v>31</v>
      </c>
      <c r="F34" s="19">
        <v>1</v>
      </c>
      <c r="G34" s="65"/>
      <c r="H34" s="23"/>
      <c r="I34" s="292"/>
      <c r="J34" s="292"/>
      <c r="K34" s="292"/>
      <c r="L34" s="292"/>
      <c r="M34" s="292"/>
      <c r="N34" s="292"/>
      <c r="O34" s="292"/>
      <c r="P34" s="292"/>
      <c r="Q34" s="292"/>
      <c r="R34" s="292"/>
      <c r="S34" s="292"/>
      <c r="T34" s="292"/>
      <c r="U34" s="292"/>
      <c r="V34" s="292"/>
    </row>
    <row r="35" spans="2:22" s="9" customFormat="1" ht="20.25" customHeight="1" x14ac:dyDescent="0.25">
      <c r="B35" s="19" t="s">
        <v>135</v>
      </c>
      <c r="C35" s="19"/>
      <c r="D35" s="376" t="s">
        <v>73</v>
      </c>
      <c r="E35" s="19" t="s">
        <v>31</v>
      </c>
      <c r="F35" s="19">
        <v>1</v>
      </c>
      <c r="G35" s="65"/>
      <c r="H35" s="23"/>
      <c r="I35" s="292"/>
      <c r="J35" s="292"/>
      <c r="K35" s="292"/>
      <c r="L35" s="292"/>
      <c r="M35" s="292"/>
      <c r="N35" s="292"/>
      <c r="O35" s="292"/>
      <c r="P35" s="292"/>
      <c r="Q35" s="292"/>
      <c r="R35" s="292"/>
      <c r="S35" s="292"/>
      <c r="T35" s="292"/>
      <c r="U35" s="292"/>
      <c r="V35" s="292"/>
    </row>
    <row r="36" spans="2:22" s="9" customFormat="1" ht="20.25" customHeight="1" x14ac:dyDescent="0.25">
      <c r="B36" s="19" t="s">
        <v>136</v>
      </c>
      <c r="C36" s="19"/>
      <c r="D36" s="376" t="s">
        <v>73</v>
      </c>
      <c r="E36" s="19" t="s">
        <v>31</v>
      </c>
      <c r="F36" s="19">
        <v>1</v>
      </c>
      <c r="G36" s="65"/>
      <c r="H36" s="23"/>
      <c r="I36" s="292"/>
      <c r="J36" s="292"/>
      <c r="K36" s="292"/>
      <c r="L36" s="292"/>
      <c r="M36" s="292"/>
      <c r="N36" s="292"/>
      <c r="O36" s="292"/>
      <c r="P36" s="292"/>
      <c r="Q36" s="292"/>
      <c r="R36" s="292"/>
      <c r="S36" s="292"/>
      <c r="T36" s="292"/>
      <c r="U36" s="292"/>
      <c r="V36" s="292"/>
    </row>
    <row r="37" spans="2:22" s="9" customFormat="1" ht="20.25" customHeight="1" x14ac:dyDescent="0.25">
      <c r="B37" s="19" t="s">
        <v>137</v>
      </c>
      <c r="C37" s="19"/>
      <c r="D37" s="376" t="s">
        <v>73</v>
      </c>
      <c r="E37" s="19" t="s">
        <v>31</v>
      </c>
      <c r="F37" s="19">
        <v>1</v>
      </c>
      <c r="G37" s="65"/>
      <c r="H37" s="23"/>
      <c r="I37" s="292"/>
      <c r="J37" s="292"/>
      <c r="K37" s="292"/>
      <c r="L37" s="292"/>
      <c r="M37" s="292"/>
      <c r="N37" s="292"/>
      <c r="O37" s="292"/>
      <c r="P37" s="292"/>
      <c r="Q37" s="292"/>
      <c r="R37" s="292"/>
      <c r="S37" s="292"/>
      <c r="T37" s="292"/>
      <c r="U37" s="292"/>
      <c r="V37" s="292"/>
    </row>
    <row r="38" spans="2:22" s="9" customFormat="1" ht="20.25" customHeight="1" x14ac:dyDescent="0.25">
      <c r="B38" s="19" t="s">
        <v>138</v>
      </c>
      <c r="C38" s="19"/>
      <c r="D38" s="376" t="s">
        <v>73</v>
      </c>
      <c r="E38" s="19" t="s">
        <v>31</v>
      </c>
      <c r="F38" s="19">
        <v>1</v>
      </c>
      <c r="G38" s="65"/>
      <c r="H38" s="23"/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2"/>
    </row>
    <row r="39" spans="2:22" s="9" customFormat="1" ht="20.25" customHeight="1" x14ac:dyDescent="0.25">
      <c r="B39" s="19" t="s">
        <v>139</v>
      </c>
      <c r="C39" s="19"/>
      <c r="D39" s="376" t="s">
        <v>79</v>
      </c>
      <c r="E39" s="19" t="s">
        <v>31</v>
      </c>
      <c r="F39" s="19">
        <v>1</v>
      </c>
      <c r="G39" s="65"/>
      <c r="H39" s="23"/>
      <c r="I39" s="292"/>
      <c r="J39" s="292"/>
      <c r="K39" s="292"/>
      <c r="L39" s="292"/>
      <c r="M39" s="292"/>
      <c r="N39" s="292"/>
      <c r="O39" s="292"/>
      <c r="P39" s="292"/>
      <c r="Q39" s="292"/>
      <c r="R39" s="292"/>
      <c r="S39" s="292"/>
      <c r="T39" s="292"/>
      <c r="U39" s="292"/>
      <c r="V39" s="292"/>
    </row>
    <row r="40" spans="2:22" s="9" customFormat="1" ht="20.25" customHeight="1" x14ac:dyDescent="0.25">
      <c r="B40" s="19" t="s">
        <v>140</v>
      </c>
      <c r="C40" s="19"/>
      <c r="D40" s="376" t="s">
        <v>81</v>
      </c>
      <c r="E40" s="19" t="s">
        <v>31</v>
      </c>
      <c r="F40" s="19">
        <v>1</v>
      </c>
      <c r="G40" s="65"/>
      <c r="H40" s="23"/>
      <c r="I40" s="292"/>
      <c r="J40" s="292"/>
      <c r="K40" s="292"/>
      <c r="L40" s="292"/>
      <c r="M40" s="292"/>
      <c r="N40" s="292"/>
      <c r="O40" s="292"/>
      <c r="P40" s="292"/>
      <c r="Q40" s="292"/>
      <c r="R40" s="292"/>
      <c r="S40" s="292"/>
      <c r="T40" s="292"/>
      <c r="U40" s="292"/>
      <c r="V40" s="292"/>
    </row>
    <row r="41" spans="2:22" s="9" customFormat="1" ht="20.25" customHeight="1" x14ac:dyDescent="0.25">
      <c r="B41" s="19" t="s">
        <v>141</v>
      </c>
      <c r="C41" s="19"/>
      <c r="D41" s="376" t="s">
        <v>83</v>
      </c>
      <c r="E41" s="19" t="s">
        <v>31</v>
      </c>
      <c r="F41" s="19">
        <v>1</v>
      </c>
      <c r="G41" s="65"/>
      <c r="H41" s="23"/>
      <c r="I41" s="292"/>
      <c r="J41" s="292"/>
      <c r="K41" s="292"/>
      <c r="L41" s="292"/>
      <c r="M41" s="292"/>
      <c r="N41" s="292"/>
      <c r="O41" s="292"/>
      <c r="P41" s="292"/>
      <c r="Q41" s="292"/>
      <c r="R41" s="292"/>
      <c r="S41" s="292"/>
      <c r="T41" s="292"/>
      <c r="U41" s="292"/>
      <c r="V41" s="292"/>
    </row>
    <row r="42" spans="2:22" s="9" customFormat="1" ht="20.25" customHeight="1" x14ac:dyDescent="0.25">
      <c r="B42" s="19" t="s">
        <v>142</v>
      </c>
      <c r="C42" s="19"/>
      <c r="D42" s="376" t="s">
        <v>85</v>
      </c>
      <c r="E42" s="19" t="s">
        <v>31</v>
      </c>
      <c r="F42" s="19">
        <v>1</v>
      </c>
      <c r="G42" s="65"/>
      <c r="H42" s="23"/>
      <c r="I42" s="292"/>
      <c r="J42" s="292"/>
      <c r="K42" s="292"/>
      <c r="L42" s="292"/>
      <c r="M42" s="292"/>
      <c r="N42" s="292"/>
      <c r="O42" s="292"/>
      <c r="P42" s="292"/>
      <c r="Q42" s="292"/>
      <c r="R42" s="292"/>
      <c r="S42" s="292"/>
      <c r="T42" s="292"/>
      <c r="U42" s="292"/>
      <c r="V42" s="292"/>
    </row>
    <row r="43" spans="2:22" s="9" customFormat="1" ht="20.25" customHeight="1" x14ac:dyDescent="0.25">
      <c r="B43" s="19" t="s">
        <v>143</v>
      </c>
      <c r="C43" s="19"/>
      <c r="D43" s="376" t="s">
        <v>87</v>
      </c>
      <c r="E43" s="19" t="s">
        <v>31</v>
      </c>
      <c r="F43" s="19">
        <v>1</v>
      </c>
      <c r="G43" s="65"/>
      <c r="H43" s="23"/>
      <c r="I43" s="292"/>
      <c r="J43" s="292"/>
      <c r="K43" s="292"/>
      <c r="L43" s="292"/>
      <c r="M43" s="292"/>
      <c r="N43" s="292"/>
      <c r="O43" s="292"/>
      <c r="P43" s="292"/>
      <c r="Q43" s="292"/>
      <c r="R43" s="292"/>
      <c r="S43" s="292"/>
      <c r="T43" s="292"/>
      <c r="U43" s="292"/>
      <c r="V43" s="292"/>
    </row>
    <row r="44" spans="2:22" s="9" customFormat="1" ht="20.25" customHeight="1" x14ac:dyDescent="0.25">
      <c r="B44" s="19" t="s">
        <v>144</v>
      </c>
      <c r="C44" s="19"/>
      <c r="D44" s="376" t="s">
        <v>89</v>
      </c>
      <c r="E44" s="19" t="s">
        <v>31</v>
      </c>
      <c r="F44" s="19">
        <v>1</v>
      </c>
      <c r="G44" s="65"/>
      <c r="H44" s="23"/>
      <c r="I44" s="292"/>
      <c r="J44" s="292"/>
      <c r="K44" s="292"/>
      <c r="L44" s="292"/>
      <c r="M44" s="292"/>
      <c r="N44" s="292"/>
      <c r="O44" s="292"/>
      <c r="P44" s="292"/>
      <c r="Q44" s="292"/>
      <c r="R44" s="292"/>
      <c r="S44" s="292"/>
      <c r="T44" s="292"/>
      <c r="U44" s="292"/>
      <c r="V44" s="292"/>
    </row>
    <row r="45" spans="2:22" s="9" customFormat="1" ht="20.25" customHeight="1" x14ac:dyDescent="0.25">
      <c r="B45" s="19" t="s">
        <v>145</v>
      </c>
      <c r="C45" s="19"/>
      <c r="D45" s="376" t="s">
        <v>91</v>
      </c>
      <c r="E45" s="19" t="s">
        <v>31</v>
      </c>
      <c r="F45" s="19">
        <v>1</v>
      </c>
      <c r="G45" s="65"/>
      <c r="H45" s="23"/>
      <c r="I45" s="292"/>
      <c r="J45" s="292"/>
      <c r="K45" s="292"/>
      <c r="L45" s="292"/>
      <c r="M45" s="292"/>
      <c r="N45" s="292"/>
      <c r="O45" s="292"/>
      <c r="P45" s="292"/>
      <c r="Q45" s="292"/>
      <c r="R45" s="292"/>
      <c r="S45" s="292"/>
      <c r="T45" s="292"/>
      <c r="U45" s="292"/>
      <c r="V45" s="292"/>
    </row>
    <row r="46" spans="2:22" s="9" customFormat="1" ht="20.25" customHeight="1" x14ac:dyDescent="0.25">
      <c r="B46" s="19" t="s">
        <v>146</v>
      </c>
      <c r="C46" s="19"/>
      <c r="D46" s="376" t="s">
        <v>93</v>
      </c>
      <c r="E46" s="19" t="s">
        <v>31</v>
      </c>
      <c r="F46" s="19">
        <v>1</v>
      </c>
      <c r="G46" s="65"/>
      <c r="H46" s="23"/>
      <c r="I46" s="292"/>
      <c r="J46" s="292"/>
      <c r="K46" s="292"/>
      <c r="L46" s="292"/>
      <c r="M46" s="292"/>
      <c r="N46" s="292"/>
      <c r="O46" s="292"/>
      <c r="P46" s="292"/>
      <c r="Q46" s="292"/>
      <c r="R46" s="292"/>
      <c r="S46" s="292"/>
      <c r="T46" s="292"/>
      <c r="U46" s="292"/>
      <c r="V46" s="292"/>
    </row>
    <row r="47" spans="2:22" s="9" customFormat="1" ht="20.25" customHeight="1" x14ac:dyDescent="0.25">
      <c r="B47" s="19" t="s">
        <v>147</v>
      </c>
      <c r="C47" s="19"/>
      <c r="D47" s="376" t="s">
        <v>95</v>
      </c>
      <c r="E47" s="19" t="s">
        <v>31</v>
      </c>
      <c r="F47" s="19">
        <v>1</v>
      </c>
      <c r="G47" s="65"/>
      <c r="H47" s="23"/>
      <c r="I47" s="292"/>
      <c r="J47" s="292"/>
      <c r="K47" s="292"/>
      <c r="L47" s="292"/>
      <c r="M47" s="292"/>
      <c r="N47" s="292"/>
      <c r="O47" s="292"/>
      <c r="P47" s="292"/>
      <c r="Q47" s="292"/>
      <c r="R47" s="292"/>
      <c r="S47" s="292"/>
      <c r="T47" s="292"/>
      <c r="U47" s="292"/>
      <c r="V47" s="292"/>
    </row>
    <row r="48" spans="2:22" s="9" customFormat="1" ht="20.25" customHeight="1" x14ac:dyDescent="0.25">
      <c r="B48" s="19" t="s">
        <v>148</v>
      </c>
      <c r="C48" s="19"/>
      <c r="D48" s="376" t="s">
        <v>97</v>
      </c>
      <c r="E48" s="19" t="s">
        <v>31</v>
      </c>
      <c r="F48" s="19">
        <v>1</v>
      </c>
      <c r="G48" s="65"/>
      <c r="H48" s="23"/>
      <c r="I48" s="292"/>
      <c r="J48" s="292"/>
      <c r="K48" s="292"/>
      <c r="L48" s="292"/>
      <c r="M48" s="292"/>
      <c r="N48" s="292"/>
      <c r="O48" s="292"/>
      <c r="P48" s="292"/>
      <c r="Q48" s="292"/>
      <c r="R48" s="292"/>
      <c r="S48" s="292"/>
      <c r="T48" s="292"/>
      <c r="U48" s="292"/>
      <c r="V48" s="292"/>
    </row>
    <row r="49" spans="2:22" s="9" customFormat="1" ht="20.25" customHeight="1" x14ac:dyDescent="0.25">
      <c r="B49" s="19" t="s">
        <v>149</v>
      </c>
      <c r="C49" s="19"/>
      <c r="D49" s="376" t="s">
        <v>99</v>
      </c>
      <c r="E49" s="19" t="s">
        <v>31</v>
      </c>
      <c r="F49" s="19">
        <v>1</v>
      </c>
      <c r="G49" s="65"/>
      <c r="H49" s="23"/>
      <c r="I49" s="292"/>
      <c r="J49" s="292"/>
      <c r="K49" s="292"/>
      <c r="L49" s="292"/>
      <c r="M49" s="292"/>
      <c r="N49" s="292"/>
      <c r="O49" s="292"/>
      <c r="P49" s="292"/>
      <c r="Q49" s="292"/>
      <c r="R49" s="292"/>
      <c r="S49" s="292"/>
      <c r="T49" s="292"/>
      <c r="U49" s="292"/>
      <c r="V49" s="292"/>
    </row>
    <row r="50" spans="2:22" s="9" customFormat="1" ht="20.25" customHeight="1" x14ac:dyDescent="0.25">
      <c r="B50" s="19" t="s">
        <v>150</v>
      </c>
      <c r="C50" s="19"/>
      <c r="D50" s="376" t="s">
        <v>101</v>
      </c>
      <c r="E50" s="19" t="s">
        <v>31</v>
      </c>
      <c r="F50" s="19">
        <v>1</v>
      </c>
      <c r="G50" s="65"/>
      <c r="H50" s="23"/>
      <c r="I50" s="292"/>
      <c r="J50" s="292"/>
      <c r="K50" s="292"/>
      <c r="L50" s="292"/>
      <c r="M50" s="292"/>
      <c r="N50" s="292"/>
      <c r="O50" s="292"/>
      <c r="P50" s="292"/>
      <c r="Q50" s="292"/>
      <c r="R50" s="292"/>
      <c r="S50" s="292"/>
      <c r="T50" s="292"/>
      <c r="U50" s="292"/>
      <c r="V50" s="292"/>
    </row>
    <row r="51" spans="2:22" s="9" customFormat="1" ht="20.25" customHeight="1" x14ac:dyDescent="0.25">
      <c r="B51" s="19" t="s">
        <v>151</v>
      </c>
      <c r="C51" s="19"/>
      <c r="D51" s="376" t="s">
        <v>103</v>
      </c>
      <c r="E51" s="19" t="s">
        <v>31</v>
      </c>
      <c r="F51" s="19">
        <v>1</v>
      </c>
      <c r="G51" s="65"/>
      <c r="H51" s="23"/>
      <c r="I51" s="292"/>
      <c r="J51" s="292"/>
      <c r="K51" s="292"/>
      <c r="L51" s="292"/>
      <c r="M51" s="292"/>
      <c r="N51" s="292"/>
      <c r="O51" s="292"/>
      <c r="P51" s="292"/>
      <c r="Q51" s="292"/>
      <c r="R51" s="292"/>
      <c r="S51" s="292"/>
      <c r="T51" s="292"/>
      <c r="U51" s="292"/>
      <c r="V51" s="292"/>
    </row>
    <row r="52" spans="2:22" s="9" customFormat="1" ht="20.25" customHeight="1" x14ac:dyDescent="0.25">
      <c r="B52" s="19" t="s">
        <v>152</v>
      </c>
      <c r="C52" s="19"/>
      <c r="D52" s="376" t="s">
        <v>93</v>
      </c>
      <c r="E52" s="19" t="s">
        <v>31</v>
      </c>
      <c r="F52" s="19">
        <v>1</v>
      </c>
      <c r="G52" s="65"/>
      <c r="H52" s="23"/>
      <c r="I52" s="292"/>
      <c r="J52" s="292"/>
      <c r="K52" s="292"/>
      <c r="L52" s="292"/>
      <c r="M52" s="292"/>
      <c r="N52" s="292"/>
      <c r="O52" s="292"/>
      <c r="P52" s="292"/>
      <c r="Q52" s="292"/>
      <c r="R52" s="292"/>
      <c r="S52" s="292"/>
      <c r="T52" s="292"/>
      <c r="U52" s="292"/>
      <c r="V52" s="292"/>
    </row>
    <row r="53" spans="2:22" s="9" customFormat="1" ht="20.25" customHeight="1" x14ac:dyDescent="0.25">
      <c r="B53" s="19" t="s">
        <v>153</v>
      </c>
      <c r="C53" s="19"/>
      <c r="D53" s="376" t="s">
        <v>95</v>
      </c>
      <c r="E53" s="19" t="s">
        <v>31</v>
      </c>
      <c r="F53" s="19">
        <v>1</v>
      </c>
      <c r="G53" s="65"/>
      <c r="H53" s="23"/>
      <c r="I53" s="292"/>
      <c r="J53" s="292"/>
      <c r="K53" s="292"/>
      <c r="L53" s="292"/>
      <c r="M53" s="292"/>
      <c r="N53" s="292"/>
      <c r="O53" s="292"/>
      <c r="P53" s="292"/>
      <c r="Q53" s="292"/>
      <c r="R53" s="292"/>
      <c r="S53" s="292"/>
      <c r="T53" s="292"/>
      <c r="U53" s="292"/>
      <c r="V53" s="292"/>
    </row>
    <row r="54" spans="2:22" s="9" customFormat="1" ht="20.25" customHeight="1" x14ac:dyDescent="0.25">
      <c r="B54" s="19">
        <f>B53+0.01</f>
        <v>2.4499999999999997</v>
      </c>
      <c r="C54" s="19"/>
      <c r="D54" s="117" t="s">
        <v>578</v>
      </c>
      <c r="E54" s="19" t="s">
        <v>31</v>
      </c>
      <c r="F54" s="19">
        <v>1</v>
      </c>
      <c r="G54" s="65"/>
      <c r="H54" s="23"/>
      <c r="I54" s="335"/>
      <c r="J54" s="292"/>
      <c r="K54" s="292"/>
      <c r="L54" s="292"/>
      <c r="M54" s="292"/>
      <c r="N54" s="292"/>
      <c r="O54" s="292"/>
      <c r="P54" s="292"/>
      <c r="Q54" s="292"/>
      <c r="R54" s="292"/>
      <c r="S54" s="292"/>
      <c r="T54" s="292"/>
      <c r="U54" s="292"/>
      <c r="V54" s="292"/>
    </row>
    <row r="55" spans="2:22" s="9" customFormat="1" ht="20.25" customHeight="1" x14ac:dyDescent="0.25">
      <c r="B55" s="19">
        <f t="shared" ref="B55:B110" si="0">B54+0.01</f>
        <v>2.4599999999999995</v>
      </c>
      <c r="C55" s="19"/>
      <c r="D55" s="117" t="s">
        <v>579</v>
      </c>
      <c r="E55" s="19" t="s">
        <v>31</v>
      </c>
      <c r="F55" s="19">
        <v>1</v>
      </c>
      <c r="G55" s="65"/>
      <c r="H55" s="23"/>
      <c r="I55" s="335"/>
      <c r="J55" s="292"/>
      <c r="K55" s="292"/>
      <c r="L55" s="292"/>
      <c r="M55" s="292"/>
      <c r="N55" s="292"/>
      <c r="O55" s="292"/>
      <c r="P55" s="292"/>
      <c r="Q55" s="292"/>
      <c r="R55" s="292"/>
      <c r="S55" s="292"/>
      <c r="T55" s="292"/>
      <c r="U55" s="292"/>
      <c r="V55" s="292"/>
    </row>
    <row r="56" spans="2:22" s="9" customFormat="1" ht="20.25" customHeight="1" x14ac:dyDescent="0.25">
      <c r="B56" s="19">
        <f t="shared" si="0"/>
        <v>2.4699999999999993</v>
      </c>
      <c r="C56" s="19"/>
      <c r="D56" s="117" t="s">
        <v>580</v>
      </c>
      <c r="E56" s="19" t="s">
        <v>31</v>
      </c>
      <c r="F56" s="19">
        <v>1</v>
      </c>
      <c r="G56" s="65"/>
      <c r="H56" s="23"/>
      <c r="I56" s="335"/>
      <c r="J56" s="292"/>
      <c r="K56" s="292"/>
      <c r="L56" s="292"/>
      <c r="M56" s="292"/>
      <c r="N56" s="292"/>
      <c r="O56" s="292"/>
      <c r="P56" s="292"/>
      <c r="Q56" s="292"/>
      <c r="R56" s="292"/>
      <c r="S56" s="292"/>
      <c r="T56" s="292"/>
      <c r="U56" s="292"/>
      <c r="V56" s="292"/>
    </row>
    <row r="57" spans="2:22" s="9" customFormat="1" ht="20.25" customHeight="1" thickBot="1" x14ac:dyDescent="0.3">
      <c r="B57" s="53">
        <f t="shared" si="0"/>
        <v>2.4799999999999991</v>
      </c>
      <c r="C57" s="53"/>
      <c r="D57" s="104" t="s">
        <v>581</v>
      </c>
      <c r="E57" s="53" t="s">
        <v>31</v>
      </c>
      <c r="F57" s="53">
        <v>1</v>
      </c>
      <c r="G57" s="66"/>
      <c r="H57" s="67"/>
      <c r="I57" s="335"/>
      <c r="J57" s="292"/>
      <c r="K57" s="292"/>
      <c r="L57" s="292"/>
      <c r="M57" s="292"/>
      <c r="N57" s="292"/>
      <c r="O57" s="292"/>
      <c r="P57" s="292"/>
      <c r="Q57" s="292"/>
      <c r="R57" s="292"/>
      <c r="S57" s="292"/>
      <c r="T57" s="292"/>
      <c r="U57" s="292"/>
      <c r="V57" s="292"/>
    </row>
    <row r="58" spans="2:22" s="9" customFormat="1" ht="20.25" customHeight="1" thickBot="1" x14ac:dyDescent="0.3">
      <c r="B58" s="378" t="s">
        <v>1263</v>
      </c>
      <c r="C58" s="54"/>
      <c r="D58" s="384"/>
      <c r="E58" s="54"/>
      <c r="F58" s="54"/>
      <c r="G58" s="27"/>
      <c r="H58" s="338"/>
      <c r="I58" s="335"/>
      <c r="J58" s="292"/>
      <c r="K58" s="292"/>
      <c r="L58" s="292"/>
      <c r="M58" s="292"/>
      <c r="N58" s="292"/>
      <c r="O58" s="292"/>
      <c r="P58" s="292"/>
      <c r="Q58" s="292"/>
      <c r="R58" s="292"/>
      <c r="S58" s="292"/>
      <c r="T58" s="292"/>
      <c r="U58" s="292"/>
      <c r="V58" s="292"/>
    </row>
    <row r="59" spans="2:22" s="9" customFormat="1" ht="20.25" customHeight="1" thickBot="1" x14ac:dyDescent="0.3">
      <c r="B59" s="381" t="s">
        <v>1262</v>
      </c>
      <c r="C59" s="199"/>
      <c r="D59" s="382"/>
      <c r="E59" s="199"/>
      <c r="F59" s="199"/>
      <c r="G59" s="336"/>
      <c r="H59" s="337"/>
      <c r="I59" s="335"/>
      <c r="J59" s="292"/>
      <c r="K59" s="292"/>
      <c r="L59" s="292"/>
      <c r="M59" s="292"/>
      <c r="N59" s="292"/>
      <c r="O59" s="292"/>
      <c r="P59" s="292"/>
      <c r="Q59" s="292"/>
      <c r="R59" s="292"/>
      <c r="S59" s="292"/>
      <c r="T59" s="292"/>
      <c r="U59" s="292"/>
      <c r="V59" s="292"/>
    </row>
    <row r="60" spans="2:22" s="9" customFormat="1" ht="23.45" customHeight="1" x14ac:dyDescent="0.25">
      <c r="B60" s="294">
        <f>B57+0.01</f>
        <v>2.4899999999999989</v>
      </c>
      <c r="C60" s="294"/>
      <c r="D60" s="111" t="s">
        <v>582</v>
      </c>
      <c r="E60" s="294" t="s">
        <v>31</v>
      </c>
      <c r="F60" s="294">
        <v>1</v>
      </c>
      <c r="G60" s="296"/>
      <c r="H60" s="367"/>
      <c r="I60" s="335"/>
      <c r="J60" s="292"/>
      <c r="K60" s="292"/>
      <c r="L60" s="292"/>
      <c r="M60" s="292"/>
      <c r="N60" s="292"/>
      <c r="O60" s="292"/>
      <c r="P60" s="292"/>
      <c r="Q60" s="292"/>
      <c r="R60" s="292"/>
      <c r="S60" s="292"/>
      <c r="T60" s="292"/>
      <c r="U60" s="292"/>
      <c r="V60" s="292"/>
    </row>
    <row r="61" spans="2:22" s="9" customFormat="1" ht="20.25" customHeight="1" x14ac:dyDescent="0.25">
      <c r="B61" s="331">
        <f t="shared" si="0"/>
        <v>2.4999999999999987</v>
      </c>
      <c r="C61" s="19"/>
      <c r="D61" s="117" t="s">
        <v>583</v>
      </c>
      <c r="E61" s="19" t="s">
        <v>31</v>
      </c>
      <c r="F61" s="19">
        <v>1</v>
      </c>
      <c r="G61" s="65"/>
      <c r="H61" s="23"/>
      <c r="I61" s="292"/>
      <c r="J61" s="292"/>
      <c r="K61" s="292"/>
      <c r="L61" s="292"/>
      <c r="M61" s="292"/>
      <c r="N61" s="292"/>
      <c r="O61" s="292"/>
      <c r="P61" s="292"/>
      <c r="Q61" s="292"/>
      <c r="R61" s="292"/>
      <c r="S61" s="292"/>
      <c r="T61" s="292"/>
      <c r="U61" s="292"/>
      <c r="V61" s="292"/>
    </row>
    <row r="62" spans="2:22" s="9" customFormat="1" ht="15" x14ac:dyDescent="0.25">
      <c r="B62" s="19">
        <f t="shared" si="0"/>
        <v>2.5099999999999985</v>
      </c>
      <c r="C62" s="19"/>
      <c r="D62" s="117" t="s">
        <v>584</v>
      </c>
      <c r="E62" s="19" t="s">
        <v>31</v>
      </c>
      <c r="F62" s="19">
        <v>1</v>
      </c>
      <c r="G62" s="65"/>
      <c r="H62" s="23"/>
      <c r="I62" s="292"/>
      <c r="J62" s="292"/>
      <c r="K62" s="292"/>
      <c r="L62" s="292"/>
      <c r="M62" s="292"/>
      <c r="N62" s="292"/>
      <c r="O62" s="292"/>
      <c r="P62" s="292"/>
      <c r="Q62" s="292"/>
      <c r="R62" s="292"/>
      <c r="S62" s="292"/>
      <c r="T62" s="292"/>
      <c r="U62" s="292"/>
      <c r="V62" s="292"/>
    </row>
    <row r="63" spans="2:22" s="9" customFormat="1" ht="15" x14ac:dyDescent="0.25">
      <c r="B63" s="19">
        <f t="shared" si="0"/>
        <v>2.5199999999999982</v>
      </c>
      <c r="C63" s="19"/>
      <c r="D63" s="117" t="s">
        <v>585</v>
      </c>
      <c r="E63" s="19" t="s">
        <v>31</v>
      </c>
      <c r="F63" s="19">
        <v>1</v>
      </c>
      <c r="G63" s="65"/>
      <c r="H63" s="23"/>
      <c r="I63" s="292"/>
      <c r="J63" s="292"/>
      <c r="K63" s="292"/>
      <c r="L63" s="292"/>
      <c r="M63" s="292"/>
      <c r="N63" s="292"/>
      <c r="O63" s="292"/>
      <c r="P63" s="292"/>
      <c r="Q63" s="292"/>
      <c r="R63" s="292"/>
      <c r="S63" s="292"/>
      <c r="T63" s="292"/>
      <c r="U63" s="292"/>
      <c r="V63" s="292"/>
    </row>
    <row r="64" spans="2:22" s="9" customFormat="1" ht="15" x14ac:dyDescent="0.25">
      <c r="B64" s="19">
        <f t="shared" si="0"/>
        <v>2.529999999999998</v>
      </c>
      <c r="C64" s="19"/>
      <c r="D64" s="117" t="s">
        <v>586</v>
      </c>
      <c r="E64" s="19" t="s">
        <v>31</v>
      </c>
      <c r="F64" s="19">
        <v>1</v>
      </c>
      <c r="G64" s="65"/>
      <c r="H64" s="23"/>
      <c r="I64" s="292"/>
      <c r="J64" s="292"/>
      <c r="K64" s="292"/>
      <c r="L64" s="292"/>
      <c r="M64" s="292"/>
      <c r="N64" s="292"/>
      <c r="O64" s="292"/>
      <c r="P64" s="292"/>
      <c r="Q64" s="292"/>
      <c r="R64" s="292"/>
      <c r="S64" s="292"/>
      <c r="T64" s="292"/>
      <c r="U64" s="292"/>
      <c r="V64" s="292"/>
    </row>
    <row r="65" spans="2:22" s="9" customFormat="1" ht="15" x14ac:dyDescent="0.25">
      <c r="B65" s="19">
        <f t="shared" si="0"/>
        <v>2.5399999999999978</v>
      </c>
      <c r="C65" s="19"/>
      <c r="D65" s="117" t="s">
        <v>587</v>
      </c>
      <c r="E65" s="19" t="s">
        <v>31</v>
      </c>
      <c r="F65" s="19">
        <v>1</v>
      </c>
      <c r="G65" s="65"/>
      <c r="H65" s="23"/>
      <c r="I65" s="292"/>
      <c r="J65" s="292"/>
      <c r="K65" s="292"/>
      <c r="L65" s="292"/>
      <c r="M65" s="292"/>
      <c r="N65" s="292"/>
      <c r="O65" s="292"/>
      <c r="P65" s="292"/>
      <c r="Q65" s="292"/>
      <c r="R65" s="292"/>
      <c r="S65" s="292"/>
      <c r="T65" s="292"/>
      <c r="U65" s="292"/>
      <c r="V65" s="292"/>
    </row>
    <row r="66" spans="2:22" s="9" customFormat="1" ht="15" x14ac:dyDescent="0.25">
      <c r="B66" s="19">
        <f t="shared" si="0"/>
        <v>2.5499999999999976</v>
      </c>
      <c r="C66" s="19"/>
      <c r="D66" s="117" t="s">
        <v>588</v>
      </c>
      <c r="E66" s="19" t="s">
        <v>31</v>
      </c>
      <c r="F66" s="19">
        <v>1</v>
      </c>
      <c r="G66" s="65"/>
      <c r="H66" s="23"/>
      <c r="I66" s="292"/>
      <c r="J66" s="292"/>
      <c r="K66" s="292"/>
      <c r="L66" s="292"/>
      <c r="M66" s="292"/>
      <c r="N66" s="292"/>
      <c r="O66" s="292"/>
      <c r="P66" s="292"/>
      <c r="Q66" s="292"/>
      <c r="R66" s="292"/>
      <c r="S66" s="292"/>
      <c r="T66" s="292"/>
      <c r="U66" s="292"/>
      <c r="V66" s="292"/>
    </row>
    <row r="67" spans="2:22" s="9" customFormat="1" ht="15" x14ac:dyDescent="0.25">
      <c r="B67" s="19">
        <f t="shared" si="0"/>
        <v>2.5599999999999974</v>
      </c>
      <c r="C67" s="19"/>
      <c r="D67" s="117" t="s">
        <v>589</v>
      </c>
      <c r="E67" s="19" t="s">
        <v>31</v>
      </c>
      <c r="F67" s="19">
        <v>1</v>
      </c>
      <c r="G67" s="65"/>
      <c r="H67" s="23"/>
      <c r="I67" s="292"/>
      <c r="J67" s="292"/>
      <c r="K67" s="292"/>
      <c r="L67" s="292"/>
      <c r="M67" s="292"/>
      <c r="N67" s="292"/>
      <c r="O67" s="292"/>
      <c r="P67" s="292"/>
      <c r="Q67" s="292"/>
      <c r="R67" s="292"/>
      <c r="S67" s="292"/>
      <c r="T67" s="292"/>
      <c r="U67" s="292"/>
      <c r="V67" s="292"/>
    </row>
    <row r="68" spans="2:22" s="9" customFormat="1" ht="15" x14ac:dyDescent="0.25">
      <c r="B68" s="19">
        <f t="shared" si="0"/>
        <v>2.5699999999999972</v>
      </c>
      <c r="C68" s="19"/>
      <c r="D68" s="117" t="s">
        <v>581</v>
      </c>
      <c r="E68" s="19" t="s">
        <v>31</v>
      </c>
      <c r="F68" s="19">
        <v>1</v>
      </c>
      <c r="G68" s="65"/>
      <c r="H68" s="23"/>
      <c r="I68" s="292"/>
      <c r="J68" s="292"/>
      <c r="K68" s="292"/>
      <c r="L68" s="292"/>
      <c r="M68" s="292"/>
      <c r="N68" s="292"/>
      <c r="O68" s="292"/>
      <c r="P68" s="292"/>
      <c r="Q68" s="292"/>
      <c r="R68" s="292"/>
      <c r="S68" s="292"/>
      <c r="T68" s="292"/>
      <c r="U68" s="292"/>
      <c r="V68" s="292"/>
    </row>
    <row r="69" spans="2:22" s="9" customFormat="1" ht="15" x14ac:dyDescent="0.25">
      <c r="B69" s="19">
        <f t="shared" si="0"/>
        <v>2.579999999999997</v>
      </c>
      <c r="C69" s="19"/>
      <c r="D69" s="117" t="s">
        <v>79</v>
      </c>
      <c r="E69" s="19" t="s">
        <v>31</v>
      </c>
      <c r="F69" s="19">
        <v>1</v>
      </c>
      <c r="G69" s="65"/>
      <c r="H69" s="23"/>
      <c r="I69" s="292"/>
      <c r="J69" s="292"/>
      <c r="K69" s="292"/>
      <c r="L69" s="292"/>
      <c r="M69" s="292"/>
      <c r="N69" s="292"/>
      <c r="O69" s="292"/>
      <c r="P69" s="292"/>
      <c r="Q69" s="292"/>
      <c r="R69" s="292"/>
      <c r="S69" s="292"/>
      <c r="T69" s="292"/>
      <c r="U69" s="292"/>
      <c r="V69" s="292"/>
    </row>
    <row r="70" spans="2:22" s="9" customFormat="1" ht="15" x14ac:dyDescent="0.25">
      <c r="B70" s="19">
        <f t="shared" si="0"/>
        <v>2.5899999999999967</v>
      </c>
      <c r="C70" s="19"/>
      <c r="D70" s="117" t="s">
        <v>81</v>
      </c>
      <c r="E70" s="19" t="s">
        <v>31</v>
      </c>
      <c r="F70" s="19">
        <v>1</v>
      </c>
      <c r="G70" s="65"/>
      <c r="H70" s="23"/>
      <c r="I70" s="292"/>
      <c r="J70" s="292"/>
      <c r="K70" s="292"/>
      <c r="L70" s="292"/>
      <c r="M70" s="292"/>
      <c r="N70" s="292"/>
      <c r="O70" s="292"/>
      <c r="P70" s="292"/>
      <c r="Q70" s="292"/>
      <c r="R70" s="292"/>
      <c r="S70" s="292"/>
      <c r="T70" s="292"/>
      <c r="U70" s="292"/>
      <c r="V70" s="292"/>
    </row>
    <row r="71" spans="2:22" s="9" customFormat="1" ht="15" x14ac:dyDescent="0.25">
      <c r="B71" s="331">
        <f t="shared" si="0"/>
        <v>2.5999999999999965</v>
      </c>
      <c r="C71" s="19"/>
      <c r="D71" s="117" t="s">
        <v>83</v>
      </c>
      <c r="E71" s="19" t="s">
        <v>31</v>
      </c>
      <c r="F71" s="19">
        <v>1</v>
      </c>
      <c r="G71" s="65"/>
      <c r="H71" s="23"/>
      <c r="I71" s="292"/>
      <c r="J71" s="292"/>
      <c r="K71" s="292"/>
      <c r="L71" s="292"/>
      <c r="M71" s="292"/>
      <c r="N71" s="292"/>
      <c r="O71" s="292"/>
      <c r="P71" s="292"/>
      <c r="Q71" s="292"/>
      <c r="R71" s="292"/>
      <c r="S71" s="292"/>
      <c r="T71" s="292"/>
      <c r="U71" s="292"/>
      <c r="V71" s="292"/>
    </row>
    <row r="72" spans="2:22" s="9" customFormat="1" ht="15" x14ac:dyDescent="0.25">
      <c r="B72" s="19">
        <f t="shared" si="0"/>
        <v>2.6099999999999963</v>
      </c>
      <c r="C72" s="19"/>
      <c r="D72" s="117" t="s">
        <v>85</v>
      </c>
      <c r="E72" s="19" t="s">
        <v>31</v>
      </c>
      <c r="F72" s="19">
        <v>1</v>
      </c>
      <c r="G72" s="65"/>
      <c r="H72" s="23"/>
      <c r="I72" s="292"/>
      <c r="J72" s="292"/>
      <c r="K72" s="292"/>
      <c r="L72" s="292"/>
      <c r="M72" s="292"/>
      <c r="N72" s="292"/>
      <c r="O72" s="292"/>
      <c r="P72" s="292"/>
      <c r="Q72" s="292"/>
      <c r="R72" s="292"/>
      <c r="S72" s="292"/>
      <c r="T72" s="292"/>
      <c r="U72" s="292"/>
      <c r="V72" s="292"/>
    </row>
    <row r="73" spans="2:22" s="9" customFormat="1" ht="15" x14ac:dyDescent="0.25">
      <c r="B73" s="19">
        <f t="shared" si="0"/>
        <v>2.6199999999999961</v>
      </c>
      <c r="C73" s="19"/>
      <c r="D73" s="117" t="s">
        <v>87</v>
      </c>
      <c r="E73" s="19" t="s">
        <v>31</v>
      </c>
      <c r="F73" s="19">
        <v>1</v>
      </c>
      <c r="G73" s="65"/>
      <c r="H73" s="23"/>
      <c r="I73" s="292"/>
      <c r="J73" s="292"/>
      <c r="K73" s="292"/>
      <c r="L73" s="292"/>
      <c r="M73" s="292"/>
      <c r="N73" s="292"/>
      <c r="O73" s="292"/>
      <c r="P73" s="292"/>
      <c r="Q73" s="292"/>
      <c r="R73" s="292"/>
      <c r="S73" s="292"/>
      <c r="T73" s="292"/>
      <c r="U73" s="292"/>
      <c r="V73" s="292"/>
    </row>
    <row r="74" spans="2:22" s="9" customFormat="1" ht="15" x14ac:dyDescent="0.25">
      <c r="B74" s="19">
        <f t="shared" si="0"/>
        <v>2.6299999999999959</v>
      </c>
      <c r="C74" s="19"/>
      <c r="D74" s="117" t="s">
        <v>89</v>
      </c>
      <c r="E74" s="19" t="s">
        <v>31</v>
      </c>
      <c r="F74" s="19">
        <v>1</v>
      </c>
      <c r="G74" s="65"/>
      <c r="H74" s="23"/>
      <c r="I74" s="292"/>
      <c r="J74" s="292"/>
      <c r="K74" s="292"/>
      <c r="L74" s="292"/>
      <c r="M74" s="292"/>
      <c r="N74" s="292"/>
      <c r="O74" s="292"/>
      <c r="P74" s="292"/>
      <c r="Q74" s="292"/>
      <c r="R74" s="292"/>
      <c r="S74" s="292"/>
      <c r="T74" s="292"/>
      <c r="U74" s="292"/>
      <c r="V74" s="292"/>
    </row>
    <row r="75" spans="2:22" s="9" customFormat="1" ht="15" x14ac:dyDescent="0.25">
      <c r="B75" s="19">
        <f t="shared" si="0"/>
        <v>2.6399999999999957</v>
      </c>
      <c r="C75" s="19"/>
      <c r="D75" s="117" t="s">
        <v>91</v>
      </c>
      <c r="E75" s="19" t="s">
        <v>31</v>
      </c>
      <c r="F75" s="19">
        <v>1</v>
      </c>
      <c r="G75" s="65"/>
      <c r="H75" s="23"/>
      <c r="I75" s="292"/>
      <c r="J75" s="292"/>
      <c r="K75" s="292"/>
      <c r="L75" s="292"/>
      <c r="M75" s="292"/>
      <c r="N75" s="292"/>
      <c r="O75" s="292"/>
      <c r="P75" s="292"/>
      <c r="Q75" s="292"/>
      <c r="R75" s="292"/>
      <c r="S75" s="292"/>
      <c r="T75" s="292"/>
      <c r="U75" s="292"/>
      <c r="V75" s="292"/>
    </row>
    <row r="76" spans="2:22" s="9" customFormat="1" ht="15" x14ac:dyDescent="0.25">
      <c r="B76" s="19">
        <f t="shared" si="0"/>
        <v>2.6499999999999955</v>
      </c>
      <c r="C76" s="19"/>
      <c r="D76" s="116" t="s">
        <v>593</v>
      </c>
      <c r="E76" s="19" t="s">
        <v>31</v>
      </c>
      <c r="F76" s="19">
        <v>1</v>
      </c>
      <c r="G76" s="65"/>
      <c r="H76" s="23"/>
      <c r="I76" s="335"/>
      <c r="J76" s="292"/>
      <c r="K76" s="292"/>
      <c r="L76" s="292"/>
      <c r="M76" s="292"/>
      <c r="N76" s="292"/>
      <c r="O76" s="292"/>
      <c r="P76" s="292"/>
      <c r="Q76" s="292"/>
      <c r="R76" s="292"/>
      <c r="S76" s="292"/>
      <c r="T76" s="292"/>
      <c r="U76" s="292"/>
      <c r="V76" s="292"/>
    </row>
    <row r="77" spans="2:22" s="9" customFormat="1" ht="15" x14ac:dyDescent="0.25">
      <c r="B77" s="19">
        <f t="shared" si="0"/>
        <v>2.6599999999999953</v>
      </c>
      <c r="C77" s="19"/>
      <c r="D77" s="116" t="s">
        <v>594</v>
      </c>
      <c r="E77" s="19" t="s">
        <v>31</v>
      </c>
      <c r="F77" s="19">
        <v>1</v>
      </c>
      <c r="G77" s="65"/>
      <c r="H77" s="23"/>
      <c r="I77" s="335"/>
      <c r="J77" s="292"/>
      <c r="K77" s="292"/>
      <c r="L77" s="292"/>
      <c r="M77" s="292"/>
      <c r="N77" s="292"/>
      <c r="O77" s="292"/>
      <c r="P77" s="292"/>
      <c r="Q77" s="292"/>
      <c r="R77" s="292"/>
      <c r="S77" s="292"/>
      <c r="T77" s="292"/>
      <c r="U77" s="292"/>
      <c r="V77" s="292"/>
    </row>
    <row r="78" spans="2:22" s="9" customFormat="1" ht="15" x14ac:dyDescent="0.25">
      <c r="B78" s="19">
        <f t="shared" si="0"/>
        <v>2.669999999999995</v>
      </c>
      <c r="C78" s="19"/>
      <c r="D78" s="116" t="s">
        <v>595</v>
      </c>
      <c r="E78" s="19" t="s">
        <v>31</v>
      </c>
      <c r="F78" s="19">
        <v>1</v>
      </c>
      <c r="G78" s="65"/>
      <c r="H78" s="23"/>
      <c r="I78" s="335"/>
      <c r="J78" s="292"/>
      <c r="K78" s="292"/>
      <c r="L78" s="292"/>
      <c r="M78" s="292"/>
      <c r="N78" s="292"/>
      <c r="O78" s="292"/>
      <c r="P78" s="292"/>
      <c r="Q78" s="292"/>
      <c r="R78" s="292"/>
      <c r="S78" s="292"/>
      <c r="T78" s="292"/>
      <c r="U78" s="292"/>
      <c r="V78" s="292"/>
    </row>
    <row r="79" spans="2:22" s="9" customFormat="1" ht="15" x14ac:dyDescent="0.25">
      <c r="B79" s="19">
        <f t="shared" si="0"/>
        <v>2.6799999999999948</v>
      </c>
      <c r="C79" s="19"/>
      <c r="D79" s="116" t="s">
        <v>596</v>
      </c>
      <c r="E79" s="19" t="s">
        <v>31</v>
      </c>
      <c r="F79" s="19">
        <v>1</v>
      </c>
      <c r="G79" s="65"/>
      <c r="H79" s="23"/>
      <c r="I79" s="335"/>
      <c r="J79" s="292"/>
      <c r="K79" s="292"/>
      <c r="L79" s="292"/>
      <c r="M79" s="292"/>
      <c r="N79" s="292"/>
      <c r="O79" s="292"/>
      <c r="P79" s="292"/>
      <c r="Q79" s="292"/>
      <c r="R79" s="292"/>
      <c r="S79" s="292"/>
      <c r="T79" s="292"/>
      <c r="U79" s="292"/>
      <c r="V79" s="292"/>
    </row>
    <row r="80" spans="2:22" s="9" customFormat="1" ht="15" x14ac:dyDescent="0.25">
      <c r="B80" s="19">
        <f t="shared" si="0"/>
        <v>2.6899999999999946</v>
      </c>
      <c r="C80" s="19"/>
      <c r="D80" s="116" t="s">
        <v>597</v>
      </c>
      <c r="E80" s="19" t="s">
        <v>31</v>
      </c>
      <c r="F80" s="19">
        <v>1</v>
      </c>
      <c r="G80" s="65"/>
      <c r="H80" s="23"/>
      <c r="I80" s="292"/>
      <c r="J80" s="292"/>
      <c r="K80" s="292"/>
      <c r="L80" s="292"/>
      <c r="M80" s="292"/>
      <c r="N80" s="292"/>
      <c r="O80" s="292"/>
      <c r="P80" s="292"/>
      <c r="Q80" s="292"/>
      <c r="R80" s="292"/>
      <c r="S80" s="292"/>
      <c r="T80" s="292"/>
      <c r="U80" s="292"/>
      <c r="V80" s="292"/>
    </row>
    <row r="81" spans="2:22" s="9" customFormat="1" ht="15" x14ac:dyDescent="0.25">
      <c r="B81" s="331">
        <f t="shared" si="0"/>
        <v>2.6999999999999944</v>
      </c>
      <c r="C81" s="19"/>
      <c r="D81" s="116" t="s">
        <v>598</v>
      </c>
      <c r="E81" s="19" t="s">
        <v>31</v>
      </c>
      <c r="F81" s="19">
        <v>1</v>
      </c>
      <c r="G81" s="65"/>
      <c r="H81" s="23"/>
      <c r="I81" s="292"/>
      <c r="J81" s="292"/>
      <c r="K81" s="292"/>
      <c r="L81" s="292"/>
      <c r="M81" s="292"/>
      <c r="N81" s="292"/>
      <c r="O81" s="292"/>
      <c r="P81" s="292"/>
      <c r="Q81" s="292"/>
      <c r="R81" s="292"/>
      <c r="S81" s="292"/>
      <c r="T81" s="292"/>
      <c r="U81" s="292"/>
      <c r="V81" s="292"/>
    </row>
    <row r="82" spans="2:22" s="9" customFormat="1" ht="15" x14ac:dyDescent="0.25">
      <c r="B82" s="19">
        <f t="shared" si="0"/>
        <v>2.7099999999999942</v>
      </c>
      <c r="C82" s="19"/>
      <c r="D82" s="116" t="s">
        <v>599</v>
      </c>
      <c r="E82" s="19" t="s">
        <v>31</v>
      </c>
      <c r="F82" s="19">
        <v>1</v>
      </c>
      <c r="G82" s="65"/>
      <c r="H82" s="23"/>
      <c r="I82" s="292"/>
      <c r="J82" s="292"/>
      <c r="K82" s="292"/>
      <c r="L82" s="292"/>
      <c r="M82" s="292"/>
      <c r="N82" s="292"/>
      <c r="O82" s="292"/>
      <c r="P82" s="292"/>
      <c r="Q82" s="292"/>
      <c r="R82" s="292"/>
      <c r="S82" s="292"/>
      <c r="T82" s="292"/>
      <c r="U82" s="292"/>
      <c r="V82" s="292"/>
    </row>
    <row r="83" spans="2:22" ht="15" x14ac:dyDescent="0.25">
      <c r="B83" s="19">
        <f t="shared" si="0"/>
        <v>2.719999999999994</v>
      </c>
      <c r="C83" s="19"/>
      <c r="D83" s="116" t="s">
        <v>600</v>
      </c>
      <c r="E83" s="19" t="s">
        <v>31</v>
      </c>
      <c r="F83" s="19">
        <v>1</v>
      </c>
      <c r="G83" s="65"/>
      <c r="H83" s="23"/>
    </row>
    <row r="84" spans="2:22" ht="15" x14ac:dyDescent="0.25">
      <c r="B84" s="19">
        <f t="shared" si="0"/>
        <v>2.7299999999999938</v>
      </c>
      <c r="C84" s="19"/>
      <c r="D84" s="116" t="s">
        <v>601</v>
      </c>
      <c r="E84" s="19" t="s">
        <v>31</v>
      </c>
      <c r="F84" s="19">
        <v>1</v>
      </c>
      <c r="G84" s="65"/>
      <c r="H84" s="23"/>
    </row>
    <row r="85" spans="2:22" ht="15" x14ac:dyDescent="0.25">
      <c r="B85" s="19">
        <f t="shared" si="0"/>
        <v>2.7399999999999936</v>
      </c>
      <c r="C85" s="19"/>
      <c r="D85" s="116" t="s">
        <v>594</v>
      </c>
      <c r="E85" s="19" t="s">
        <v>31</v>
      </c>
      <c r="F85" s="19">
        <v>1</v>
      </c>
      <c r="G85" s="65"/>
      <c r="H85" s="23"/>
    </row>
    <row r="86" spans="2:22" ht="15" x14ac:dyDescent="0.25">
      <c r="B86" s="19">
        <f t="shared" si="0"/>
        <v>2.7499999999999933</v>
      </c>
      <c r="C86" s="19"/>
      <c r="D86" s="116" t="s">
        <v>602</v>
      </c>
      <c r="E86" s="19" t="s">
        <v>31</v>
      </c>
      <c r="F86" s="19">
        <v>1</v>
      </c>
      <c r="G86" s="65"/>
      <c r="H86" s="23"/>
    </row>
    <row r="87" spans="2:22" ht="15" x14ac:dyDescent="0.25">
      <c r="B87" s="19">
        <f t="shared" si="0"/>
        <v>2.7599999999999931</v>
      </c>
      <c r="C87" s="19"/>
      <c r="D87" s="116" t="s">
        <v>603</v>
      </c>
      <c r="E87" s="19" t="s">
        <v>31</v>
      </c>
      <c r="F87" s="19">
        <v>1</v>
      </c>
      <c r="G87" s="65"/>
      <c r="H87" s="23"/>
    </row>
    <row r="88" spans="2:22" ht="15" x14ac:dyDescent="0.25">
      <c r="B88" s="19">
        <f t="shared" si="0"/>
        <v>2.7699999999999929</v>
      </c>
      <c r="C88" s="19"/>
      <c r="D88" s="116" t="s">
        <v>604</v>
      </c>
      <c r="E88" s="19" t="s">
        <v>31</v>
      </c>
      <c r="F88" s="19">
        <v>1</v>
      </c>
      <c r="G88" s="65"/>
      <c r="H88" s="23"/>
    </row>
    <row r="89" spans="2:22" ht="15" x14ac:dyDescent="0.25">
      <c r="B89" s="19">
        <f t="shared" si="0"/>
        <v>2.7799999999999927</v>
      </c>
      <c r="C89" s="19"/>
      <c r="D89" s="116" t="s">
        <v>605</v>
      </c>
      <c r="E89" s="19" t="s">
        <v>31</v>
      </c>
      <c r="F89" s="19">
        <v>1</v>
      </c>
      <c r="G89" s="65"/>
      <c r="H89" s="23"/>
    </row>
    <row r="90" spans="2:22" ht="15" x14ac:dyDescent="0.25">
      <c r="B90" s="19">
        <f t="shared" si="0"/>
        <v>2.7899999999999925</v>
      </c>
      <c r="C90" s="19"/>
      <c r="D90" s="116" t="s">
        <v>606</v>
      </c>
      <c r="E90" s="19" t="s">
        <v>31</v>
      </c>
      <c r="F90" s="19">
        <v>1</v>
      </c>
      <c r="G90" s="65"/>
      <c r="H90" s="23"/>
    </row>
    <row r="91" spans="2:22" ht="15" x14ac:dyDescent="0.25">
      <c r="B91" s="331">
        <f t="shared" si="0"/>
        <v>2.7999999999999923</v>
      </c>
      <c r="C91" s="19"/>
      <c r="D91" s="116" t="s">
        <v>607</v>
      </c>
      <c r="E91" s="19" t="s">
        <v>31</v>
      </c>
      <c r="F91" s="19">
        <v>1</v>
      </c>
      <c r="G91" s="65"/>
      <c r="H91" s="23"/>
    </row>
    <row r="92" spans="2:22" ht="15" x14ac:dyDescent="0.25">
      <c r="B92" s="19">
        <f t="shared" si="0"/>
        <v>2.8099999999999921</v>
      </c>
      <c r="C92" s="19"/>
      <c r="D92" s="116" t="s">
        <v>608</v>
      </c>
      <c r="E92" s="19" t="s">
        <v>31</v>
      </c>
      <c r="F92" s="19">
        <v>1</v>
      </c>
      <c r="G92" s="65"/>
      <c r="H92" s="23"/>
    </row>
    <row r="93" spans="2:22" ht="15" x14ac:dyDescent="0.25">
      <c r="B93" s="19">
        <f t="shared" si="0"/>
        <v>2.8199999999999918</v>
      </c>
      <c r="C93" s="19"/>
      <c r="D93" s="116" t="s">
        <v>609</v>
      </c>
      <c r="E93" s="19" t="s">
        <v>31</v>
      </c>
      <c r="F93" s="19">
        <v>1</v>
      </c>
      <c r="G93" s="65"/>
      <c r="H93" s="23"/>
    </row>
    <row r="94" spans="2:22" s="82" customFormat="1" ht="15" x14ac:dyDescent="0.25">
      <c r="B94" s="19">
        <f t="shared" si="0"/>
        <v>2.8299999999999916</v>
      </c>
      <c r="C94" s="19"/>
      <c r="D94" s="116" t="s">
        <v>610</v>
      </c>
      <c r="E94" s="19" t="s">
        <v>31</v>
      </c>
      <c r="F94" s="19">
        <v>1</v>
      </c>
      <c r="G94" s="65"/>
      <c r="H94" s="23"/>
    </row>
    <row r="95" spans="2:22" s="82" customFormat="1" ht="15" x14ac:dyDescent="0.25">
      <c r="B95" s="19">
        <f t="shared" si="0"/>
        <v>2.8399999999999914</v>
      </c>
      <c r="C95" s="19"/>
      <c r="D95" s="116" t="s">
        <v>611</v>
      </c>
      <c r="E95" s="19" t="s">
        <v>31</v>
      </c>
      <c r="F95" s="19">
        <v>1</v>
      </c>
      <c r="G95" s="65"/>
      <c r="H95" s="23"/>
    </row>
    <row r="96" spans="2:22" s="82" customFormat="1" ht="15" x14ac:dyDescent="0.25">
      <c r="B96" s="19">
        <f t="shared" si="0"/>
        <v>2.8499999999999912</v>
      </c>
      <c r="C96" s="19"/>
      <c r="D96" s="116" t="s">
        <v>612</v>
      </c>
      <c r="E96" s="19" t="s">
        <v>31</v>
      </c>
      <c r="F96" s="19">
        <v>1</v>
      </c>
      <c r="G96" s="65"/>
      <c r="H96" s="23"/>
    </row>
    <row r="97" spans="2:9" s="82" customFormat="1" ht="15" x14ac:dyDescent="0.25">
      <c r="B97" s="19">
        <f t="shared" si="0"/>
        <v>2.859999999999991</v>
      </c>
      <c r="C97" s="19"/>
      <c r="D97" s="116" t="s">
        <v>613</v>
      </c>
      <c r="E97" s="19" t="s">
        <v>31</v>
      </c>
      <c r="F97" s="19">
        <v>1</v>
      </c>
      <c r="G97" s="65"/>
      <c r="H97" s="23"/>
    </row>
    <row r="98" spans="2:9" s="82" customFormat="1" ht="15" x14ac:dyDescent="0.25">
      <c r="B98" s="19">
        <f t="shared" si="0"/>
        <v>2.8699999999999908</v>
      </c>
      <c r="C98" s="19"/>
      <c r="D98" s="116" t="s">
        <v>614</v>
      </c>
      <c r="E98" s="19" t="s">
        <v>31</v>
      </c>
      <c r="F98" s="19">
        <v>1</v>
      </c>
      <c r="G98" s="65"/>
      <c r="H98" s="23"/>
    </row>
    <row r="99" spans="2:9" s="82" customFormat="1" ht="15" x14ac:dyDescent="0.25">
      <c r="B99" s="19">
        <f t="shared" si="0"/>
        <v>2.8799999999999906</v>
      </c>
      <c r="C99" s="19"/>
      <c r="D99" s="116" t="s">
        <v>615</v>
      </c>
      <c r="E99" s="19" t="s">
        <v>31</v>
      </c>
      <c r="F99" s="19">
        <v>1</v>
      </c>
      <c r="G99" s="65"/>
      <c r="H99" s="23"/>
    </row>
    <row r="100" spans="2:9" s="82" customFormat="1" ht="15" x14ac:dyDescent="0.25">
      <c r="B100" s="19">
        <f t="shared" si="0"/>
        <v>2.8899999999999904</v>
      </c>
      <c r="C100" s="19"/>
      <c r="D100" s="116" t="s">
        <v>616</v>
      </c>
      <c r="E100" s="19" t="s">
        <v>31</v>
      </c>
      <c r="F100" s="19">
        <v>1</v>
      </c>
      <c r="G100" s="65"/>
      <c r="H100" s="23"/>
      <c r="I100" s="335"/>
    </row>
    <row r="101" spans="2:9" s="82" customFormat="1" ht="15" x14ac:dyDescent="0.25">
      <c r="B101" s="331">
        <f t="shared" si="0"/>
        <v>2.8999999999999901</v>
      </c>
      <c r="C101" s="19"/>
      <c r="D101" s="116" t="s">
        <v>617</v>
      </c>
      <c r="E101" s="19" t="s">
        <v>31</v>
      </c>
      <c r="F101" s="19">
        <v>1</v>
      </c>
      <c r="G101" s="65"/>
      <c r="H101" s="23"/>
      <c r="I101" s="335"/>
    </row>
    <row r="102" spans="2:9" s="82" customFormat="1" ht="15" x14ac:dyDescent="0.25">
      <c r="B102" s="19">
        <f t="shared" si="0"/>
        <v>2.9099999999999899</v>
      </c>
      <c r="C102" s="19"/>
      <c r="D102" s="116" t="s">
        <v>618</v>
      </c>
      <c r="E102" s="19" t="s">
        <v>31</v>
      </c>
      <c r="F102" s="19">
        <v>1</v>
      </c>
      <c r="G102" s="65"/>
      <c r="H102" s="23"/>
      <c r="I102" s="335"/>
    </row>
    <row r="103" spans="2:9" s="82" customFormat="1" ht="15" x14ac:dyDescent="0.25">
      <c r="B103" s="19">
        <f t="shared" si="0"/>
        <v>2.9199999999999897</v>
      </c>
      <c r="C103" s="19"/>
      <c r="D103" s="116" t="s">
        <v>619</v>
      </c>
      <c r="E103" s="19" t="s">
        <v>31</v>
      </c>
      <c r="F103" s="19">
        <v>1</v>
      </c>
      <c r="G103" s="65"/>
      <c r="H103" s="23"/>
    </row>
    <row r="104" spans="2:9" ht="15" x14ac:dyDescent="0.25">
      <c r="B104" s="19">
        <f t="shared" si="0"/>
        <v>2.9299999999999895</v>
      </c>
      <c r="C104" s="19"/>
      <c r="D104" s="116" t="s">
        <v>620</v>
      </c>
      <c r="E104" s="19" t="s">
        <v>31</v>
      </c>
      <c r="F104" s="19">
        <v>1</v>
      </c>
      <c r="G104" s="65"/>
      <c r="H104" s="23"/>
    </row>
    <row r="105" spans="2:9" ht="15" x14ac:dyDescent="0.25">
      <c r="B105" s="19">
        <f t="shared" si="0"/>
        <v>2.9399999999999893</v>
      </c>
      <c r="C105" s="19"/>
      <c r="D105" s="116" t="s">
        <v>621</v>
      </c>
      <c r="E105" s="19" t="s">
        <v>31</v>
      </c>
      <c r="F105" s="19">
        <v>1</v>
      </c>
      <c r="G105" s="65"/>
      <c r="H105" s="23"/>
    </row>
    <row r="106" spans="2:9" ht="15" x14ac:dyDescent="0.25">
      <c r="B106" s="19">
        <f t="shared" si="0"/>
        <v>2.9499999999999891</v>
      </c>
      <c r="C106" s="19"/>
      <c r="D106" s="116" t="s">
        <v>622</v>
      </c>
      <c r="E106" s="19" t="s">
        <v>31</v>
      </c>
      <c r="F106" s="19">
        <v>1</v>
      </c>
      <c r="G106" s="65"/>
      <c r="H106" s="23"/>
    </row>
    <row r="107" spans="2:9" ht="15" x14ac:dyDescent="0.25">
      <c r="B107" s="19">
        <f t="shared" si="0"/>
        <v>2.9599999999999889</v>
      </c>
      <c r="C107" s="19"/>
      <c r="D107" s="116" t="s">
        <v>623</v>
      </c>
      <c r="E107" s="19" t="s">
        <v>31</v>
      </c>
      <c r="F107" s="19">
        <v>1</v>
      </c>
      <c r="G107" s="65"/>
      <c r="H107" s="23"/>
    </row>
    <row r="108" spans="2:9" ht="15" x14ac:dyDescent="0.25">
      <c r="B108" s="19">
        <f t="shared" si="0"/>
        <v>2.9699999999999886</v>
      </c>
      <c r="C108" s="19"/>
      <c r="D108" s="116" t="s">
        <v>624</v>
      </c>
      <c r="E108" s="19" t="s">
        <v>31</v>
      </c>
      <c r="F108" s="19">
        <v>1</v>
      </c>
      <c r="G108" s="65"/>
      <c r="H108" s="23"/>
    </row>
    <row r="109" spans="2:9" ht="15" x14ac:dyDescent="0.25">
      <c r="B109" s="19">
        <f t="shared" si="0"/>
        <v>2.9799999999999884</v>
      </c>
      <c r="C109" s="19"/>
      <c r="D109" s="116" t="s">
        <v>625</v>
      </c>
      <c r="E109" s="19" t="s">
        <v>31</v>
      </c>
      <c r="F109" s="19">
        <v>1</v>
      </c>
      <c r="G109" s="65"/>
      <c r="H109" s="23"/>
    </row>
    <row r="110" spans="2:9" ht="15" x14ac:dyDescent="0.25">
      <c r="B110" s="19">
        <f t="shared" si="0"/>
        <v>2.9899999999999882</v>
      </c>
      <c r="C110" s="19"/>
      <c r="D110" s="116" t="s">
        <v>626</v>
      </c>
      <c r="E110" s="19" t="s">
        <v>31</v>
      </c>
      <c r="F110" s="19">
        <v>1</v>
      </c>
      <c r="G110" s="65"/>
      <c r="H110" s="23"/>
    </row>
    <row r="111" spans="2:9" ht="15" x14ac:dyDescent="0.25">
      <c r="B111" s="377">
        <v>2.1</v>
      </c>
      <c r="C111" s="19"/>
      <c r="D111" s="116" t="s">
        <v>627</v>
      </c>
      <c r="E111" s="19" t="s">
        <v>31</v>
      </c>
      <c r="F111" s="19">
        <v>1</v>
      </c>
      <c r="G111" s="65"/>
      <c r="H111" s="23"/>
    </row>
    <row r="112" spans="2:9" ht="15" x14ac:dyDescent="0.25">
      <c r="B112" s="377">
        <f>B111+0.001</f>
        <v>2.101</v>
      </c>
      <c r="C112" s="19"/>
      <c r="D112" s="116" t="s">
        <v>618</v>
      </c>
      <c r="E112" s="19" t="s">
        <v>31</v>
      </c>
      <c r="F112" s="19">
        <v>1</v>
      </c>
      <c r="G112" s="65"/>
      <c r="H112" s="23"/>
    </row>
    <row r="113" spans="2:9" ht="15" x14ac:dyDescent="0.25">
      <c r="B113" s="377">
        <f t="shared" ref="B113:B161" si="1">B112+0.001</f>
        <v>2.1019999999999999</v>
      </c>
      <c r="C113" s="19"/>
      <c r="D113" s="116" t="s">
        <v>628</v>
      </c>
      <c r="E113" s="19" t="s">
        <v>31</v>
      </c>
      <c r="F113" s="19">
        <v>1</v>
      </c>
      <c r="G113" s="65"/>
      <c r="H113" s="23"/>
    </row>
    <row r="114" spans="2:9" ht="15" x14ac:dyDescent="0.25">
      <c r="B114" s="377">
        <f t="shared" si="1"/>
        <v>2.1029999999999998</v>
      </c>
      <c r="C114" s="19"/>
      <c r="D114" s="116" t="s">
        <v>629</v>
      </c>
      <c r="E114" s="19" t="s">
        <v>31</v>
      </c>
      <c r="F114" s="19">
        <v>1</v>
      </c>
      <c r="G114" s="65"/>
      <c r="H114" s="23"/>
    </row>
    <row r="115" spans="2:9" ht="15" x14ac:dyDescent="0.25">
      <c r="B115" s="377">
        <f t="shared" si="1"/>
        <v>2.1039999999999996</v>
      </c>
      <c r="C115" s="19"/>
      <c r="D115" s="117" t="s">
        <v>630</v>
      </c>
      <c r="E115" s="19" t="s">
        <v>31</v>
      </c>
      <c r="F115" s="19">
        <v>1</v>
      </c>
      <c r="G115" s="65"/>
      <c r="H115" s="23"/>
    </row>
    <row r="116" spans="2:9" ht="15" x14ac:dyDescent="0.25">
      <c r="B116" s="377">
        <f t="shared" si="1"/>
        <v>2.1049999999999995</v>
      </c>
      <c r="C116" s="19"/>
      <c r="D116" s="117" t="s">
        <v>631</v>
      </c>
      <c r="E116" s="19" t="s">
        <v>31</v>
      </c>
      <c r="F116" s="19">
        <v>1</v>
      </c>
      <c r="G116" s="65"/>
      <c r="H116" s="23"/>
    </row>
    <row r="117" spans="2:9" ht="15" x14ac:dyDescent="0.25">
      <c r="B117" s="377">
        <f t="shared" si="1"/>
        <v>2.1059999999999994</v>
      </c>
      <c r="C117" s="19"/>
      <c r="D117" s="117" t="s">
        <v>632</v>
      </c>
      <c r="E117" s="19" t="s">
        <v>31</v>
      </c>
      <c r="F117" s="19">
        <v>1</v>
      </c>
      <c r="G117" s="65"/>
      <c r="H117" s="23"/>
    </row>
    <row r="118" spans="2:9" ht="15" x14ac:dyDescent="0.25">
      <c r="B118" s="377">
        <f t="shared" si="1"/>
        <v>2.1069999999999993</v>
      </c>
      <c r="C118" s="19"/>
      <c r="D118" s="117" t="s">
        <v>633</v>
      </c>
      <c r="E118" s="19" t="s">
        <v>31</v>
      </c>
      <c r="F118" s="19">
        <v>1</v>
      </c>
      <c r="G118" s="65"/>
      <c r="H118" s="23"/>
    </row>
    <row r="119" spans="2:9" ht="15" x14ac:dyDescent="0.25">
      <c r="B119" s="377">
        <f t="shared" si="1"/>
        <v>2.1079999999999992</v>
      </c>
      <c r="C119" s="19"/>
      <c r="D119" s="117" t="s">
        <v>633</v>
      </c>
      <c r="E119" s="19" t="s">
        <v>31</v>
      </c>
      <c r="F119" s="19">
        <v>1</v>
      </c>
      <c r="G119" s="65"/>
      <c r="H119" s="23"/>
    </row>
    <row r="120" spans="2:9" ht="15" x14ac:dyDescent="0.25">
      <c r="B120" s="377">
        <f t="shared" si="1"/>
        <v>2.1089999999999991</v>
      </c>
      <c r="C120" s="19"/>
      <c r="D120" s="117" t="s">
        <v>634</v>
      </c>
      <c r="E120" s="19" t="s">
        <v>31</v>
      </c>
      <c r="F120" s="19">
        <v>1</v>
      </c>
      <c r="G120" s="65"/>
      <c r="H120" s="23"/>
    </row>
    <row r="121" spans="2:9" ht="15" x14ac:dyDescent="0.25">
      <c r="B121" s="377">
        <f t="shared" si="1"/>
        <v>2.109999999999999</v>
      </c>
      <c r="C121" s="19"/>
      <c r="D121" s="117" t="s">
        <v>637</v>
      </c>
      <c r="E121" s="19" t="s">
        <v>31</v>
      </c>
      <c r="F121" s="19">
        <v>1</v>
      </c>
      <c r="G121" s="65"/>
      <c r="H121" s="23"/>
      <c r="I121" s="335"/>
    </row>
    <row r="122" spans="2:9" ht="15" x14ac:dyDescent="0.25">
      <c r="B122" s="377">
        <f t="shared" si="1"/>
        <v>2.1109999999999989</v>
      </c>
      <c r="C122" s="19"/>
      <c r="D122" s="117" t="s">
        <v>638</v>
      </c>
      <c r="E122" s="19" t="s">
        <v>31</v>
      </c>
      <c r="F122" s="19">
        <v>1</v>
      </c>
      <c r="G122" s="65"/>
      <c r="H122" s="23"/>
      <c r="I122" s="335"/>
    </row>
    <row r="123" spans="2:9" ht="15" x14ac:dyDescent="0.25">
      <c r="B123" s="377">
        <f t="shared" si="1"/>
        <v>2.1119999999999988</v>
      </c>
      <c r="C123" s="19"/>
      <c r="D123" s="117" t="s">
        <v>639</v>
      </c>
      <c r="E123" s="19" t="s">
        <v>31</v>
      </c>
      <c r="F123" s="19">
        <v>1</v>
      </c>
      <c r="G123" s="65"/>
      <c r="H123" s="23"/>
    </row>
    <row r="124" spans="2:9" ht="15" x14ac:dyDescent="0.25">
      <c r="B124" s="377">
        <f t="shared" si="1"/>
        <v>2.1129999999999987</v>
      </c>
      <c r="C124" s="19"/>
      <c r="D124" s="117" t="s">
        <v>640</v>
      </c>
      <c r="E124" s="19" t="s">
        <v>31</v>
      </c>
      <c r="F124" s="19">
        <v>1</v>
      </c>
      <c r="G124" s="65"/>
      <c r="H124" s="23"/>
    </row>
    <row r="125" spans="2:9" ht="15" x14ac:dyDescent="0.25">
      <c r="B125" s="377">
        <f t="shared" si="1"/>
        <v>2.1139999999999985</v>
      </c>
      <c r="C125" s="19"/>
      <c r="D125" s="117" t="s">
        <v>641</v>
      </c>
      <c r="E125" s="19" t="s">
        <v>31</v>
      </c>
      <c r="F125" s="19">
        <v>1</v>
      </c>
      <c r="G125" s="65"/>
      <c r="H125" s="23"/>
    </row>
    <row r="126" spans="2:9" ht="15" x14ac:dyDescent="0.25">
      <c r="B126" s="377">
        <f t="shared" si="1"/>
        <v>2.1149999999999984</v>
      </c>
      <c r="C126" s="19"/>
      <c r="D126" s="117" t="s">
        <v>642</v>
      </c>
      <c r="E126" s="19" t="s">
        <v>31</v>
      </c>
      <c r="F126" s="19">
        <v>1</v>
      </c>
      <c r="G126" s="65"/>
      <c r="H126" s="23"/>
    </row>
    <row r="127" spans="2:9" ht="15" x14ac:dyDescent="0.25">
      <c r="B127" s="377">
        <f t="shared" si="1"/>
        <v>2.1159999999999983</v>
      </c>
      <c r="C127" s="19"/>
      <c r="D127" s="117" t="s">
        <v>643</v>
      </c>
      <c r="E127" s="19" t="s">
        <v>31</v>
      </c>
      <c r="F127" s="19">
        <v>1</v>
      </c>
      <c r="G127" s="65"/>
      <c r="H127" s="23"/>
    </row>
    <row r="128" spans="2:9" ht="15" x14ac:dyDescent="0.25">
      <c r="B128" s="377">
        <f t="shared" si="1"/>
        <v>2.1169999999999982</v>
      </c>
      <c r="C128" s="19"/>
      <c r="D128" s="117" t="s">
        <v>644</v>
      </c>
      <c r="E128" s="19" t="s">
        <v>31</v>
      </c>
      <c r="F128" s="19">
        <v>1</v>
      </c>
      <c r="G128" s="65"/>
      <c r="H128" s="23"/>
    </row>
    <row r="129" spans="2:8" ht="15" x14ac:dyDescent="0.25">
      <c r="B129" s="377">
        <f t="shared" si="1"/>
        <v>2.1179999999999981</v>
      </c>
      <c r="C129" s="19"/>
      <c r="D129" s="117" t="s">
        <v>645</v>
      </c>
      <c r="E129" s="19" t="s">
        <v>31</v>
      </c>
      <c r="F129" s="19">
        <v>1</v>
      </c>
      <c r="G129" s="65"/>
      <c r="H129" s="23"/>
    </row>
    <row r="130" spans="2:8" ht="15" x14ac:dyDescent="0.25">
      <c r="B130" s="377">
        <f t="shared" si="1"/>
        <v>2.118999999999998</v>
      </c>
      <c r="C130" s="19"/>
      <c r="D130" s="117" t="s">
        <v>646</v>
      </c>
      <c r="E130" s="19" t="s">
        <v>31</v>
      </c>
      <c r="F130" s="19">
        <v>1</v>
      </c>
      <c r="G130" s="65"/>
      <c r="H130" s="23"/>
    </row>
    <row r="131" spans="2:8" ht="15" x14ac:dyDescent="0.25">
      <c r="B131" s="377">
        <f t="shared" si="1"/>
        <v>2.1199999999999979</v>
      </c>
      <c r="C131" s="19"/>
      <c r="D131" s="117" t="s">
        <v>647</v>
      </c>
      <c r="E131" s="19" t="s">
        <v>31</v>
      </c>
      <c r="F131" s="19">
        <v>1</v>
      </c>
      <c r="G131" s="65"/>
      <c r="H131" s="23"/>
    </row>
    <row r="132" spans="2:8" ht="15" x14ac:dyDescent="0.25">
      <c r="B132" s="377">
        <f t="shared" si="1"/>
        <v>2.1209999999999978</v>
      </c>
      <c r="C132" s="19"/>
      <c r="D132" s="117" t="s">
        <v>648</v>
      </c>
      <c r="E132" s="19" t="s">
        <v>31</v>
      </c>
      <c r="F132" s="19">
        <v>1</v>
      </c>
      <c r="G132" s="65"/>
      <c r="H132" s="23"/>
    </row>
    <row r="133" spans="2:8" ht="15" x14ac:dyDescent="0.25">
      <c r="B133" s="377">
        <f t="shared" si="1"/>
        <v>2.1219999999999977</v>
      </c>
      <c r="C133" s="19"/>
      <c r="D133" s="117" t="s">
        <v>649</v>
      </c>
      <c r="E133" s="19" t="s">
        <v>31</v>
      </c>
      <c r="F133" s="19">
        <v>1</v>
      </c>
      <c r="G133" s="65"/>
      <c r="H133" s="23"/>
    </row>
    <row r="134" spans="2:8" ht="15" x14ac:dyDescent="0.25">
      <c r="B134" s="377">
        <f t="shared" si="1"/>
        <v>2.1229999999999976</v>
      </c>
      <c r="C134" s="19"/>
      <c r="D134" s="117" t="s">
        <v>650</v>
      </c>
      <c r="E134" s="19" t="s">
        <v>31</v>
      </c>
      <c r="F134" s="19">
        <v>1</v>
      </c>
      <c r="G134" s="65"/>
      <c r="H134" s="23"/>
    </row>
    <row r="135" spans="2:8" ht="15" x14ac:dyDescent="0.25">
      <c r="B135" s="377">
        <f t="shared" si="1"/>
        <v>2.1239999999999974</v>
      </c>
      <c r="C135" s="19"/>
      <c r="D135" s="117" t="s">
        <v>650</v>
      </c>
      <c r="E135" s="19" t="s">
        <v>31</v>
      </c>
      <c r="F135" s="19">
        <v>1</v>
      </c>
      <c r="G135" s="65"/>
      <c r="H135" s="23"/>
    </row>
    <row r="136" spans="2:8" ht="15" x14ac:dyDescent="0.25">
      <c r="B136" s="377">
        <f t="shared" si="1"/>
        <v>2.1249999999999973</v>
      </c>
      <c r="C136" s="19"/>
      <c r="D136" s="117" t="s">
        <v>650</v>
      </c>
      <c r="E136" s="19" t="s">
        <v>31</v>
      </c>
      <c r="F136" s="19">
        <v>1</v>
      </c>
      <c r="G136" s="65"/>
      <c r="H136" s="23"/>
    </row>
    <row r="137" spans="2:8" ht="15" x14ac:dyDescent="0.25">
      <c r="B137" s="377">
        <f t="shared" si="1"/>
        <v>2.1259999999999972</v>
      </c>
      <c r="C137" s="19"/>
      <c r="D137" s="117" t="s">
        <v>650</v>
      </c>
      <c r="E137" s="19" t="s">
        <v>31</v>
      </c>
      <c r="F137" s="19">
        <v>1</v>
      </c>
      <c r="G137" s="65"/>
      <c r="H137" s="23"/>
    </row>
    <row r="138" spans="2:8" ht="15.75" thickBot="1" x14ac:dyDescent="0.3">
      <c r="B138" s="386">
        <f t="shared" si="1"/>
        <v>2.1269999999999971</v>
      </c>
      <c r="C138" s="53"/>
      <c r="D138" s="104" t="s">
        <v>651</v>
      </c>
      <c r="E138" s="53" t="s">
        <v>31</v>
      </c>
      <c r="F138" s="53">
        <v>1</v>
      </c>
      <c r="G138" s="66"/>
      <c r="H138" s="67"/>
    </row>
    <row r="139" spans="2:8" ht="15.75" thickBot="1" x14ac:dyDescent="0.3">
      <c r="B139" s="387" t="s">
        <v>395</v>
      </c>
      <c r="C139" s="54"/>
      <c r="D139" s="384"/>
      <c r="E139" s="54"/>
      <c r="F139" s="54"/>
      <c r="G139" s="27"/>
      <c r="H139" s="338"/>
    </row>
    <row r="140" spans="2:8" ht="15.75" thickBot="1" x14ac:dyDescent="0.3">
      <c r="B140" s="388" t="s">
        <v>1262</v>
      </c>
      <c r="C140" s="199"/>
      <c r="D140" s="382"/>
      <c r="E140" s="199"/>
      <c r="F140" s="199"/>
      <c r="G140" s="336"/>
      <c r="H140" s="337"/>
    </row>
    <row r="141" spans="2:8" ht="15" x14ac:dyDescent="0.25">
      <c r="B141" s="389">
        <f>B138+0.001</f>
        <v>2.127999999999997</v>
      </c>
      <c r="C141" s="294"/>
      <c r="D141" s="111" t="s">
        <v>652</v>
      </c>
      <c r="E141" s="294" t="s">
        <v>31</v>
      </c>
      <c r="F141" s="294">
        <v>1</v>
      </c>
      <c r="G141" s="296"/>
      <c r="H141" s="367"/>
    </row>
    <row r="142" spans="2:8" ht="15" x14ac:dyDescent="0.25">
      <c r="B142" s="377">
        <f t="shared" si="1"/>
        <v>2.1289999999999969</v>
      </c>
      <c r="C142" s="19"/>
      <c r="D142" s="117" t="s">
        <v>653</v>
      </c>
      <c r="E142" s="19" t="s">
        <v>31</v>
      </c>
      <c r="F142" s="19">
        <v>1</v>
      </c>
      <c r="G142" s="65"/>
      <c r="H142" s="23"/>
    </row>
    <row r="143" spans="2:8" ht="15" x14ac:dyDescent="0.25">
      <c r="B143" s="377">
        <f t="shared" si="1"/>
        <v>2.1299999999999968</v>
      </c>
      <c r="C143" s="19"/>
      <c r="D143" s="117" t="s">
        <v>654</v>
      </c>
      <c r="E143" s="19" t="s">
        <v>31</v>
      </c>
      <c r="F143" s="19">
        <v>1</v>
      </c>
      <c r="G143" s="65"/>
      <c r="H143" s="23"/>
    </row>
    <row r="144" spans="2:8" ht="15" x14ac:dyDescent="0.25">
      <c r="B144" s="377">
        <f t="shared" si="1"/>
        <v>2.1309999999999967</v>
      </c>
      <c r="C144" s="19"/>
      <c r="D144" s="117" t="s">
        <v>654</v>
      </c>
      <c r="E144" s="19" t="s">
        <v>31</v>
      </c>
      <c r="F144" s="19">
        <v>1</v>
      </c>
      <c r="G144" s="65"/>
      <c r="H144" s="23"/>
    </row>
    <row r="145" spans="2:9" ht="15" x14ac:dyDescent="0.25">
      <c r="B145" s="377">
        <f t="shared" si="1"/>
        <v>2.1319999999999966</v>
      </c>
      <c r="C145" s="19"/>
      <c r="D145" s="117" t="s">
        <v>655</v>
      </c>
      <c r="E145" s="19" t="s">
        <v>31</v>
      </c>
      <c r="F145" s="19">
        <v>1</v>
      </c>
      <c r="G145" s="65"/>
      <c r="H145" s="23"/>
    </row>
    <row r="146" spans="2:9" ht="15" x14ac:dyDescent="0.25">
      <c r="B146" s="377">
        <f t="shared" si="1"/>
        <v>2.1329999999999965</v>
      </c>
      <c r="C146" s="19"/>
      <c r="D146" s="117" t="s">
        <v>661</v>
      </c>
      <c r="E146" s="19" t="s">
        <v>31</v>
      </c>
      <c r="F146" s="19">
        <v>1</v>
      </c>
      <c r="G146" s="65"/>
      <c r="H146" s="23"/>
      <c r="I146" s="335"/>
    </row>
    <row r="147" spans="2:9" ht="15" x14ac:dyDescent="0.25">
      <c r="B147" s="377">
        <f t="shared" si="1"/>
        <v>2.1339999999999963</v>
      </c>
      <c r="C147" s="19"/>
      <c r="D147" s="117" t="s">
        <v>661</v>
      </c>
      <c r="E147" s="19" t="s">
        <v>31</v>
      </c>
      <c r="F147" s="19">
        <v>1</v>
      </c>
      <c r="G147" s="65"/>
      <c r="H147" s="23"/>
    </row>
    <row r="148" spans="2:9" ht="15" x14ac:dyDescent="0.25">
      <c r="B148" s="377">
        <f t="shared" si="1"/>
        <v>2.1349999999999962</v>
      </c>
      <c r="C148" s="19"/>
      <c r="D148" s="117" t="s">
        <v>661</v>
      </c>
      <c r="E148" s="19" t="s">
        <v>31</v>
      </c>
      <c r="F148" s="19">
        <v>1</v>
      </c>
      <c r="G148" s="65"/>
      <c r="H148" s="23"/>
    </row>
    <row r="149" spans="2:9" ht="15" x14ac:dyDescent="0.25">
      <c r="B149" s="377">
        <f t="shared" si="1"/>
        <v>2.1359999999999961</v>
      </c>
      <c r="C149" s="19"/>
      <c r="D149" s="117" t="s">
        <v>662</v>
      </c>
      <c r="E149" s="19" t="s">
        <v>31</v>
      </c>
      <c r="F149" s="19">
        <v>1</v>
      </c>
      <c r="G149" s="65"/>
      <c r="H149" s="23"/>
    </row>
    <row r="150" spans="2:9" ht="15" x14ac:dyDescent="0.25">
      <c r="B150" s="377">
        <f t="shared" si="1"/>
        <v>2.136999999999996</v>
      </c>
      <c r="C150" s="19"/>
      <c r="D150" s="117" t="s">
        <v>663</v>
      </c>
      <c r="E150" s="19" t="s">
        <v>31</v>
      </c>
      <c r="F150" s="19">
        <v>1</v>
      </c>
      <c r="G150" s="65"/>
      <c r="H150" s="23"/>
    </row>
    <row r="151" spans="2:9" ht="15" x14ac:dyDescent="0.25">
      <c r="B151" s="377">
        <f t="shared" si="1"/>
        <v>2.1379999999999959</v>
      </c>
      <c r="C151" s="19"/>
      <c r="D151" s="117" t="s">
        <v>664</v>
      </c>
      <c r="E151" s="19" t="s">
        <v>31</v>
      </c>
      <c r="F151" s="19">
        <v>1</v>
      </c>
      <c r="G151" s="65"/>
      <c r="H151" s="23"/>
    </row>
    <row r="152" spans="2:9" ht="15" x14ac:dyDescent="0.25">
      <c r="B152" s="377">
        <f t="shared" si="1"/>
        <v>2.1389999999999958</v>
      </c>
      <c r="C152" s="19"/>
      <c r="D152" s="117" t="s">
        <v>665</v>
      </c>
      <c r="E152" s="19" t="s">
        <v>31</v>
      </c>
      <c r="F152" s="19">
        <v>1</v>
      </c>
      <c r="G152" s="65"/>
      <c r="H152" s="23"/>
    </row>
    <row r="153" spans="2:9" ht="15" x14ac:dyDescent="0.25">
      <c r="B153" s="377">
        <f t="shared" si="1"/>
        <v>2.1399999999999957</v>
      </c>
      <c r="C153" s="19"/>
      <c r="D153" s="117" t="s">
        <v>665</v>
      </c>
      <c r="E153" s="19" t="s">
        <v>31</v>
      </c>
      <c r="F153" s="19">
        <v>1</v>
      </c>
      <c r="G153" s="65"/>
      <c r="H153" s="23"/>
    </row>
    <row r="154" spans="2:9" ht="15" x14ac:dyDescent="0.25">
      <c r="B154" s="377">
        <f t="shared" si="1"/>
        <v>2.1409999999999956</v>
      </c>
      <c r="C154" s="19"/>
      <c r="D154" s="117" t="s">
        <v>666</v>
      </c>
      <c r="E154" s="19" t="s">
        <v>31</v>
      </c>
      <c r="F154" s="19">
        <v>1</v>
      </c>
      <c r="G154" s="65"/>
      <c r="H154" s="23"/>
    </row>
    <row r="155" spans="2:9" ht="15" x14ac:dyDescent="0.25">
      <c r="B155" s="377">
        <f t="shared" si="1"/>
        <v>2.1419999999999955</v>
      </c>
      <c r="C155" s="19"/>
      <c r="D155" s="117" t="s">
        <v>667</v>
      </c>
      <c r="E155" s="19" t="s">
        <v>31</v>
      </c>
      <c r="F155" s="19">
        <v>1</v>
      </c>
      <c r="G155" s="65"/>
      <c r="H155" s="23"/>
    </row>
    <row r="156" spans="2:9" ht="15" x14ac:dyDescent="0.25">
      <c r="B156" s="377">
        <f t="shared" si="1"/>
        <v>2.1429999999999954</v>
      </c>
      <c r="C156" s="19"/>
      <c r="D156" s="117" t="s">
        <v>668</v>
      </c>
      <c r="E156" s="19" t="s">
        <v>31</v>
      </c>
      <c r="F156" s="19">
        <v>1</v>
      </c>
      <c r="G156" s="65"/>
      <c r="H156" s="23"/>
    </row>
    <row r="157" spans="2:9" ht="15" x14ac:dyDescent="0.25">
      <c r="B157" s="377">
        <f t="shared" si="1"/>
        <v>2.1439999999999952</v>
      </c>
      <c r="C157" s="19"/>
      <c r="D157" s="117" t="s">
        <v>669</v>
      </c>
      <c r="E157" s="19" t="s">
        <v>31</v>
      </c>
      <c r="F157" s="19">
        <v>1</v>
      </c>
      <c r="G157" s="65"/>
      <c r="H157" s="23"/>
    </row>
    <row r="158" spans="2:9" ht="15" x14ac:dyDescent="0.25">
      <c r="B158" s="377">
        <f t="shared" si="1"/>
        <v>2.1449999999999951</v>
      </c>
      <c r="C158" s="19"/>
      <c r="D158" s="117" t="s">
        <v>670</v>
      </c>
      <c r="E158" s="19" t="s">
        <v>31</v>
      </c>
      <c r="F158" s="19">
        <v>1</v>
      </c>
      <c r="G158" s="65"/>
      <c r="H158" s="23"/>
    </row>
    <row r="159" spans="2:9" ht="15" x14ac:dyDescent="0.25">
      <c r="B159" s="377">
        <f t="shared" si="1"/>
        <v>2.145999999999995</v>
      </c>
      <c r="C159" s="19"/>
      <c r="D159" s="117" t="s">
        <v>671</v>
      </c>
      <c r="E159" s="19" t="s">
        <v>31</v>
      </c>
      <c r="F159" s="19">
        <v>1</v>
      </c>
      <c r="G159" s="65"/>
      <c r="H159" s="23"/>
    </row>
    <row r="160" spans="2:9" ht="15" x14ac:dyDescent="0.25">
      <c r="B160" s="377">
        <f t="shared" si="1"/>
        <v>2.1469999999999949</v>
      </c>
      <c r="C160" s="19"/>
      <c r="D160" s="117" t="s">
        <v>70</v>
      </c>
      <c r="E160" s="19" t="s">
        <v>31</v>
      </c>
      <c r="F160" s="19">
        <v>1</v>
      </c>
      <c r="G160" s="65"/>
      <c r="H160" s="23"/>
    </row>
    <row r="161" spans="2:8" ht="15" x14ac:dyDescent="0.25">
      <c r="B161" s="377">
        <f t="shared" si="1"/>
        <v>2.1479999999999948</v>
      </c>
      <c r="C161" s="19"/>
      <c r="D161" s="117" t="s">
        <v>70</v>
      </c>
      <c r="E161" s="19" t="s">
        <v>31</v>
      </c>
      <c r="F161" s="19">
        <v>1</v>
      </c>
      <c r="G161" s="65"/>
      <c r="H161" s="23"/>
    </row>
    <row r="162" spans="2:8" ht="15" x14ac:dyDescent="0.2">
      <c r="B162" s="19"/>
      <c r="C162" s="19"/>
      <c r="D162" s="267"/>
      <c r="E162" s="19"/>
      <c r="F162" s="19"/>
      <c r="G162" s="65"/>
      <c r="H162" s="23"/>
    </row>
    <row r="163" spans="2:8" ht="15" x14ac:dyDescent="0.2">
      <c r="B163" s="19"/>
      <c r="C163" s="19"/>
      <c r="D163" s="267"/>
      <c r="E163" s="19"/>
      <c r="F163" s="19"/>
      <c r="G163" s="65"/>
      <c r="H163" s="23"/>
    </row>
    <row r="164" spans="2:8" ht="15" x14ac:dyDescent="0.2">
      <c r="B164" s="19"/>
      <c r="C164" s="19"/>
      <c r="D164" s="267"/>
      <c r="E164" s="19"/>
      <c r="F164" s="19"/>
      <c r="G164" s="66"/>
      <c r="H164" s="67"/>
    </row>
    <row r="165" spans="2:8" ht="15" x14ac:dyDescent="0.2">
      <c r="B165" s="19"/>
      <c r="C165" s="19"/>
      <c r="D165" s="267"/>
      <c r="E165" s="19"/>
      <c r="F165" s="19"/>
      <c r="G165" s="66"/>
      <c r="H165" s="67"/>
    </row>
    <row r="166" spans="2:8" ht="15" thickBot="1" x14ac:dyDescent="0.25">
      <c r="B166" s="33"/>
      <c r="C166" s="33"/>
      <c r="D166" s="34"/>
      <c r="E166" s="33"/>
      <c r="F166" s="33"/>
      <c r="G166" s="35"/>
      <c r="H166" s="35"/>
    </row>
    <row r="167" spans="2:8" ht="15" thickBot="1" x14ac:dyDescent="0.25">
      <c r="B167" s="26" t="s">
        <v>106</v>
      </c>
      <c r="C167" s="26"/>
      <c r="D167" s="26"/>
      <c r="E167" s="26"/>
      <c r="F167" s="26"/>
      <c r="G167" s="27"/>
      <c r="H167" s="85"/>
    </row>
    <row r="168" spans="2:8" x14ac:dyDescent="0.2">
      <c r="B168" s="36"/>
      <c r="C168" s="36"/>
      <c r="D168" s="36"/>
      <c r="E168" s="36"/>
      <c r="F168" s="36"/>
      <c r="G168" s="37"/>
      <c r="H168" s="37"/>
    </row>
    <row r="169" spans="2:8" x14ac:dyDescent="0.2">
      <c r="B169" s="36"/>
      <c r="C169" s="36"/>
      <c r="D169" s="36"/>
      <c r="E169" s="36"/>
      <c r="F169" s="36"/>
      <c r="G169" s="37"/>
      <c r="H169" s="37"/>
    </row>
    <row r="170" spans="2:8" x14ac:dyDescent="0.2">
      <c r="B170" s="36"/>
      <c r="C170" s="36"/>
      <c r="D170" s="36"/>
      <c r="E170" s="36"/>
      <c r="F170" s="36"/>
      <c r="G170" s="37"/>
      <c r="H170" s="37"/>
    </row>
    <row r="171" spans="2:8" x14ac:dyDescent="0.2">
      <c r="B171" s="36"/>
      <c r="C171" s="36"/>
      <c r="D171" s="36"/>
      <c r="E171" s="36"/>
      <c r="F171" s="36"/>
      <c r="G171" s="37"/>
      <c r="H171" s="37"/>
    </row>
    <row r="172" spans="2:8" x14ac:dyDescent="0.2">
      <c r="B172" s="36"/>
      <c r="C172" s="36"/>
      <c r="D172" s="36"/>
      <c r="E172" s="36"/>
      <c r="F172" s="36"/>
      <c r="G172" s="37"/>
      <c r="H172" s="37"/>
    </row>
    <row r="173" spans="2:8" x14ac:dyDescent="0.2">
      <c r="B173" s="36"/>
      <c r="C173" s="36"/>
      <c r="D173" s="36"/>
      <c r="E173" s="36"/>
      <c r="F173" s="36"/>
      <c r="G173" s="37"/>
      <c r="H173" s="37"/>
    </row>
    <row r="174" spans="2:8" x14ac:dyDescent="0.2">
      <c r="B174" s="36"/>
      <c r="C174" s="36"/>
      <c r="D174" s="36"/>
      <c r="E174" s="36"/>
      <c r="F174" s="36"/>
      <c r="G174" s="37"/>
      <c r="H174" s="37"/>
    </row>
    <row r="175" spans="2:8" x14ac:dyDescent="0.2">
      <c r="B175" s="36"/>
      <c r="C175" s="36"/>
      <c r="D175" s="36"/>
      <c r="E175" s="36"/>
      <c r="F175" s="36"/>
      <c r="G175" s="37"/>
      <c r="H175" s="37"/>
    </row>
    <row r="176" spans="2:8" x14ac:dyDescent="0.2">
      <c r="B176" s="36"/>
      <c r="C176" s="36"/>
      <c r="D176" s="36"/>
      <c r="E176" s="36"/>
      <c r="F176" s="36"/>
      <c r="G176" s="37"/>
      <c r="H176" s="37"/>
    </row>
    <row r="177" spans="2:8" x14ac:dyDescent="0.2">
      <c r="B177" s="36"/>
      <c r="C177" s="36"/>
      <c r="D177" s="36"/>
      <c r="E177" s="36"/>
      <c r="F177" s="36"/>
      <c r="G177" s="37"/>
      <c r="H177" s="37"/>
    </row>
    <row r="178" spans="2:8" x14ac:dyDescent="0.2">
      <c r="B178" s="36"/>
      <c r="C178" s="36"/>
      <c r="D178" s="36"/>
      <c r="E178" s="36"/>
      <c r="F178" s="36"/>
      <c r="G178" s="37"/>
      <c r="H178" s="37"/>
    </row>
    <row r="179" spans="2:8" x14ac:dyDescent="0.2">
      <c r="B179" s="36"/>
      <c r="C179" s="36"/>
      <c r="D179" s="36"/>
      <c r="E179" s="36"/>
      <c r="F179" s="36"/>
      <c r="G179" s="37"/>
      <c r="H179" s="37"/>
    </row>
    <row r="180" spans="2:8" x14ac:dyDescent="0.2">
      <c r="B180" s="36"/>
      <c r="C180" s="36"/>
      <c r="D180" s="36"/>
      <c r="E180" s="36"/>
      <c r="F180" s="36"/>
      <c r="G180" s="37"/>
      <c r="H180" s="37"/>
    </row>
    <row r="181" spans="2:8" x14ac:dyDescent="0.2">
      <c r="B181" s="36"/>
      <c r="C181" s="36"/>
      <c r="D181" s="36"/>
      <c r="E181" s="36"/>
      <c r="F181" s="36"/>
      <c r="G181" s="37"/>
      <c r="H181" s="37"/>
    </row>
    <row r="182" spans="2:8" x14ac:dyDescent="0.2">
      <c r="B182" s="36"/>
      <c r="C182" s="36"/>
      <c r="D182" s="36"/>
      <c r="E182" s="36"/>
      <c r="F182" s="36"/>
      <c r="G182" s="37"/>
      <c r="H182" s="37"/>
    </row>
    <row r="183" spans="2:8" x14ac:dyDescent="0.2">
      <c r="B183" s="36"/>
      <c r="C183" s="36"/>
      <c r="D183" s="36"/>
      <c r="E183" s="36"/>
      <c r="F183" s="36"/>
      <c r="G183" s="37"/>
      <c r="H183" s="37"/>
    </row>
    <row r="184" spans="2:8" x14ac:dyDescent="0.2">
      <c r="B184" s="36"/>
      <c r="C184" s="36"/>
      <c r="D184" s="36"/>
      <c r="E184" s="36"/>
      <c r="F184" s="36"/>
      <c r="G184" s="37"/>
      <c r="H184" s="37"/>
    </row>
    <row r="185" spans="2:8" x14ac:dyDescent="0.2">
      <c r="B185" s="36"/>
      <c r="C185" s="36"/>
      <c r="D185" s="36"/>
      <c r="E185" s="36"/>
      <c r="F185" s="36"/>
      <c r="G185" s="37"/>
      <c r="H185" s="37"/>
    </row>
    <row r="186" spans="2:8" x14ac:dyDescent="0.2">
      <c r="B186" s="36"/>
      <c r="C186" s="36"/>
      <c r="D186" s="36"/>
      <c r="E186" s="36"/>
      <c r="F186" s="36"/>
      <c r="G186" s="37"/>
      <c r="H186" s="37"/>
    </row>
    <row r="187" spans="2:8" x14ac:dyDescent="0.2">
      <c r="B187" s="36"/>
      <c r="C187" s="36"/>
      <c r="D187" s="36"/>
      <c r="E187" s="36"/>
      <c r="F187" s="36"/>
      <c r="G187" s="37"/>
      <c r="H187" s="37"/>
    </row>
    <row r="188" spans="2:8" x14ac:dyDescent="0.2">
      <c r="B188" s="36"/>
      <c r="C188" s="36"/>
      <c r="D188" s="36"/>
      <c r="E188" s="36"/>
      <c r="F188" s="36"/>
      <c r="G188" s="37"/>
      <c r="H188" s="37"/>
    </row>
    <row r="189" spans="2:8" x14ac:dyDescent="0.2">
      <c r="B189" s="5"/>
      <c r="C189" s="5"/>
      <c r="D189" s="5"/>
      <c r="E189" s="5"/>
      <c r="F189" s="5"/>
      <c r="G189" s="7"/>
      <c r="H189" s="7"/>
    </row>
    <row r="190" spans="2:8" x14ac:dyDescent="0.2">
      <c r="B190" s="5"/>
      <c r="C190" s="5"/>
      <c r="D190" s="5"/>
      <c r="E190" s="5"/>
      <c r="F190" s="5"/>
      <c r="G190" s="7"/>
      <c r="H190" s="7"/>
    </row>
    <row r="191" spans="2:8" x14ac:dyDescent="0.2">
      <c r="B191" s="5"/>
      <c r="C191" s="5"/>
      <c r="D191" s="5"/>
      <c r="E191" s="5"/>
      <c r="F191" s="5"/>
      <c r="G191" s="7"/>
      <c r="H191" s="7"/>
    </row>
    <row r="192" spans="2:8" x14ac:dyDescent="0.2">
      <c r="B192" s="5"/>
      <c r="C192" s="5"/>
      <c r="D192" s="5"/>
      <c r="E192" s="5"/>
      <c r="F192" s="5"/>
      <c r="G192" s="7"/>
      <c r="H192" s="7"/>
    </row>
    <row r="193" spans="2:8" x14ac:dyDescent="0.2">
      <c r="B193" s="5"/>
      <c r="C193" s="5"/>
      <c r="D193" s="5"/>
      <c r="E193" s="5"/>
      <c r="F193" s="5"/>
      <c r="G193" s="7"/>
      <c r="H193" s="7"/>
    </row>
    <row r="194" spans="2:8" x14ac:dyDescent="0.2">
      <c r="B194" s="5"/>
      <c r="C194" s="5"/>
      <c r="D194" s="5"/>
      <c r="E194" s="5"/>
      <c r="F194" s="5"/>
      <c r="G194" s="7"/>
      <c r="H194" s="7"/>
    </row>
    <row r="195" spans="2:8" x14ac:dyDescent="0.2">
      <c r="B195" s="5"/>
      <c r="C195" s="5"/>
      <c r="D195" s="5"/>
      <c r="E195" s="5"/>
      <c r="F195" s="5"/>
      <c r="G195" s="7"/>
      <c r="H195" s="7"/>
    </row>
    <row r="196" spans="2:8" x14ac:dyDescent="0.2">
      <c r="B196" s="5"/>
      <c r="C196" s="5"/>
      <c r="D196" s="5"/>
      <c r="E196" s="5"/>
      <c r="F196" s="5"/>
      <c r="G196" s="7"/>
      <c r="H196" s="7"/>
    </row>
    <row r="197" spans="2:8" x14ac:dyDescent="0.2">
      <c r="B197" s="5"/>
      <c r="C197" s="5"/>
      <c r="D197" s="5"/>
      <c r="E197" s="5"/>
      <c r="F197" s="5"/>
      <c r="G197" s="7"/>
      <c r="H197" s="7"/>
    </row>
    <row r="198" spans="2:8" x14ac:dyDescent="0.2">
      <c r="B198" s="5"/>
      <c r="C198" s="5"/>
      <c r="D198" s="5"/>
      <c r="E198" s="5"/>
      <c r="F198" s="5"/>
      <c r="G198" s="7"/>
      <c r="H198" s="7"/>
    </row>
    <row r="199" spans="2:8" x14ac:dyDescent="0.2">
      <c r="B199" s="5"/>
      <c r="C199" s="5"/>
      <c r="D199" s="5"/>
      <c r="E199" s="5"/>
      <c r="F199" s="5"/>
      <c r="G199" s="7"/>
      <c r="H199" s="7"/>
    </row>
    <row r="200" spans="2:8" x14ac:dyDescent="0.2">
      <c r="B200" s="5"/>
      <c r="C200" s="5"/>
      <c r="D200" s="5"/>
      <c r="E200" s="5"/>
      <c r="F200" s="5"/>
      <c r="G200" s="7"/>
      <c r="H200" s="7"/>
    </row>
    <row r="201" spans="2:8" x14ac:dyDescent="0.2">
      <c r="B201" s="5"/>
      <c r="C201" s="5"/>
      <c r="D201" s="5"/>
      <c r="E201" s="5"/>
      <c r="F201" s="5"/>
      <c r="G201" s="7"/>
      <c r="H201" s="7"/>
    </row>
    <row r="202" spans="2:8" x14ac:dyDescent="0.2">
      <c r="B202" s="5"/>
      <c r="C202" s="5"/>
      <c r="D202" s="5"/>
      <c r="E202" s="5"/>
      <c r="F202" s="5"/>
      <c r="G202" s="7"/>
      <c r="H202" s="7"/>
    </row>
    <row r="203" spans="2:8" x14ac:dyDescent="0.2">
      <c r="B203" s="5"/>
      <c r="C203" s="5"/>
      <c r="D203" s="5"/>
      <c r="E203" s="5"/>
      <c r="F203" s="5"/>
      <c r="G203" s="7"/>
      <c r="H203" s="7"/>
    </row>
    <row r="204" spans="2:8" x14ac:dyDescent="0.2">
      <c r="B204" s="5"/>
      <c r="C204" s="5"/>
      <c r="D204" s="5"/>
      <c r="E204" s="5"/>
      <c r="F204" s="5"/>
      <c r="G204" s="7"/>
      <c r="H204" s="7"/>
    </row>
    <row r="205" spans="2:8" x14ac:dyDescent="0.2">
      <c r="B205" s="5"/>
      <c r="C205" s="5"/>
      <c r="D205" s="5"/>
      <c r="E205" s="5"/>
      <c r="F205" s="5"/>
      <c r="G205" s="7"/>
      <c r="H205" s="7"/>
    </row>
    <row r="206" spans="2:8" x14ac:dyDescent="0.2">
      <c r="B206" s="5"/>
      <c r="C206" s="5"/>
      <c r="D206" s="5"/>
      <c r="E206" s="5"/>
      <c r="F206" s="5"/>
      <c r="G206" s="7"/>
      <c r="H206" s="7"/>
    </row>
    <row r="207" spans="2:8" x14ac:dyDescent="0.2">
      <c r="B207" s="5"/>
      <c r="C207" s="5"/>
      <c r="D207" s="5"/>
      <c r="E207" s="5"/>
      <c r="F207" s="5"/>
      <c r="G207" s="7"/>
      <c r="H207" s="7"/>
    </row>
    <row r="208" spans="2:8" x14ac:dyDescent="0.2">
      <c r="B208" s="5"/>
      <c r="C208" s="5"/>
      <c r="D208" s="5"/>
      <c r="E208" s="5"/>
      <c r="F208" s="5"/>
      <c r="G208" s="7"/>
      <c r="H208" s="7"/>
    </row>
    <row r="209" spans="2:8" x14ac:dyDescent="0.2">
      <c r="B209" s="5"/>
      <c r="C209" s="5"/>
      <c r="D209" s="5"/>
      <c r="E209" s="5"/>
      <c r="F209" s="5"/>
      <c r="G209" s="12"/>
      <c r="H209" s="12"/>
    </row>
  </sheetData>
  <mergeCells count="1">
    <mergeCell ref="E3:F3"/>
  </mergeCells>
  <phoneticPr fontId="31" type="noConversion"/>
  <pageMargins left="0.19685039370078741" right="0.27559055118110237" top="0.43307086614173229" bottom="0.35433070866141736" header="0.31496062992125984" footer="0.31496062992125984"/>
  <pageSetup paperSize="9" scale="65" firstPageNumber="17" orientation="portrait" useFirstPageNumber="1" r:id="rId1"/>
  <headerFooter>
    <oddFooter>&amp;R&amp;"Arial,Regular"&amp;P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0.39997558519241921"/>
  </sheetPr>
  <dimension ref="B1:V209"/>
  <sheetViews>
    <sheetView view="pageBreakPreview" zoomScale="80" zoomScaleNormal="70" zoomScaleSheetLayoutView="80" workbookViewId="0">
      <selection activeCell="N17" sqref="N17"/>
    </sheetView>
  </sheetViews>
  <sheetFormatPr defaultColWidth="9.140625" defaultRowHeight="14.25" x14ac:dyDescent="0.2"/>
  <cols>
    <col min="1" max="1" width="1.140625" style="6" customWidth="1"/>
    <col min="2" max="2" width="9.7109375" style="6" customWidth="1"/>
    <col min="3" max="3" width="11" style="6" customWidth="1"/>
    <col min="4" max="4" width="67.7109375" style="6" customWidth="1"/>
    <col min="5" max="5" width="8.85546875" style="6" customWidth="1"/>
    <col min="6" max="6" width="7.7109375" style="6" customWidth="1"/>
    <col min="7" max="7" width="14.28515625" style="6" customWidth="1"/>
    <col min="8" max="8" width="19" style="6" customWidth="1"/>
    <col min="9" max="9" width="9.140625" style="82"/>
    <col min="10" max="10" width="12.140625" style="82" bestFit="1" customWidth="1"/>
    <col min="11" max="22" width="9.140625" style="82"/>
    <col min="23" max="16384" width="9.140625" style="6"/>
  </cols>
  <sheetData>
    <row r="1" spans="2:22" ht="18" x14ac:dyDescent="0.25">
      <c r="B1" s="2"/>
      <c r="C1" s="2"/>
      <c r="D1" s="8"/>
      <c r="E1" s="1"/>
      <c r="F1" s="1"/>
      <c r="G1" s="7"/>
      <c r="H1" s="12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</row>
    <row r="2" spans="2:22" s="12" customFormat="1" ht="18" customHeight="1" x14ac:dyDescent="0.25">
      <c r="B2" s="2" t="s">
        <v>0</v>
      </c>
      <c r="D2" s="2"/>
      <c r="E2" s="3"/>
      <c r="F2" s="3"/>
      <c r="G2" s="7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</row>
    <row r="3" spans="2:22" ht="15" customHeight="1" x14ac:dyDescent="0.25">
      <c r="B3" s="2" t="s">
        <v>20</v>
      </c>
      <c r="C3" s="12"/>
      <c r="D3" s="270" t="s">
        <v>2</v>
      </c>
      <c r="E3" s="410" t="s">
        <v>3</v>
      </c>
      <c r="F3" s="411"/>
      <c r="G3" s="268" t="str">
        <f>'SCHED 1B-1'!G3</f>
        <v>OR TAMBO &amp; ALFRED NZO DISTRICT</v>
      </c>
      <c r="H3" s="12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</row>
    <row r="4" spans="2:22" ht="15" customHeight="1" x14ac:dyDescent="0.2">
      <c r="B4" s="2" t="s">
        <v>21</v>
      </c>
      <c r="C4" s="12"/>
      <c r="D4" s="2" t="s">
        <v>5</v>
      </c>
      <c r="E4" s="2"/>
      <c r="F4" s="2"/>
      <c r="G4" s="268" t="s">
        <v>1264</v>
      </c>
      <c r="H4" s="12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</row>
    <row r="5" spans="2:22" x14ac:dyDescent="0.2">
      <c r="B5" s="2"/>
      <c r="C5" s="2"/>
      <c r="D5" s="2"/>
      <c r="E5" s="2"/>
      <c r="F5" s="2"/>
      <c r="G5" s="7"/>
      <c r="H5" s="12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</row>
    <row r="6" spans="2:22" s="4" customFormat="1" ht="15" customHeight="1" x14ac:dyDescent="0.2">
      <c r="B6" s="4" t="s">
        <v>362</v>
      </c>
      <c r="D6" s="4" t="s">
        <v>359</v>
      </c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</row>
    <row r="7" spans="2:22" ht="6" customHeight="1" thickBot="1" x14ac:dyDescent="0.25">
      <c r="B7" s="5"/>
      <c r="C7" s="5"/>
      <c r="D7" s="5"/>
      <c r="E7" s="5"/>
      <c r="F7" s="5"/>
      <c r="G7" s="7"/>
      <c r="H7" s="12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</row>
    <row r="8" spans="2:22" s="9" customFormat="1" ht="39" customHeight="1" thickBot="1" x14ac:dyDescent="0.3">
      <c r="B8" s="11" t="s">
        <v>24</v>
      </c>
      <c r="C8" s="11" t="s">
        <v>25</v>
      </c>
      <c r="D8" s="11" t="s">
        <v>7</v>
      </c>
      <c r="E8" s="11" t="s">
        <v>26</v>
      </c>
      <c r="F8" s="11" t="s">
        <v>1382</v>
      </c>
      <c r="G8" s="11" t="s">
        <v>1383</v>
      </c>
      <c r="H8" s="11" t="s">
        <v>1384</v>
      </c>
      <c r="I8" s="292"/>
      <c r="J8" s="292"/>
      <c r="K8" s="292"/>
      <c r="L8" s="292"/>
      <c r="M8" s="292"/>
      <c r="N8" s="292"/>
      <c r="O8" s="292"/>
      <c r="P8" s="292"/>
      <c r="Q8" s="292"/>
      <c r="R8" s="292"/>
      <c r="S8" s="292"/>
      <c r="T8" s="292"/>
      <c r="U8" s="292"/>
      <c r="V8" s="292"/>
    </row>
    <row r="9" spans="2:22" s="9" customFormat="1" ht="51" x14ac:dyDescent="0.25">
      <c r="B9" s="29">
        <v>3</v>
      </c>
      <c r="C9" s="29" t="s">
        <v>27</v>
      </c>
      <c r="D9" s="30" t="s">
        <v>363</v>
      </c>
      <c r="E9" s="29"/>
      <c r="F9" s="29"/>
      <c r="G9" s="31"/>
      <c r="H9" s="31"/>
      <c r="I9" s="292"/>
      <c r="J9" s="292"/>
      <c r="K9" s="292"/>
      <c r="L9" s="292"/>
      <c r="M9" s="292"/>
      <c r="N9" s="292"/>
      <c r="O9" s="292"/>
      <c r="P9" s="292"/>
      <c r="Q9" s="292"/>
      <c r="R9" s="292"/>
      <c r="S9" s="292"/>
      <c r="T9" s="292"/>
      <c r="U9" s="292"/>
      <c r="V9" s="292"/>
    </row>
    <row r="10" spans="2:22" s="9" customFormat="1" ht="20.25" customHeight="1" x14ac:dyDescent="0.25">
      <c r="B10" s="19" t="s">
        <v>157</v>
      </c>
      <c r="C10" s="19"/>
      <c r="D10" s="376" t="s">
        <v>30</v>
      </c>
      <c r="E10" s="19" t="s">
        <v>31</v>
      </c>
      <c r="F10" s="19">
        <v>1</v>
      </c>
      <c r="G10" s="65"/>
      <c r="H10" s="23"/>
      <c r="I10" s="335"/>
      <c r="J10" s="292"/>
      <c r="K10" s="292"/>
      <c r="L10" s="292"/>
      <c r="M10" s="292"/>
      <c r="N10" s="292"/>
      <c r="O10" s="292"/>
      <c r="P10" s="292"/>
      <c r="Q10" s="292"/>
      <c r="R10" s="292"/>
      <c r="S10" s="292"/>
      <c r="T10" s="292"/>
      <c r="U10" s="292"/>
      <c r="V10" s="292"/>
    </row>
    <row r="11" spans="2:22" s="9" customFormat="1" ht="20.25" customHeight="1" x14ac:dyDescent="0.25">
      <c r="B11" s="19" t="s">
        <v>158</v>
      </c>
      <c r="C11" s="19"/>
      <c r="D11" s="376" t="s">
        <v>33</v>
      </c>
      <c r="E11" s="19" t="s">
        <v>31</v>
      </c>
      <c r="F11" s="19">
        <v>1</v>
      </c>
      <c r="G11" s="65"/>
      <c r="H11" s="23"/>
      <c r="I11" s="335"/>
      <c r="J11" s="292"/>
      <c r="K11" s="292"/>
      <c r="L11" s="292"/>
      <c r="M11" s="292"/>
      <c r="N11" s="292"/>
      <c r="O11" s="292"/>
      <c r="P11" s="292"/>
      <c r="Q11" s="292"/>
      <c r="R11" s="292"/>
      <c r="S11" s="292"/>
      <c r="T11" s="292"/>
      <c r="U11" s="292"/>
      <c r="V11" s="292"/>
    </row>
    <row r="12" spans="2:22" s="9" customFormat="1" ht="20.25" customHeight="1" x14ac:dyDescent="0.25">
      <c r="B12" s="19" t="s">
        <v>159</v>
      </c>
      <c r="C12" s="19"/>
      <c r="D12" s="376" t="s">
        <v>35</v>
      </c>
      <c r="E12" s="19" t="s">
        <v>31</v>
      </c>
      <c r="F12" s="19">
        <v>1</v>
      </c>
      <c r="G12" s="65"/>
      <c r="H12" s="23"/>
      <c r="I12" s="335"/>
      <c r="J12" s="292"/>
      <c r="K12" s="292"/>
      <c r="L12" s="292"/>
      <c r="M12" s="292"/>
      <c r="N12" s="292"/>
      <c r="O12" s="292"/>
      <c r="P12" s="292"/>
      <c r="Q12" s="292"/>
      <c r="R12" s="292"/>
      <c r="S12" s="292"/>
      <c r="T12" s="292"/>
      <c r="U12" s="292"/>
      <c r="V12" s="292"/>
    </row>
    <row r="13" spans="2:22" s="9" customFormat="1" ht="20.25" customHeight="1" x14ac:dyDescent="0.25">
      <c r="B13" s="19" t="s">
        <v>160</v>
      </c>
      <c r="C13" s="19"/>
      <c r="D13" s="376" t="s">
        <v>37</v>
      </c>
      <c r="E13" s="19" t="s">
        <v>31</v>
      </c>
      <c r="F13" s="19">
        <v>1</v>
      </c>
      <c r="G13" s="65"/>
      <c r="H13" s="23"/>
      <c r="I13" s="335"/>
      <c r="J13" s="292"/>
      <c r="K13" s="292"/>
      <c r="L13" s="292"/>
      <c r="M13" s="292"/>
      <c r="N13" s="292"/>
      <c r="O13" s="292"/>
      <c r="P13" s="292"/>
      <c r="Q13" s="292"/>
      <c r="R13" s="292"/>
      <c r="S13" s="292"/>
      <c r="T13" s="292"/>
      <c r="U13" s="292"/>
      <c r="V13" s="292"/>
    </row>
    <row r="14" spans="2:22" s="9" customFormat="1" ht="20.25" customHeight="1" x14ac:dyDescent="0.25">
      <c r="B14" s="19" t="s">
        <v>161</v>
      </c>
      <c r="C14" s="19"/>
      <c r="D14" s="376" t="s">
        <v>39</v>
      </c>
      <c r="E14" s="19" t="s">
        <v>31</v>
      </c>
      <c r="F14" s="19">
        <v>1</v>
      </c>
      <c r="G14" s="65"/>
      <c r="H14" s="23"/>
      <c r="I14" s="335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</row>
    <row r="15" spans="2:22" s="9" customFormat="1" ht="20.25" customHeight="1" x14ac:dyDescent="0.25">
      <c r="B15" s="19" t="s">
        <v>162</v>
      </c>
      <c r="C15" s="19"/>
      <c r="D15" s="376" t="s">
        <v>41</v>
      </c>
      <c r="E15" s="19" t="s">
        <v>31</v>
      </c>
      <c r="F15" s="19">
        <v>1</v>
      </c>
      <c r="G15" s="65"/>
      <c r="H15" s="23"/>
      <c r="I15" s="335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</row>
    <row r="16" spans="2:22" s="9" customFormat="1" ht="20.25" customHeight="1" x14ac:dyDescent="0.25">
      <c r="B16" s="19" t="s">
        <v>163</v>
      </c>
      <c r="C16" s="19"/>
      <c r="D16" s="376" t="s">
        <v>43</v>
      </c>
      <c r="E16" s="19" t="s">
        <v>31</v>
      </c>
      <c r="F16" s="19">
        <v>1</v>
      </c>
      <c r="G16" s="65"/>
      <c r="H16" s="23"/>
      <c r="I16" s="292"/>
      <c r="J16" s="292"/>
      <c r="K16" s="292"/>
      <c r="L16" s="292"/>
      <c r="M16" s="292"/>
      <c r="N16" s="292"/>
      <c r="O16" s="292"/>
      <c r="P16" s="292"/>
      <c r="Q16" s="292"/>
      <c r="R16" s="292"/>
      <c r="S16" s="292"/>
      <c r="T16" s="292"/>
      <c r="U16" s="292"/>
      <c r="V16" s="292"/>
    </row>
    <row r="17" spans="2:22" s="9" customFormat="1" ht="20.25" customHeight="1" x14ac:dyDescent="0.25">
      <c r="B17" s="19" t="s">
        <v>164</v>
      </c>
      <c r="C17" s="19"/>
      <c r="D17" s="376" t="s">
        <v>45</v>
      </c>
      <c r="E17" s="19" t="s">
        <v>31</v>
      </c>
      <c r="F17" s="19">
        <v>1</v>
      </c>
      <c r="G17" s="65"/>
      <c r="H17" s="23"/>
      <c r="I17" s="292"/>
      <c r="J17" s="292"/>
      <c r="K17" s="292"/>
      <c r="L17" s="292"/>
      <c r="M17" s="292"/>
      <c r="N17" s="292"/>
      <c r="O17" s="292"/>
      <c r="P17" s="292"/>
      <c r="Q17" s="292"/>
      <c r="R17" s="292"/>
      <c r="S17" s="292"/>
      <c r="T17" s="292"/>
      <c r="U17" s="292"/>
      <c r="V17" s="292"/>
    </row>
    <row r="18" spans="2:22" s="9" customFormat="1" ht="20.25" customHeight="1" x14ac:dyDescent="0.25">
      <c r="B18" s="19" t="s">
        <v>165</v>
      </c>
      <c r="C18" s="19"/>
      <c r="D18" s="376" t="s">
        <v>47</v>
      </c>
      <c r="E18" s="19" t="s">
        <v>31</v>
      </c>
      <c r="F18" s="19">
        <v>1</v>
      </c>
      <c r="G18" s="65"/>
      <c r="H18" s="23"/>
      <c r="I18" s="292"/>
      <c r="J18" s="292"/>
      <c r="K18" s="292"/>
      <c r="L18" s="292"/>
      <c r="M18" s="292"/>
      <c r="N18" s="292"/>
      <c r="O18" s="292"/>
      <c r="P18" s="292"/>
      <c r="Q18" s="292"/>
      <c r="R18" s="292"/>
      <c r="S18" s="292"/>
      <c r="T18" s="292"/>
      <c r="U18" s="292"/>
      <c r="V18" s="292"/>
    </row>
    <row r="19" spans="2:22" s="9" customFormat="1" ht="20.25" customHeight="1" x14ac:dyDescent="0.25">
      <c r="B19" s="19" t="s">
        <v>166</v>
      </c>
      <c r="C19" s="19"/>
      <c r="D19" s="376" t="s">
        <v>47</v>
      </c>
      <c r="E19" s="19" t="s">
        <v>31</v>
      </c>
      <c r="F19" s="19">
        <v>1</v>
      </c>
      <c r="G19" s="65"/>
      <c r="H19" s="23"/>
      <c r="I19" s="292"/>
      <c r="J19" s="292"/>
      <c r="K19" s="292"/>
      <c r="L19" s="292"/>
      <c r="M19" s="292"/>
      <c r="N19" s="292"/>
      <c r="O19" s="292"/>
      <c r="P19" s="292"/>
      <c r="Q19" s="292"/>
      <c r="R19" s="292"/>
      <c r="S19" s="292"/>
      <c r="T19" s="292"/>
      <c r="U19" s="292"/>
      <c r="V19" s="292"/>
    </row>
    <row r="20" spans="2:22" s="9" customFormat="1" ht="20.25" customHeight="1" x14ac:dyDescent="0.25">
      <c r="B20" s="19" t="s">
        <v>167</v>
      </c>
      <c r="C20" s="19"/>
      <c r="D20" s="376" t="s">
        <v>50</v>
      </c>
      <c r="E20" s="19" t="s">
        <v>31</v>
      </c>
      <c r="F20" s="19">
        <v>1</v>
      </c>
      <c r="G20" s="65"/>
      <c r="H20" s="23"/>
      <c r="I20" s="292"/>
      <c r="J20" s="292"/>
      <c r="K20" s="292"/>
      <c r="L20" s="292"/>
      <c r="M20" s="292"/>
      <c r="N20" s="292"/>
      <c r="O20" s="292"/>
      <c r="P20" s="292"/>
      <c r="Q20" s="292"/>
      <c r="R20" s="292"/>
      <c r="S20" s="292"/>
      <c r="T20" s="292"/>
      <c r="U20" s="292"/>
      <c r="V20" s="292"/>
    </row>
    <row r="21" spans="2:22" s="9" customFormat="1" ht="20.25" customHeight="1" x14ac:dyDescent="0.25">
      <c r="B21" s="19" t="s">
        <v>168</v>
      </c>
      <c r="C21" s="19"/>
      <c r="D21" s="376" t="s">
        <v>50</v>
      </c>
      <c r="E21" s="19" t="s">
        <v>31</v>
      </c>
      <c r="F21" s="19">
        <v>1</v>
      </c>
      <c r="G21" s="65"/>
      <c r="H21" s="23"/>
      <c r="I21" s="292"/>
      <c r="J21" s="292"/>
      <c r="K21" s="292"/>
      <c r="L21" s="292"/>
      <c r="M21" s="292"/>
      <c r="N21" s="292"/>
      <c r="O21" s="292"/>
      <c r="P21" s="292"/>
      <c r="Q21" s="292"/>
      <c r="R21" s="292"/>
      <c r="S21" s="292"/>
      <c r="T21" s="292"/>
      <c r="U21" s="292"/>
      <c r="V21" s="292"/>
    </row>
    <row r="22" spans="2:22" s="9" customFormat="1" ht="20.25" customHeight="1" x14ac:dyDescent="0.25">
      <c r="B22" s="19" t="s">
        <v>169</v>
      </c>
      <c r="C22" s="19"/>
      <c r="D22" s="376" t="s">
        <v>50</v>
      </c>
      <c r="E22" s="19" t="s">
        <v>31</v>
      </c>
      <c r="F22" s="19">
        <v>1</v>
      </c>
      <c r="G22" s="65"/>
      <c r="H22" s="23"/>
      <c r="I22" s="292"/>
      <c r="J22" s="292"/>
      <c r="K22" s="292"/>
      <c r="L22" s="292"/>
      <c r="M22" s="292"/>
      <c r="N22" s="292"/>
      <c r="O22" s="292"/>
      <c r="P22" s="292"/>
      <c r="Q22" s="292"/>
      <c r="R22" s="292"/>
      <c r="S22" s="292"/>
      <c r="T22" s="292"/>
      <c r="U22" s="292"/>
      <c r="V22" s="292"/>
    </row>
    <row r="23" spans="2:22" s="9" customFormat="1" ht="20.25" customHeight="1" x14ac:dyDescent="0.25">
      <c r="B23" s="19" t="s">
        <v>170</v>
      </c>
      <c r="C23" s="19"/>
      <c r="D23" s="376" t="s">
        <v>50</v>
      </c>
      <c r="E23" s="19" t="s">
        <v>31</v>
      </c>
      <c r="F23" s="19">
        <v>1</v>
      </c>
      <c r="G23" s="65"/>
      <c r="H23" s="23"/>
      <c r="I23" s="292"/>
      <c r="J23" s="292"/>
      <c r="K23" s="292"/>
      <c r="L23" s="292"/>
      <c r="M23" s="292"/>
      <c r="N23" s="292"/>
      <c r="O23" s="292"/>
      <c r="P23" s="292"/>
      <c r="Q23" s="292"/>
      <c r="R23" s="292"/>
      <c r="S23" s="292"/>
      <c r="T23" s="292"/>
      <c r="U23" s="292"/>
      <c r="V23" s="292"/>
    </row>
    <row r="24" spans="2:22" s="9" customFormat="1" ht="20.25" customHeight="1" x14ac:dyDescent="0.25">
      <c r="B24" s="19" t="s">
        <v>171</v>
      </c>
      <c r="C24" s="19"/>
      <c r="D24" s="376" t="s">
        <v>50</v>
      </c>
      <c r="E24" s="19" t="s">
        <v>31</v>
      </c>
      <c r="F24" s="19">
        <v>1</v>
      </c>
      <c r="G24" s="65"/>
      <c r="H24" s="23"/>
      <c r="I24" s="292"/>
      <c r="J24" s="292"/>
      <c r="K24" s="292"/>
      <c r="L24" s="292"/>
      <c r="M24" s="292"/>
      <c r="N24" s="292"/>
      <c r="O24" s="292"/>
      <c r="P24" s="292"/>
      <c r="Q24" s="292"/>
      <c r="R24" s="292"/>
      <c r="S24" s="292"/>
      <c r="T24" s="292"/>
      <c r="U24" s="292"/>
      <c r="V24" s="292"/>
    </row>
    <row r="25" spans="2:22" s="9" customFormat="1" ht="20.25" customHeight="1" x14ac:dyDescent="0.25">
      <c r="B25" s="19" t="s">
        <v>172</v>
      </c>
      <c r="C25" s="19"/>
      <c r="D25" s="376" t="s">
        <v>56</v>
      </c>
      <c r="E25" s="19" t="s">
        <v>31</v>
      </c>
      <c r="F25" s="19">
        <v>1</v>
      </c>
      <c r="G25" s="65"/>
      <c r="H25" s="23"/>
      <c r="I25" s="292"/>
      <c r="J25" s="292"/>
      <c r="K25" s="292"/>
      <c r="L25" s="292"/>
      <c r="M25" s="292"/>
      <c r="N25" s="292"/>
      <c r="O25" s="292"/>
      <c r="P25" s="292"/>
      <c r="Q25" s="292"/>
      <c r="R25" s="292"/>
      <c r="S25" s="292"/>
      <c r="T25" s="292"/>
      <c r="U25" s="292"/>
      <c r="V25" s="292"/>
    </row>
    <row r="26" spans="2:22" s="9" customFormat="1" ht="20.25" customHeight="1" x14ac:dyDescent="0.25">
      <c r="B26" s="19" t="s">
        <v>173</v>
      </c>
      <c r="C26" s="19"/>
      <c r="D26" s="376" t="s">
        <v>58</v>
      </c>
      <c r="E26" s="19" t="s">
        <v>31</v>
      </c>
      <c r="F26" s="19">
        <v>1</v>
      </c>
      <c r="G26" s="65"/>
      <c r="H26" s="23"/>
      <c r="I26" s="292"/>
      <c r="J26" s="292"/>
      <c r="K26" s="292"/>
      <c r="L26" s="292"/>
      <c r="M26" s="292"/>
      <c r="N26" s="292"/>
      <c r="O26" s="292"/>
      <c r="P26" s="292"/>
      <c r="Q26" s="292"/>
      <c r="R26" s="292"/>
      <c r="S26" s="292"/>
      <c r="T26" s="292"/>
      <c r="U26" s="292"/>
      <c r="V26" s="292"/>
    </row>
    <row r="27" spans="2:22" s="9" customFormat="1" ht="20.25" customHeight="1" x14ac:dyDescent="0.25">
      <c r="B27" s="19" t="s">
        <v>174</v>
      </c>
      <c r="C27" s="19"/>
      <c r="D27" s="376" t="s">
        <v>60</v>
      </c>
      <c r="E27" s="19" t="s">
        <v>31</v>
      </c>
      <c r="F27" s="19">
        <v>1</v>
      </c>
      <c r="G27" s="65"/>
      <c r="H27" s="23"/>
      <c r="I27" s="292"/>
      <c r="J27" s="292"/>
      <c r="K27" s="292"/>
      <c r="L27" s="292"/>
      <c r="M27" s="292"/>
      <c r="N27" s="292"/>
      <c r="O27" s="292"/>
      <c r="P27" s="292"/>
      <c r="Q27" s="292"/>
      <c r="R27" s="292"/>
      <c r="S27" s="292"/>
      <c r="T27" s="292"/>
      <c r="U27" s="292"/>
      <c r="V27" s="292"/>
    </row>
    <row r="28" spans="2:22" s="9" customFormat="1" ht="20.25" customHeight="1" x14ac:dyDescent="0.25">
      <c r="B28" s="19" t="s">
        <v>175</v>
      </c>
      <c r="C28" s="19"/>
      <c r="D28" s="376" t="s">
        <v>62</v>
      </c>
      <c r="E28" s="19" t="s">
        <v>31</v>
      </c>
      <c r="F28" s="19">
        <v>1</v>
      </c>
      <c r="G28" s="65"/>
      <c r="H28" s="23"/>
      <c r="I28" s="292"/>
      <c r="J28" s="292"/>
      <c r="K28" s="292"/>
      <c r="L28" s="292"/>
      <c r="M28" s="292"/>
      <c r="N28" s="292"/>
      <c r="O28" s="292"/>
      <c r="P28" s="292"/>
      <c r="Q28" s="292"/>
      <c r="R28" s="292"/>
      <c r="S28" s="292"/>
      <c r="T28" s="292"/>
      <c r="U28" s="292"/>
      <c r="V28" s="292"/>
    </row>
    <row r="29" spans="2:22" s="9" customFormat="1" ht="20.25" customHeight="1" x14ac:dyDescent="0.25">
      <c r="B29" s="19" t="s">
        <v>176</v>
      </c>
      <c r="C29" s="19"/>
      <c r="D29" s="376" t="s">
        <v>64</v>
      </c>
      <c r="E29" s="19" t="s">
        <v>31</v>
      </c>
      <c r="F29" s="19">
        <v>1</v>
      </c>
      <c r="G29" s="65"/>
      <c r="H29" s="23"/>
      <c r="I29" s="292"/>
      <c r="J29" s="292"/>
      <c r="K29" s="292"/>
      <c r="L29" s="292"/>
      <c r="M29" s="292"/>
      <c r="N29" s="292"/>
      <c r="O29" s="292"/>
      <c r="P29" s="292"/>
      <c r="Q29" s="292"/>
      <c r="R29" s="292"/>
      <c r="S29" s="292"/>
      <c r="T29" s="292"/>
      <c r="U29" s="292"/>
      <c r="V29" s="292"/>
    </row>
    <row r="30" spans="2:22" s="9" customFormat="1" ht="20.25" customHeight="1" x14ac:dyDescent="0.25">
      <c r="B30" s="19" t="s">
        <v>177</v>
      </c>
      <c r="C30" s="19"/>
      <c r="D30" s="376" t="s">
        <v>66</v>
      </c>
      <c r="E30" s="19" t="s">
        <v>31</v>
      </c>
      <c r="F30" s="19">
        <v>1</v>
      </c>
      <c r="G30" s="65"/>
      <c r="H30" s="23"/>
      <c r="I30" s="292"/>
      <c r="J30" s="292"/>
      <c r="K30" s="292"/>
      <c r="L30" s="292"/>
      <c r="M30" s="292"/>
      <c r="N30" s="292"/>
      <c r="O30" s="292"/>
      <c r="P30" s="292"/>
      <c r="Q30" s="292"/>
      <c r="R30" s="292"/>
      <c r="S30" s="292"/>
      <c r="T30" s="292"/>
      <c r="U30" s="292"/>
      <c r="V30" s="292"/>
    </row>
    <row r="31" spans="2:22" s="9" customFormat="1" ht="20.25" customHeight="1" x14ac:dyDescent="0.25">
      <c r="B31" s="19" t="s">
        <v>178</v>
      </c>
      <c r="C31" s="19"/>
      <c r="D31" s="376" t="s">
        <v>68</v>
      </c>
      <c r="E31" s="19" t="s">
        <v>31</v>
      </c>
      <c r="F31" s="19">
        <v>1</v>
      </c>
      <c r="G31" s="65"/>
      <c r="H31" s="23"/>
      <c r="I31" s="292"/>
      <c r="J31" s="292"/>
      <c r="K31" s="292"/>
      <c r="L31" s="292"/>
      <c r="M31" s="292"/>
      <c r="N31" s="292"/>
      <c r="O31" s="292"/>
      <c r="P31" s="292"/>
      <c r="Q31" s="292"/>
      <c r="R31" s="292"/>
      <c r="S31" s="292"/>
      <c r="T31" s="292"/>
      <c r="U31" s="292"/>
      <c r="V31" s="292"/>
    </row>
    <row r="32" spans="2:22" s="9" customFormat="1" ht="20.25" customHeight="1" x14ac:dyDescent="0.25">
      <c r="B32" s="19" t="s">
        <v>179</v>
      </c>
      <c r="C32" s="19"/>
      <c r="D32" s="376" t="s">
        <v>70</v>
      </c>
      <c r="E32" s="19" t="s">
        <v>31</v>
      </c>
      <c r="F32" s="19">
        <v>1</v>
      </c>
      <c r="G32" s="65"/>
      <c r="H32" s="23"/>
      <c r="I32" s="292"/>
      <c r="J32" s="292"/>
      <c r="K32" s="292"/>
      <c r="L32" s="292"/>
      <c r="M32" s="292"/>
      <c r="N32" s="292"/>
      <c r="O32" s="292"/>
      <c r="P32" s="292"/>
      <c r="Q32" s="292"/>
      <c r="R32" s="292"/>
      <c r="S32" s="292"/>
      <c r="T32" s="292"/>
      <c r="U32" s="292"/>
      <c r="V32" s="292"/>
    </row>
    <row r="33" spans="2:22" s="9" customFormat="1" ht="20.25" customHeight="1" x14ac:dyDescent="0.25">
      <c r="B33" s="19" t="s">
        <v>180</v>
      </c>
      <c r="C33" s="19"/>
      <c r="D33" s="376" t="s">
        <v>70</v>
      </c>
      <c r="E33" s="19" t="s">
        <v>31</v>
      </c>
      <c r="F33" s="19">
        <v>1</v>
      </c>
      <c r="G33" s="65"/>
      <c r="H33" s="23"/>
      <c r="I33" s="292"/>
      <c r="J33" s="292"/>
      <c r="K33" s="292"/>
      <c r="L33" s="292"/>
      <c r="M33" s="292"/>
      <c r="N33" s="292"/>
      <c r="O33" s="292"/>
      <c r="P33" s="292"/>
      <c r="Q33" s="292"/>
      <c r="R33" s="292"/>
      <c r="S33" s="292"/>
      <c r="T33" s="292"/>
      <c r="U33" s="292"/>
      <c r="V33" s="292"/>
    </row>
    <row r="34" spans="2:22" s="9" customFormat="1" ht="20.25" customHeight="1" x14ac:dyDescent="0.25">
      <c r="B34" s="19" t="s">
        <v>181</v>
      </c>
      <c r="C34" s="19"/>
      <c r="D34" s="376" t="s">
        <v>73</v>
      </c>
      <c r="E34" s="19" t="s">
        <v>31</v>
      </c>
      <c r="F34" s="19">
        <v>1</v>
      </c>
      <c r="G34" s="65"/>
      <c r="H34" s="23"/>
      <c r="I34" s="292"/>
      <c r="J34" s="292"/>
      <c r="K34" s="292"/>
      <c r="L34" s="292"/>
      <c r="M34" s="292"/>
      <c r="N34" s="292"/>
      <c r="O34" s="292"/>
      <c r="P34" s="292"/>
      <c r="Q34" s="292"/>
      <c r="R34" s="292"/>
      <c r="S34" s="292"/>
      <c r="T34" s="292"/>
      <c r="U34" s="292"/>
      <c r="V34" s="292"/>
    </row>
    <row r="35" spans="2:22" s="9" customFormat="1" ht="20.25" customHeight="1" x14ac:dyDescent="0.25">
      <c r="B35" s="19" t="s">
        <v>182</v>
      </c>
      <c r="C35" s="19"/>
      <c r="D35" s="376" t="s">
        <v>73</v>
      </c>
      <c r="E35" s="19" t="s">
        <v>31</v>
      </c>
      <c r="F35" s="19">
        <v>1</v>
      </c>
      <c r="G35" s="65"/>
      <c r="H35" s="23"/>
      <c r="I35" s="292"/>
      <c r="J35" s="292"/>
      <c r="K35" s="292"/>
      <c r="L35" s="292"/>
      <c r="M35" s="292"/>
      <c r="N35" s="292"/>
      <c r="O35" s="292"/>
      <c r="P35" s="292"/>
      <c r="Q35" s="292"/>
      <c r="R35" s="292"/>
      <c r="S35" s="292"/>
      <c r="T35" s="292"/>
      <c r="U35" s="292"/>
      <c r="V35" s="292"/>
    </row>
    <row r="36" spans="2:22" s="9" customFormat="1" ht="20.25" customHeight="1" x14ac:dyDescent="0.25">
      <c r="B36" s="19" t="s">
        <v>183</v>
      </c>
      <c r="C36" s="19"/>
      <c r="D36" s="376" t="s">
        <v>73</v>
      </c>
      <c r="E36" s="19" t="s">
        <v>31</v>
      </c>
      <c r="F36" s="19">
        <v>1</v>
      </c>
      <c r="G36" s="65"/>
      <c r="H36" s="23"/>
      <c r="I36" s="292"/>
      <c r="J36" s="292"/>
      <c r="K36" s="292"/>
      <c r="L36" s="292"/>
      <c r="M36" s="292"/>
      <c r="N36" s="292"/>
      <c r="O36" s="292"/>
      <c r="P36" s="292"/>
      <c r="Q36" s="292"/>
      <c r="R36" s="292"/>
      <c r="S36" s="292"/>
      <c r="T36" s="292"/>
      <c r="U36" s="292"/>
      <c r="V36" s="292"/>
    </row>
    <row r="37" spans="2:22" s="9" customFormat="1" ht="20.25" customHeight="1" x14ac:dyDescent="0.25">
      <c r="B37" s="19" t="s">
        <v>184</v>
      </c>
      <c r="C37" s="19"/>
      <c r="D37" s="376" t="s">
        <v>73</v>
      </c>
      <c r="E37" s="19" t="s">
        <v>31</v>
      </c>
      <c r="F37" s="19">
        <v>1</v>
      </c>
      <c r="G37" s="65"/>
      <c r="H37" s="23"/>
      <c r="I37" s="292"/>
      <c r="J37" s="292"/>
      <c r="K37" s="292"/>
      <c r="L37" s="292"/>
      <c r="M37" s="292"/>
      <c r="N37" s="292"/>
      <c r="O37" s="292"/>
      <c r="P37" s="292"/>
      <c r="Q37" s="292"/>
      <c r="R37" s="292"/>
      <c r="S37" s="292"/>
      <c r="T37" s="292"/>
      <c r="U37" s="292"/>
      <c r="V37" s="292"/>
    </row>
    <row r="38" spans="2:22" s="9" customFormat="1" ht="20.25" customHeight="1" x14ac:dyDescent="0.25">
      <c r="B38" s="19" t="s">
        <v>185</v>
      </c>
      <c r="C38" s="19"/>
      <c r="D38" s="376" t="s">
        <v>73</v>
      </c>
      <c r="E38" s="19" t="s">
        <v>31</v>
      </c>
      <c r="F38" s="19">
        <v>1</v>
      </c>
      <c r="G38" s="65"/>
      <c r="H38" s="23"/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2"/>
    </row>
    <row r="39" spans="2:22" s="9" customFormat="1" ht="20.25" customHeight="1" x14ac:dyDescent="0.25">
      <c r="B39" s="19" t="s">
        <v>186</v>
      </c>
      <c r="C39" s="19"/>
      <c r="D39" s="376" t="s">
        <v>79</v>
      </c>
      <c r="E39" s="19" t="s">
        <v>31</v>
      </c>
      <c r="F39" s="19">
        <v>1</v>
      </c>
      <c r="G39" s="65"/>
      <c r="H39" s="23"/>
      <c r="I39" s="292"/>
      <c r="J39" s="292"/>
      <c r="K39" s="292"/>
      <c r="L39" s="292"/>
      <c r="M39" s="292"/>
      <c r="N39" s="292"/>
      <c r="O39" s="292"/>
      <c r="P39" s="292"/>
      <c r="Q39" s="292"/>
      <c r="R39" s="292"/>
      <c r="S39" s="292"/>
      <c r="T39" s="292"/>
      <c r="U39" s="292"/>
      <c r="V39" s="292"/>
    </row>
    <row r="40" spans="2:22" s="9" customFormat="1" ht="20.25" customHeight="1" x14ac:dyDescent="0.25">
      <c r="B40" s="19" t="s">
        <v>187</v>
      </c>
      <c r="C40" s="19"/>
      <c r="D40" s="376" t="s">
        <v>81</v>
      </c>
      <c r="E40" s="19" t="s">
        <v>31</v>
      </c>
      <c r="F40" s="19">
        <v>1</v>
      </c>
      <c r="G40" s="65"/>
      <c r="H40" s="23"/>
      <c r="I40" s="292"/>
      <c r="J40" s="292"/>
      <c r="K40" s="292"/>
      <c r="L40" s="292"/>
      <c r="M40" s="292"/>
      <c r="N40" s="292"/>
      <c r="O40" s="292"/>
      <c r="P40" s="292"/>
      <c r="Q40" s="292"/>
      <c r="R40" s="292"/>
      <c r="S40" s="292"/>
      <c r="T40" s="292"/>
      <c r="U40" s="292"/>
      <c r="V40" s="292"/>
    </row>
    <row r="41" spans="2:22" s="9" customFormat="1" ht="20.25" customHeight="1" x14ac:dyDescent="0.25">
      <c r="B41" s="19" t="s">
        <v>188</v>
      </c>
      <c r="C41" s="19"/>
      <c r="D41" s="376" t="s">
        <v>83</v>
      </c>
      <c r="E41" s="19" t="s">
        <v>31</v>
      </c>
      <c r="F41" s="19">
        <v>1</v>
      </c>
      <c r="G41" s="65"/>
      <c r="H41" s="23"/>
      <c r="I41" s="292"/>
      <c r="J41" s="292"/>
      <c r="K41" s="292"/>
      <c r="L41" s="292"/>
      <c r="M41" s="292"/>
      <c r="N41" s="292"/>
      <c r="O41" s="292"/>
      <c r="P41" s="292"/>
      <c r="Q41" s="292"/>
      <c r="R41" s="292"/>
      <c r="S41" s="292"/>
      <c r="T41" s="292"/>
      <c r="U41" s="292"/>
      <c r="V41" s="292"/>
    </row>
    <row r="42" spans="2:22" s="9" customFormat="1" ht="20.25" customHeight="1" x14ac:dyDescent="0.25">
      <c r="B42" s="19" t="s">
        <v>189</v>
      </c>
      <c r="C42" s="19"/>
      <c r="D42" s="376" t="s">
        <v>85</v>
      </c>
      <c r="E42" s="19" t="s">
        <v>31</v>
      </c>
      <c r="F42" s="19">
        <v>1</v>
      </c>
      <c r="G42" s="65"/>
      <c r="H42" s="23"/>
      <c r="I42" s="292"/>
      <c r="J42" s="292"/>
      <c r="K42" s="292"/>
      <c r="L42" s="292"/>
      <c r="M42" s="292"/>
      <c r="N42" s="292"/>
      <c r="O42" s="292"/>
      <c r="P42" s="292"/>
      <c r="Q42" s="292"/>
      <c r="R42" s="292"/>
      <c r="S42" s="292"/>
      <c r="T42" s="292"/>
      <c r="U42" s="292"/>
      <c r="V42" s="292"/>
    </row>
    <row r="43" spans="2:22" s="9" customFormat="1" ht="20.25" customHeight="1" x14ac:dyDescent="0.25">
      <c r="B43" s="19" t="s">
        <v>190</v>
      </c>
      <c r="C43" s="19"/>
      <c r="D43" s="376" t="s">
        <v>87</v>
      </c>
      <c r="E43" s="19" t="s">
        <v>31</v>
      </c>
      <c r="F43" s="19">
        <v>1</v>
      </c>
      <c r="G43" s="65"/>
      <c r="H43" s="23"/>
      <c r="I43" s="292"/>
      <c r="J43" s="292"/>
      <c r="K43" s="292"/>
      <c r="L43" s="292"/>
      <c r="M43" s="292"/>
      <c r="N43" s="292"/>
      <c r="O43" s="292"/>
      <c r="P43" s="292"/>
      <c r="Q43" s="292"/>
      <c r="R43" s="292"/>
      <c r="S43" s="292"/>
      <c r="T43" s="292"/>
      <c r="U43" s="292"/>
      <c r="V43" s="292"/>
    </row>
    <row r="44" spans="2:22" s="9" customFormat="1" ht="20.25" customHeight="1" x14ac:dyDescent="0.25">
      <c r="B44" s="19" t="s">
        <v>191</v>
      </c>
      <c r="C44" s="19"/>
      <c r="D44" s="376" t="s">
        <v>89</v>
      </c>
      <c r="E44" s="19" t="s">
        <v>31</v>
      </c>
      <c r="F44" s="19">
        <v>1</v>
      </c>
      <c r="G44" s="65"/>
      <c r="H44" s="23"/>
      <c r="I44" s="292"/>
      <c r="J44" s="292"/>
      <c r="K44" s="292"/>
      <c r="L44" s="292"/>
      <c r="M44" s="292"/>
      <c r="N44" s="292"/>
      <c r="O44" s="292"/>
      <c r="P44" s="292"/>
      <c r="Q44" s="292"/>
      <c r="R44" s="292"/>
      <c r="S44" s="292"/>
      <c r="T44" s="292"/>
      <c r="U44" s="292"/>
      <c r="V44" s="292"/>
    </row>
    <row r="45" spans="2:22" s="9" customFormat="1" ht="20.25" customHeight="1" x14ac:dyDescent="0.25">
      <c r="B45" s="19" t="s">
        <v>192</v>
      </c>
      <c r="C45" s="19"/>
      <c r="D45" s="376" t="s">
        <v>91</v>
      </c>
      <c r="E45" s="19" t="s">
        <v>31</v>
      </c>
      <c r="F45" s="19">
        <v>1</v>
      </c>
      <c r="G45" s="65"/>
      <c r="H45" s="23"/>
      <c r="I45" s="292"/>
      <c r="J45" s="292"/>
      <c r="K45" s="292"/>
      <c r="L45" s="292"/>
      <c r="M45" s="292"/>
      <c r="N45" s="292"/>
      <c r="O45" s="292"/>
      <c r="P45" s="292"/>
      <c r="Q45" s="292"/>
      <c r="R45" s="292"/>
      <c r="S45" s="292"/>
      <c r="T45" s="292"/>
      <c r="U45" s="292"/>
      <c r="V45" s="292"/>
    </row>
    <row r="46" spans="2:22" s="9" customFormat="1" ht="20.25" customHeight="1" x14ac:dyDescent="0.25">
      <c r="B46" s="19" t="s">
        <v>193</v>
      </c>
      <c r="C46" s="19"/>
      <c r="D46" s="376" t="s">
        <v>93</v>
      </c>
      <c r="E46" s="19" t="s">
        <v>31</v>
      </c>
      <c r="F46" s="19">
        <v>1</v>
      </c>
      <c r="G46" s="65"/>
      <c r="H46" s="23"/>
      <c r="I46" s="292"/>
      <c r="J46" s="292"/>
      <c r="K46" s="292"/>
      <c r="L46" s="292"/>
      <c r="M46" s="292"/>
      <c r="N46" s="292"/>
      <c r="O46" s="292"/>
      <c r="P46" s="292"/>
      <c r="Q46" s="292"/>
      <c r="R46" s="292"/>
      <c r="S46" s="292"/>
      <c r="T46" s="292"/>
      <c r="U46" s="292"/>
      <c r="V46" s="292"/>
    </row>
    <row r="47" spans="2:22" s="9" customFormat="1" ht="20.25" customHeight="1" x14ac:dyDescent="0.25">
      <c r="B47" s="19" t="s">
        <v>194</v>
      </c>
      <c r="C47" s="19"/>
      <c r="D47" s="376" t="s">
        <v>95</v>
      </c>
      <c r="E47" s="19" t="s">
        <v>31</v>
      </c>
      <c r="F47" s="19">
        <v>1</v>
      </c>
      <c r="G47" s="65"/>
      <c r="H47" s="23"/>
      <c r="I47" s="292"/>
      <c r="J47" s="292"/>
      <c r="K47" s="292"/>
      <c r="L47" s="292"/>
      <c r="M47" s="292"/>
      <c r="N47" s="292"/>
      <c r="O47" s="292"/>
      <c r="P47" s="292"/>
      <c r="Q47" s="292"/>
      <c r="R47" s="292"/>
      <c r="S47" s="292"/>
      <c r="T47" s="292"/>
      <c r="U47" s="292"/>
      <c r="V47" s="292"/>
    </row>
    <row r="48" spans="2:22" s="9" customFormat="1" ht="20.25" customHeight="1" x14ac:dyDescent="0.25">
      <c r="B48" s="19" t="s">
        <v>195</v>
      </c>
      <c r="C48" s="19"/>
      <c r="D48" s="376" t="s">
        <v>97</v>
      </c>
      <c r="E48" s="19" t="s">
        <v>31</v>
      </c>
      <c r="F48" s="19">
        <v>1</v>
      </c>
      <c r="G48" s="65"/>
      <c r="H48" s="23"/>
      <c r="I48" s="292"/>
      <c r="J48" s="292"/>
      <c r="K48" s="292"/>
      <c r="L48" s="292"/>
      <c r="M48" s="292"/>
      <c r="N48" s="292"/>
      <c r="O48" s="292"/>
      <c r="P48" s="292"/>
      <c r="Q48" s="292"/>
      <c r="R48" s="292"/>
      <c r="S48" s="292"/>
      <c r="T48" s="292"/>
      <c r="U48" s="292"/>
      <c r="V48" s="292"/>
    </row>
    <row r="49" spans="2:22" s="9" customFormat="1" ht="20.25" customHeight="1" x14ac:dyDescent="0.25">
      <c r="B49" s="19" t="s">
        <v>196</v>
      </c>
      <c r="C49" s="19"/>
      <c r="D49" s="376" t="s">
        <v>99</v>
      </c>
      <c r="E49" s="19" t="s">
        <v>31</v>
      </c>
      <c r="F49" s="19">
        <v>1</v>
      </c>
      <c r="G49" s="65"/>
      <c r="H49" s="23"/>
      <c r="I49" s="292"/>
      <c r="J49" s="292"/>
      <c r="K49" s="292"/>
      <c r="L49" s="292"/>
      <c r="M49" s="292"/>
      <c r="N49" s="292"/>
      <c r="O49" s="292"/>
      <c r="P49" s="292"/>
      <c r="Q49" s="292"/>
      <c r="R49" s="292"/>
      <c r="S49" s="292"/>
      <c r="T49" s="292"/>
      <c r="U49" s="292"/>
      <c r="V49" s="292"/>
    </row>
    <row r="50" spans="2:22" s="9" customFormat="1" ht="20.25" customHeight="1" x14ac:dyDescent="0.25">
      <c r="B50" s="19" t="s">
        <v>197</v>
      </c>
      <c r="C50" s="19"/>
      <c r="D50" s="376" t="s">
        <v>101</v>
      </c>
      <c r="E50" s="19" t="s">
        <v>31</v>
      </c>
      <c r="F50" s="19">
        <v>1</v>
      </c>
      <c r="G50" s="65"/>
      <c r="H50" s="23"/>
      <c r="I50" s="292"/>
      <c r="J50" s="292"/>
      <c r="K50" s="292"/>
      <c r="L50" s="292"/>
      <c r="M50" s="292"/>
      <c r="N50" s="292"/>
      <c r="O50" s="292"/>
      <c r="P50" s="292"/>
      <c r="Q50" s="292"/>
      <c r="R50" s="292"/>
      <c r="S50" s="292"/>
      <c r="T50" s="292"/>
      <c r="U50" s="292"/>
      <c r="V50" s="292"/>
    </row>
    <row r="51" spans="2:22" s="9" customFormat="1" ht="20.25" customHeight="1" x14ac:dyDescent="0.25">
      <c r="B51" s="19" t="s">
        <v>198</v>
      </c>
      <c r="C51" s="19"/>
      <c r="D51" s="376" t="s">
        <v>103</v>
      </c>
      <c r="E51" s="19" t="s">
        <v>31</v>
      </c>
      <c r="F51" s="19">
        <v>1</v>
      </c>
      <c r="G51" s="65"/>
      <c r="H51" s="23"/>
      <c r="I51" s="292"/>
      <c r="J51" s="292"/>
      <c r="K51" s="292"/>
      <c r="L51" s="292"/>
      <c r="M51" s="292"/>
      <c r="N51" s="292"/>
      <c r="O51" s="292"/>
      <c r="P51" s="292"/>
      <c r="Q51" s="292"/>
      <c r="R51" s="292"/>
      <c r="S51" s="292"/>
      <c r="T51" s="292"/>
      <c r="U51" s="292"/>
      <c r="V51" s="292"/>
    </row>
    <row r="52" spans="2:22" s="9" customFormat="1" ht="20.25" customHeight="1" x14ac:dyDescent="0.25">
      <c r="B52" s="19" t="s">
        <v>199</v>
      </c>
      <c r="C52" s="19"/>
      <c r="D52" s="376" t="s">
        <v>93</v>
      </c>
      <c r="E52" s="19" t="s">
        <v>31</v>
      </c>
      <c r="F52" s="19">
        <v>1</v>
      </c>
      <c r="G52" s="65"/>
      <c r="H52" s="23"/>
      <c r="I52" s="292"/>
      <c r="J52" s="292"/>
      <c r="K52" s="292"/>
      <c r="L52" s="292"/>
      <c r="M52" s="292"/>
      <c r="N52" s="292"/>
      <c r="O52" s="292"/>
      <c r="P52" s="292"/>
      <c r="Q52" s="292"/>
      <c r="R52" s="292"/>
      <c r="S52" s="292"/>
      <c r="T52" s="292"/>
      <c r="U52" s="292"/>
      <c r="V52" s="292"/>
    </row>
    <row r="53" spans="2:22" s="9" customFormat="1" ht="20.25" customHeight="1" x14ac:dyDescent="0.25">
      <c r="B53" s="19" t="s">
        <v>200</v>
      </c>
      <c r="C53" s="19"/>
      <c r="D53" s="376" t="s">
        <v>95</v>
      </c>
      <c r="E53" s="19" t="s">
        <v>31</v>
      </c>
      <c r="F53" s="19">
        <v>1</v>
      </c>
      <c r="G53" s="65"/>
      <c r="H53" s="23"/>
      <c r="I53" s="292"/>
      <c r="J53" s="292"/>
      <c r="K53" s="292"/>
      <c r="L53" s="292"/>
      <c r="M53" s="292"/>
      <c r="N53" s="292"/>
      <c r="O53" s="292"/>
      <c r="P53" s="292"/>
      <c r="Q53" s="292"/>
      <c r="R53" s="292"/>
      <c r="S53" s="292"/>
      <c r="T53" s="292"/>
      <c r="U53" s="292"/>
      <c r="V53" s="292"/>
    </row>
    <row r="54" spans="2:22" s="9" customFormat="1" ht="20.25" customHeight="1" x14ac:dyDescent="0.25">
      <c r="B54" s="19">
        <f>B53+0.01</f>
        <v>3.4499999999999997</v>
      </c>
      <c r="C54" s="19"/>
      <c r="D54" s="117" t="s">
        <v>578</v>
      </c>
      <c r="E54" s="19" t="s">
        <v>31</v>
      </c>
      <c r="F54" s="19">
        <v>1</v>
      </c>
      <c r="G54" s="65"/>
      <c r="H54" s="23"/>
      <c r="I54" s="335"/>
      <c r="J54" s="292"/>
      <c r="K54" s="292"/>
      <c r="L54" s="292"/>
      <c r="M54" s="292"/>
      <c r="N54" s="292"/>
      <c r="O54" s="292"/>
      <c r="P54" s="292"/>
      <c r="Q54" s="292"/>
      <c r="R54" s="292"/>
      <c r="S54" s="292"/>
      <c r="T54" s="292"/>
      <c r="U54" s="292"/>
      <c r="V54" s="292"/>
    </row>
    <row r="55" spans="2:22" s="9" customFormat="1" ht="20.25" customHeight="1" x14ac:dyDescent="0.25">
      <c r="B55" s="19">
        <f t="shared" ref="B55:B110" si="0">B54+0.01</f>
        <v>3.4599999999999995</v>
      </c>
      <c r="C55" s="19"/>
      <c r="D55" s="117" t="s">
        <v>579</v>
      </c>
      <c r="E55" s="19" t="s">
        <v>31</v>
      </c>
      <c r="F55" s="19">
        <v>1</v>
      </c>
      <c r="G55" s="65"/>
      <c r="H55" s="23"/>
      <c r="I55" s="335"/>
      <c r="J55" s="292"/>
      <c r="K55" s="292"/>
      <c r="L55" s="292"/>
      <c r="M55" s="292"/>
      <c r="N55" s="292"/>
      <c r="O55" s="292"/>
      <c r="P55" s="292"/>
      <c r="Q55" s="292"/>
      <c r="R55" s="292"/>
      <c r="S55" s="292"/>
      <c r="T55" s="292"/>
      <c r="U55" s="292"/>
      <c r="V55" s="292"/>
    </row>
    <row r="56" spans="2:22" s="9" customFormat="1" ht="20.25" customHeight="1" x14ac:dyDescent="0.25">
      <c r="B56" s="19">
        <f t="shared" si="0"/>
        <v>3.4699999999999993</v>
      </c>
      <c r="C56" s="19"/>
      <c r="D56" s="117" t="s">
        <v>580</v>
      </c>
      <c r="E56" s="19" t="s">
        <v>31</v>
      </c>
      <c r="F56" s="19">
        <v>1</v>
      </c>
      <c r="G56" s="65"/>
      <c r="H56" s="23"/>
      <c r="I56" s="335"/>
      <c r="J56" s="292"/>
      <c r="K56" s="292"/>
      <c r="L56" s="292"/>
      <c r="M56" s="292"/>
      <c r="N56" s="292"/>
      <c r="O56" s="292"/>
      <c r="P56" s="292"/>
      <c r="Q56" s="292"/>
      <c r="R56" s="292"/>
      <c r="S56" s="292"/>
      <c r="T56" s="292"/>
      <c r="U56" s="292"/>
      <c r="V56" s="292"/>
    </row>
    <row r="57" spans="2:22" s="9" customFormat="1" ht="20.25" customHeight="1" x14ac:dyDescent="0.25">
      <c r="B57" s="19">
        <f t="shared" si="0"/>
        <v>3.4799999999999991</v>
      </c>
      <c r="C57" s="19"/>
      <c r="D57" s="117" t="s">
        <v>581</v>
      </c>
      <c r="E57" s="19" t="s">
        <v>31</v>
      </c>
      <c r="F57" s="19">
        <v>1</v>
      </c>
      <c r="G57" s="65"/>
      <c r="H57" s="23"/>
      <c r="I57" s="335"/>
      <c r="J57" s="292"/>
      <c r="K57" s="292"/>
      <c r="L57" s="292"/>
      <c r="M57" s="292"/>
      <c r="N57" s="292"/>
      <c r="O57" s="292"/>
      <c r="P57" s="292"/>
      <c r="Q57" s="292"/>
      <c r="R57" s="292"/>
      <c r="S57" s="292"/>
      <c r="T57" s="292"/>
      <c r="U57" s="292"/>
      <c r="V57" s="292"/>
    </row>
    <row r="58" spans="2:22" s="9" customFormat="1" ht="19.149999999999999" customHeight="1" thickBot="1" x14ac:dyDescent="0.3">
      <c r="B58" s="53">
        <f t="shared" si="0"/>
        <v>3.4899999999999989</v>
      </c>
      <c r="C58" s="53"/>
      <c r="D58" s="104" t="s">
        <v>582</v>
      </c>
      <c r="E58" s="53" t="s">
        <v>31</v>
      </c>
      <c r="F58" s="53">
        <v>1</v>
      </c>
      <c r="G58" s="66"/>
      <c r="H58" s="67"/>
      <c r="I58" s="335"/>
      <c r="J58" s="292"/>
      <c r="K58" s="292"/>
      <c r="L58" s="292"/>
      <c r="M58" s="292"/>
      <c r="N58" s="292"/>
      <c r="O58" s="292"/>
      <c r="P58" s="292"/>
      <c r="Q58" s="292"/>
      <c r="R58" s="292"/>
      <c r="S58" s="292"/>
      <c r="T58" s="292"/>
      <c r="U58" s="292"/>
      <c r="V58" s="292"/>
    </row>
    <row r="59" spans="2:22" s="9" customFormat="1" ht="19.149999999999999" customHeight="1" thickBot="1" x14ac:dyDescent="0.3">
      <c r="B59" s="390" t="s">
        <v>395</v>
      </c>
      <c r="C59" s="295"/>
      <c r="D59" s="394"/>
      <c r="E59" s="295"/>
      <c r="F59" s="295"/>
      <c r="G59" s="340"/>
      <c r="H59" s="341"/>
      <c r="I59" s="335"/>
      <c r="J59" s="292"/>
      <c r="K59" s="292"/>
      <c r="L59" s="292"/>
      <c r="M59" s="292"/>
      <c r="N59" s="292"/>
      <c r="O59" s="292"/>
      <c r="P59" s="292"/>
      <c r="Q59" s="292"/>
      <c r="R59" s="292"/>
      <c r="S59" s="292"/>
      <c r="T59" s="292"/>
      <c r="U59" s="292"/>
      <c r="V59" s="292"/>
    </row>
    <row r="60" spans="2:22" s="9" customFormat="1" ht="19.149999999999999" customHeight="1" thickBot="1" x14ac:dyDescent="0.3">
      <c r="B60" s="378" t="s">
        <v>1262</v>
      </c>
      <c r="C60" s="54"/>
      <c r="D60" s="384"/>
      <c r="E60" s="54"/>
      <c r="F60" s="54"/>
      <c r="G60" s="27"/>
      <c r="H60" s="338"/>
      <c r="I60" s="335"/>
      <c r="J60" s="292"/>
      <c r="K60" s="292"/>
      <c r="L60" s="292"/>
      <c r="M60" s="292"/>
      <c r="N60" s="292"/>
      <c r="O60" s="292"/>
      <c r="P60" s="292"/>
      <c r="Q60" s="292"/>
      <c r="R60" s="292"/>
      <c r="S60" s="292"/>
      <c r="T60" s="292"/>
      <c r="U60" s="292"/>
      <c r="V60" s="292"/>
    </row>
    <row r="61" spans="2:22" s="9" customFormat="1" ht="20.25" customHeight="1" x14ac:dyDescent="0.25">
      <c r="B61" s="395">
        <f>B58+0.01</f>
        <v>3.4999999999999987</v>
      </c>
      <c r="C61" s="294"/>
      <c r="D61" s="111" t="s">
        <v>583</v>
      </c>
      <c r="E61" s="294" t="s">
        <v>31</v>
      </c>
      <c r="F61" s="294">
        <v>1</v>
      </c>
      <c r="G61" s="296"/>
      <c r="H61" s="367"/>
      <c r="I61" s="292"/>
      <c r="J61" s="292"/>
      <c r="K61" s="292"/>
      <c r="L61" s="292"/>
      <c r="M61" s="292"/>
      <c r="N61" s="292"/>
      <c r="O61" s="292"/>
      <c r="P61" s="292"/>
      <c r="Q61" s="292"/>
      <c r="R61" s="292"/>
      <c r="S61" s="292"/>
      <c r="T61" s="292"/>
      <c r="U61" s="292"/>
      <c r="V61" s="292"/>
    </row>
    <row r="62" spans="2:22" s="9" customFormat="1" ht="15" x14ac:dyDescent="0.25">
      <c r="B62" s="19">
        <f t="shared" si="0"/>
        <v>3.5099999999999985</v>
      </c>
      <c r="C62" s="19"/>
      <c r="D62" s="117" t="s">
        <v>584</v>
      </c>
      <c r="E62" s="19" t="s">
        <v>31</v>
      </c>
      <c r="F62" s="19">
        <v>1</v>
      </c>
      <c r="G62" s="65"/>
      <c r="H62" s="23"/>
      <c r="I62" s="292"/>
      <c r="J62" s="292"/>
      <c r="K62" s="292"/>
      <c r="L62" s="292"/>
      <c r="M62" s="292"/>
      <c r="N62" s="292"/>
      <c r="O62" s="292"/>
      <c r="P62" s="292"/>
      <c r="Q62" s="292"/>
      <c r="R62" s="292"/>
      <c r="S62" s="292"/>
      <c r="T62" s="292"/>
      <c r="U62" s="292"/>
      <c r="V62" s="292"/>
    </row>
    <row r="63" spans="2:22" s="9" customFormat="1" ht="15" x14ac:dyDescent="0.25">
      <c r="B63" s="19">
        <f t="shared" si="0"/>
        <v>3.5199999999999982</v>
      </c>
      <c r="C63" s="19"/>
      <c r="D63" s="117" t="s">
        <v>585</v>
      </c>
      <c r="E63" s="19" t="s">
        <v>31</v>
      </c>
      <c r="F63" s="19">
        <v>1</v>
      </c>
      <c r="G63" s="65"/>
      <c r="H63" s="23"/>
      <c r="I63" s="292"/>
      <c r="J63" s="292"/>
      <c r="K63" s="292"/>
      <c r="L63" s="292"/>
      <c r="M63" s="292"/>
      <c r="N63" s="292"/>
      <c r="O63" s="292"/>
      <c r="P63" s="292"/>
      <c r="Q63" s="292"/>
      <c r="R63" s="292"/>
      <c r="S63" s="292"/>
      <c r="T63" s="292"/>
      <c r="U63" s="292"/>
      <c r="V63" s="292"/>
    </row>
    <row r="64" spans="2:22" s="9" customFormat="1" ht="15" x14ac:dyDescent="0.25">
      <c r="B64" s="19">
        <f t="shared" si="0"/>
        <v>3.529999999999998</v>
      </c>
      <c r="C64" s="19"/>
      <c r="D64" s="117" t="s">
        <v>586</v>
      </c>
      <c r="E64" s="19" t="s">
        <v>31</v>
      </c>
      <c r="F64" s="19">
        <v>1</v>
      </c>
      <c r="G64" s="65"/>
      <c r="H64" s="23"/>
      <c r="I64" s="292"/>
      <c r="J64" s="292"/>
      <c r="K64" s="292"/>
      <c r="L64" s="292"/>
      <c r="M64" s="292"/>
      <c r="N64" s="292"/>
      <c r="O64" s="292"/>
      <c r="P64" s="292"/>
      <c r="Q64" s="292"/>
      <c r="R64" s="292"/>
      <c r="S64" s="292"/>
      <c r="T64" s="292"/>
      <c r="U64" s="292"/>
      <c r="V64" s="292"/>
    </row>
    <row r="65" spans="2:22" s="9" customFormat="1" ht="15" x14ac:dyDescent="0.25">
      <c r="B65" s="19">
        <f t="shared" si="0"/>
        <v>3.5399999999999978</v>
      </c>
      <c r="C65" s="19"/>
      <c r="D65" s="117" t="s">
        <v>587</v>
      </c>
      <c r="E65" s="19" t="s">
        <v>31</v>
      </c>
      <c r="F65" s="19">
        <v>1</v>
      </c>
      <c r="G65" s="65"/>
      <c r="H65" s="23"/>
      <c r="I65" s="292"/>
      <c r="J65" s="292"/>
      <c r="K65" s="292"/>
      <c r="L65" s="292"/>
      <c r="M65" s="292"/>
      <c r="N65" s="292"/>
      <c r="O65" s="292"/>
      <c r="P65" s="292"/>
      <c r="Q65" s="292"/>
      <c r="R65" s="292"/>
      <c r="S65" s="292"/>
      <c r="T65" s="292"/>
      <c r="U65" s="292"/>
      <c r="V65" s="292"/>
    </row>
    <row r="66" spans="2:22" s="9" customFormat="1" ht="15" x14ac:dyDescent="0.25">
      <c r="B66" s="19">
        <f t="shared" si="0"/>
        <v>3.5499999999999976</v>
      </c>
      <c r="C66" s="19"/>
      <c r="D66" s="117" t="s">
        <v>588</v>
      </c>
      <c r="E66" s="19" t="s">
        <v>31</v>
      </c>
      <c r="F66" s="19">
        <v>1</v>
      </c>
      <c r="G66" s="65"/>
      <c r="H66" s="23"/>
      <c r="I66" s="292"/>
      <c r="J66" s="292"/>
      <c r="K66" s="292"/>
      <c r="L66" s="292"/>
      <c r="M66" s="292"/>
      <c r="N66" s="292"/>
      <c r="O66" s="292"/>
      <c r="P66" s="292"/>
      <c r="Q66" s="292"/>
      <c r="R66" s="292"/>
      <c r="S66" s="292"/>
      <c r="T66" s="292"/>
      <c r="U66" s="292"/>
      <c r="V66" s="292"/>
    </row>
    <row r="67" spans="2:22" s="9" customFormat="1" ht="15" x14ac:dyDescent="0.25">
      <c r="B67" s="19">
        <f t="shared" si="0"/>
        <v>3.5599999999999974</v>
      </c>
      <c r="C67" s="19"/>
      <c r="D67" s="117" t="s">
        <v>589</v>
      </c>
      <c r="E67" s="19" t="s">
        <v>31</v>
      </c>
      <c r="F67" s="19">
        <v>1</v>
      </c>
      <c r="G67" s="65"/>
      <c r="H67" s="23"/>
      <c r="I67" s="292"/>
      <c r="J67" s="292"/>
      <c r="K67" s="292"/>
      <c r="L67" s="292"/>
      <c r="M67" s="292"/>
      <c r="N67" s="292"/>
      <c r="O67" s="292"/>
      <c r="P67" s="292"/>
      <c r="Q67" s="292"/>
      <c r="R67" s="292"/>
      <c r="S67" s="292"/>
      <c r="T67" s="292"/>
      <c r="U67" s="292"/>
      <c r="V67" s="292"/>
    </row>
    <row r="68" spans="2:22" s="9" customFormat="1" ht="15" x14ac:dyDescent="0.25">
      <c r="B68" s="19">
        <f t="shared" si="0"/>
        <v>3.5699999999999972</v>
      </c>
      <c r="C68" s="19"/>
      <c r="D68" s="117" t="s">
        <v>581</v>
      </c>
      <c r="E68" s="19" t="s">
        <v>31</v>
      </c>
      <c r="F68" s="19">
        <v>1</v>
      </c>
      <c r="G68" s="65"/>
      <c r="H68" s="23"/>
      <c r="I68" s="292"/>
      <c r="J68" s="292"/>
      <c r="K68" s="292"/>
      <c r="L68" s="292"/>
      <c r="M68" s="292"/>
      <c r="N68" s="292"/>
      <c r="O68" s="292"/>
      <c r="P68" s="292"/>
      <c r="Q68" s="292"/>
      <c r="R68" s="292"/>
      <c r="S68" s="292"/>
      <c r="T68" s="292"/>
      <c r="U68" s="292"/>
      <c r="V68" s="292"/>
    </row>
    <row r="69" spans="2:22" s="9" customFormat="1" ht="15" x14ac:dyDescent="0.25">
      <c r="B69" s="19">
        <f t="shared" si="0"/>
        <v>3.579999999999997</v>
      </c>
      <c r="C69" s="19"/>
      <c r="D69" s="117" t="s">
        <v>79</v>
      </c>
      <c r="E69" s="19" t="s">
        <v>31</v>
      </c>
      <c r="F69" s="19">
        <v>1</v>
      </c>
      <c r="G69" s="65"/>
      <c r="H69" s="23"/>
      <c r="I69" s="292"/>
      <c r="J69" s="292"/>
      <c r="K69" s="292"/>
      <c r="L69" s="292"/>
      <c r="M69" s="292"/>
      <c r="N69" s="292"/>
      <c r="O69" s="292"/>
      <c r="P69" s="292"/>
      <c r="Q69" s="292"/>
      <c r="R69" s="292"/>
      <c r="S69" s="292"/>
      <c r="T69" s="292"/>
      <c r="U69" s="292"/>
      <c r="V69" s="292"/>
    </row>
    <row r="70" spans="2:22" s="9" customFormat="1" ht="15" x14ac:dyDescent="0.25">
      <c r="B70" s="19">
        <f t="shared" si="0"/>
        <v>3.5899999999999967</v>
      </c>
      <c r="C70" s="19"/>
      <c r="D70" s="117" t="s">
        <v>81</v>
      </c>
      <c r="E70" s="19" t="s">
        <v>31</v>
      </c>
      <c r="F70" s="19">
        <v>1</v>
      </c>
      <c r="G70" s="65"/>
      <c r="H70" s="23"/>
      <c r="I70" s="292"/>
      <c r="J70" s="292"/>
      <c r="K70" s="292"/>
      <c r="L70" s="292"/>
      <c r="M70" s="292"/>
      <c r="N70" s="292"/>
      <c r="O70" s="292"/>
      <c r="P70" s="292"/>
      <c r="Q70" s="292"/>
      <c r="R70" s="292"/>
      <c r="S70" s="292"/>
      <c r="T70" s="292"/>
      <c r="U70" s="292"/>
      <c r="V70" s="292"/>
    </row>
    <row r="71" spans="2:22" s="9" customFormat="1" ht="15" x14ac:dyDescent="0.25">
      <c r="B71" s="331">
        <f t="shared" si="0"/>
        <v>3.5999999999999965</v>
      </c>
      <c r="C71" s="19"/>
      <c r="D71" s="117" t="s">
        <v>83</v>
      </c>
      <c r="E71" s="19" t="s">
        <v>31</v>
      </c>
      <c r="F71" s="19">
        <v>1</v>
      </c>
      <c r="G71" s="65"/>
      <c r="H71" s="23"/>
      <c r="I71" s="292"/>
      <c r="J71" s="292"/>
      <c r="K71" s="292"/>
      <c r="L71" s="292"/>
      <c r="M71" s="292"/>
      <c r="N71" s="292"/>
      <c r="O71" s="292"/>
      <c r="P71" s="292"/>
      <c r="Q71" s="292"/>
      <c r="R71" s="292"/>
      <c r="S71" s="292"/>
      <c r="T71" s="292"/>
      <c r="U71" s="292"/>
      <c r="V71" s="292"/>
    </row>
    <row r="72" spans="2:22" s="9" customFormat="1" ht="15" x14ac:dyDescent="0.25">
      <c r="B72" s="19">
        <f t="shared" si="0"/>
        <v>3.6099999999999963</v>
      </c>
      <c r="C72" s="19"/>
      <c r="D72" s="117" t="s">
        <v>85</v>
      </c>
      <c r="E72" s="19" t="s">
        <v>31</v>
      </c>
      <c r="F72" s="19">
        <v>1</v>
      </c>
      <c r="G72" s="65"/>
      <c r="H72" s="23"/>
      <c r="I72" s="292"/>
      <c r="J72" s="292"/>
      <c r="K72" s="292"/>
      <c r="L72" s="292"/>
      <c r="M72" s="292"/>
      <c r="N72" s="292"/>
      <c r="O72" s="292"/>
      <c r="P72" s="292"/>
      <c r="Q72" s="292"/>
      <c r="R72" s="292"/>
      <c r="S72" s="292"/>
      <c r="T72" s="292"/>
      <c r="U72" s="292"/>
      <c r="V72" s="292"/>
    </row>
    <row r="73" spans="2:22" s="9" customFormat="1" ht="15" x14ac:dyDescent="0.25">
      <c r="B73" s="19">
        <f t="shared" si="0"/>
        <v>3.6199999999999961</v>
      </c>
      <c r="C73" s="19"/>
      <c r="D73" s="117" t="s">
        <v>87</v>
      </c>
      <c r="E73" s="19" t="s">
        <v>31</v>
      </c>
      <c r="F73" s="19">
        <v>1</v>
      </c>
      <c r="G73" s="65"/>
      <c r="H73" s="23"/>
      <c r="I73" s="292"/>
      <c r="J73" s="292"/>
      <c r="K73" s="292"/>
      <c r="L73" s="292"/>
      <c r="M73" s="292"/>
      <c r="N73" s="292"/>
      <c r="O73" s="292"/>
      <c r="P73" s="292"/>
      <c r="Q73" s="292"/>
      <c r="R73" s="292"/>
      <c r="S73" s="292"/>
      <c r="T73" s="292"/>
      <c r="U73" s="292"/>
      <c r="V73" s="292"/>
    </row>
    <row r="74" spans="2:22" s="9" customFormat="1" ht="15" x14ac:dyDescent="0.25">
      <c r="B74" s="19">
        <f t="shared" si="0"/>
        <v>3.6299999999999959</v>
      </c>
      <c r="C74" s="19"/>
      <c r="D74" s="117" t="s">
        <v>89</v>
      </c>
      <c r="E74" s="19" t="s">
        <v>31</v>
      </c>
      <c r="F74" s="19">
        <v>1</v>
      </c>
      <c r="G74" s="65"/>
      <c r="H74" s="23"/>
      <c r="I74" s="292"/>
      <c r="J74" s="292"/>
      <c r="K74" s="292"/>
      <c r="L74" s="292"/>
      <c r="M74" s="292"/>
      <c r="N74" s="292"/>
      <c r="O74" s="292"/>
      <c r="P74" s="292"/>
      <c r="Q74" s="292"/>
      <c r="R74" s="292"/>
      <c r="S74" s="292"/>
      <c r="T74" s="292"/>
      <c r="U74" s="292"/>
      <c r="V74" s="292"/>
    </row>
    <row r="75" spans="2:22" s="9" customFormat="1" ht="15" x14ac:dyDescent="0.25">
      <c r="B75" s="19">
        <f t="shared" si="0"/>
        <v>3.6399999999999957</v>
      </c>
      <c r="C75" s="19"/>
      <c r="D75" s="117" t="s">
        <v>91</v>
      </c>
      <c r="E75" s="19" t="s">
        <v>31</v>
      </c>
      <c r="F75" s="19">
        <v>1</v>
      </c>
      <c r="G75" s="65"/>
      <c r="H75" s="23"/>
      <c r="I75" s="292"/>
      <c r="J75" s="292"/>
      <c r="K75" s="292"/>
      <c r="L75" s="292"/>
      <c r="M75" s="292"/>
      <c r="N75" s="292"/>
      <c r="O75" s="292"/>
      <c r="P75" s="292"/>
      <c r="Q75" s="292"/>
      <c r="R75" s="292"/>
      <c r="S75" s="292"/>
      <c r="T75" s="292"/>
      <c r="U75" s="292"/>
      <c r="V75" s="292"/>
    </row>
    <row r="76" spans="2:22" s="9" customFormat="1" ht="15" x14ac:dyDescent="0.25">
      <c r="B76" s="19">
        <f t="shared" si="0"/>
        <v>3.6499999999999955</v>
      </c>
      <c r="C76" s="19"/>
      <c r="D76" s="116" t="s">
        <v>593</v>
      </c>
      <c r="E76" s="19" t="s">
        <v>31</v>
      </c>
      <c r="F76" s="19">
        <v>1</v>
      </c>
      <c r="G76" s="65"/>
      <c r="H76" s="23"/>
      <c r="I76" s="335"/>
      <c r="J76" s="292"/>
      <c r="K76" s="292"/>
      <c r="L76" s="292"/>
      <c r="M76" s="292"/>
      <c r="N76" s="292"/>
      <c r="O76" s="292"/>
      <c r="P76" s="292"/>
      <c r="Q76" s="292"/>
      <c r="R76" s="292"/>
      <c r="S76" s="292"/>
      <c r="T76" s="292"/>
      <c r="U76" s="292"/>
      <c r="V76" s="292"/>
    </row>
    <row r="77" spans="2:22" s="9" customFormat="1" ht="15" x14ac:dyDescent="0.25">
      <c r="B77" s="19">
        <f t="shared" si="0"/>
        <v>3.6599999999999953</v>
      </c>
      <c r="C77" s="19"/>
      <c r="D77" s="116" t="s">
        <v>594</v>
      </c>
      <c r="E77" s="19" t="s">
        <v>31</v>
      </c>
      <c r="F77" s="19">
        <v>1</v>
      </c>
      <c r="G77" s="65"/>
      <c r="H77" s="23"/>
      <c r="I77" s="335"/>
      <c r="J77" s="292"/>
      <c r="K77" s="292"/>
      <c r="L77" s="292"/>
      <c r="M77" s="292"/>
      <c r="N77" s="292"/>
      <c r="O77" s="292"/>
      <c r="P77" s="292"/>
      <c r="Q77" s="292"/>
      <c r="R77" s="292"/>
      <c r="S77" s="292"/>
      <c r="T77" s="292"/>
      <c r="U77" s="292"/>
      <c r="V77" s="292"/>
    </row>
    <row r="78" spans="2:22" s="9" customFormat="1" ht="15" x14ac:dyDescent="0.25">
      <c r="B78" s="19">
        <f t="shared" si="0"/>
        <v>3.669999999999995</v>
      </c>
      <c r="C78" s="19"/>
      <c r="D78" s="116" t="s">
        <v>595</v>
      </c>
      <c r="E78" s="19" t="s">
        <v>31</v>
      </c>
      <c r="F78" s="19">
        <v>1</v>
      </c>
      <c r="G78" s="65"/>
      <c r="H78" s="23"/>
      <c r="I78" s="335"/>
      <c r="J78" s="292"/>
      <c r="K78" s="292"/>
      <c r="L78" s="292"/>
      <c r="M78" s="292"/>
      <c r="N78" s="292"/>
      <c r="O78" s="292"/>
      <c r="P78" s="292"/>
      <c r="Q78" s="292"/>
      <c r="R78" s="292"/>
      <c r="S78" s="292"/>
      <c r="T78" s="292"/>
      <c r="U78" s="292"/>
      <c r="V78" s="292"/>
    </row>
    <row r="79" spans="2:22" s="9" customFormat="1" ht="15" x14ac:dyDescent="0.25">
      <c r="B79" s="19">
        <f t="shared" si="0"/>
        <v>3.6799999999999948</v>
      </c>
      <c r="C79" s="19"/>
      <c r="D79" s="116" t="s">
        <v>596</v>
      </c>
      <c r="E79" s="19" t="s">
        <v>31</v>
      </c>
      <c r="F79" s="19">
        <v>1</v>
      </c>
      <c r="G79" s="65"/>
      <c r="H79" s="23"/>
      <c r="I79" s="335"/>
      <c r="J79" s="292"/>
      <c r="K79" s="292"/>
      <c r="L79" s="292"/>
      <c r="M79" s="292"/>
      <c r="N79" s="292"/>
      <c r="O79" s="292"/>
      <c r="P79" s="292"/>
      <c r="Q79" s="292"/>
      <c r="R79" s="292"/>
      <c r="S79" s="292"/>
      <c r="T79" s="292"/>
      <c r="U79" s="292"/>
      <c r="V79" s="292"/>
    </row>
    <row r="80" spans="2:22" s="9" customFormat="1" ht="15" x14ac:dyDescent="0.25">
      <c r="B80" s="19">
        <f t="shared" si="0"/>
        <v>3.6899999999999946</v>
      </c>
      <c r="C80" s="19"/>
      <c r="D80" s="116" t="s">
        <v>597</v>
      </c>
      <c r="E80" s="19" t="s">
        <v>31</v>
      </c>
      <c r="F80" s="19">
        <v>1</v>
      </c>
      <c r="G80" s="65"/>
      <c r="H80" s="23"/>
      <c r="I80" s="292"/>
      <c r="J80" s="292"/>
      <c r="K80" s="292"/>
      <c r="L80" s="292"/>
      <c r="M80" s="292"/>
      <c r="N80" s="292"/>
      <c r="O80" s="292"/>
      <c r="P80" s="292"/>
      <c r="Q80" s="292"/>
      <c r="R80" s="292"/>
      <c r="S80" s="292"/>
      <c r="T80" s="292"/>
      <c r="U80" s="292"/>
      <c r="V80" s="292"/>
    </row>
    <row r="81" spans="2:22" s="9" customFormat="1" ht="15" x14ac:dyDescent="0.25">
      <c r="B81" s="331">
        <f t="shared" si="0"/>
        <v>3.6999999999999944</v>
      </c>
      <c r="C81" s="19"/>
      <c r="D81" s="116" t="s">
        <v>598</v>
      </c>
      <c r="E81" s="19" t="s">
        <v>31</v>
      </c>
      <c r="F81" s="19">
        <v>1</v>
      </c>
      <c r="G81" s="65"/>
      <c r="H81" s="23"/>
      <c r="I81" s="292"/>
      <c r="J81" s="292"/>
      <c r="K81" s="292"/>
      <c r="L81" s="292"/>
      <c r="M81" s="292"/>
      <c r="N81" s="292"/>
      <c r="O81" s="292"/>
      <c r="P81" s="292"/>
      <c r="Q81" s="292"/>
      <c r="R81" s="292"/>
      <c r="S81" s="292"/>
      <c r="T81" s="292"/>
      <c r="U81" s="292"/>
      <c r="V81" s="292"/>
    </row>
    <row r="82" spans="2:22" s="9" customFormat="1" ht="15" x14ac:dyDescent="0.25">
      <c r="B82" s="19">
        <f t="shared" si="0"/>
        <v>3.7099999999999942</v>
      </c>
      <c r="C82" s="19"/>
      <c r="D82" s="116" t="s">
        <v>599</v>
      </c>
      <c r="E82" s="19" t="s">
        <v>31</v>
      </c>
      <c r="F82" s="19">
        <v>1</v>
      </c>
      <c r="G82" s="65"/>
      <c r="H82" s="23"/>
      <c r="I82" s="292"/>
      <c r="J82" s="292"/>
      <c r="K82" s="292"/>
      <c r="L82" s="292"/>
      <c r="M82" s="292"/>
      <c r="N82" s="292"/>
      <c r="O82" s="292"/>
      <c r="P82" s="292"/>
      <c r="Q82" s="292"/>
      <c r="R82" s="292"/>
      <c r="S82" s="292"/>
      <c r="T82" s="292"/>
      <c r="U82" s="292"/>
      <c r="V82" s="292"/>
    </row>
    <row r="83" spans="2:22" ht="15" x14ac:dyDescent="0.25">
      <c r="B83" s="19">
        <f t="shared" si="0"/>
        <v>3.719999999999994</v>
      </c>
      <c r="C83" s="19"/>
      <c r="D83" s="116" t="s">
        <v>600</v>
      </c>
      <c r="E83" s="19" t="s">
        <v>31</v>
      </c>
      <c r="F83" s="19">
        <v>1</v>
      </c>
      <c r="G83" s="65"/>
      <c r="H83" s="23"/>
    </row>
    <row r="84" spans="2:22" ht="15" x14ac:dyDescent="0.25">
      <c r="B84" s="19">
        <f t="shared" si="0"/>
        <v>3.7299999999999938</v>
      </c>
      <c r="C84" s="19"/>
      <c r="D84" s="116" t="s">
        <v>601</v>
      </c>
      <c r="E84" s="19" t="s">
        <v>31</v>
      </c>
      <c r="F84" s="19">
        <v>1</v>
      </c>
      <c r="G84" s="65"/>
      <c r="H84" s="23"/>
    </row>
    <row r="85" spans="2:22" ht="15" x14ac:dyDescent="0.25">
      <c r="B85" s="19">
        <f t="shared" si="0"/>
        <v>3.7399999999999936</v>
      </c>
      <c r="C85" s="19"/>
      <c r="D85" s="116" t="s">
        <v>594</v>
      </c>
      <c r="E85" s="19" t="s">
        <v>31</v>
      </c>
      <c r="F85" s="19">
        <v>1</v>
      </c>
      <c r="G85" s="65"/>
      <c r="H85" s="23"/>
    </row>
    <row r="86" spans="2:22" ht="15" x14ac:dyDescent="0.25">
      <c r="B86" s="19">
        <f t="shared" si="0"/>
        <v>3.7499999999999933</v>
      </c>
      <c r="C86" s="19"/>
      <c r="D86" s="116" t="s">
        <v>602</v>
      </c>
      <c r="E86" s="19" t="s">
        <v>31</v>
      </c>
      <c r="F86" s="19">
        <v>1</v>
      </c>
      <c r="G86" s="65"/>
      <c r="H86" s="23"/>
    </row>
    <row r="87" spans="2:22" ht="15" x14ac:dyDescent="0.25">
      <c r="B87" s="19">
        <f t="shared" si="0"/>
        <v>3.7599999999999931</v>
      </c>
      <c r="C87" s="19"/>
      <c r="D87" s="116" t="s">
        <v>603</v>
      </c>
      <c r="E87" s="19" t="s">
        <v>31</v>
      </c>
      <c r="F87" s="19">
        <v>1</v>
      </c>
      <c r="G87" s="65"/>
      <c r="H87" s="23"/>
    </row>
    <row r="88" spans="2:22" ht="15" x14ac:dyDescent="0.25">
      <c r="B88" s="19">
        <f t="shared" si="0"/>
        <v>3.7699999999999929</v>
      </c>
      <c r="C88" s="19"/>
      <c r="D88" s="116" t="s">
        <v>604</v>
      </c>
      <c r="E88" s="19" t="s">
        <v>31</v>
      </c>
      <c r="F88" s="19">
        <v>1</v>
      </c>
      <c r="G88" s="65"/>
      <c r="H88" s="23"/>
    </row>
    <row r="89" spans="2:22" ht="15" x14ac:dyDescent="0.25">
      <c r="B89" s="19">
        <f t="shared" si="0"/>
        <v>3.7799999999999927</v>
      </c>
      <c r="C89" s="19"/>
      <c r="D89" s="116" t="s">
        <v>605</v>
      </c>
      <c r="E89" s="19" t="s">
        <v>31</v>
      </c>
      <c r="F89" s="19">
        <v>1</v>
      </c>
      <c r="G89" s="65"/>
      <c r="H89" s="23"/>
    </row>
    <row r="90" spans="2:22" ht="15" x14ac:dyDescent="0.25">
      <c r="B90" s="19">
        <f t="shared" si="0"/>
        <v>3.7899999999999925</v>
      </c>
      <c r="C90" s="19"/>
      <c r="D90" s="116" t="s">
        <v>606</v>
      </c>
      <c r="E90" s="19" t="s">
        <v>31</v>
      </c>
      <c r="F90" s="19">
        <v>1</v>
      </c>
      <c r="G90" s="65"/>
      <c r="H90" s="23"/>
    </row>
    <row r="91" spans="2:22" ht="15" x14ac:dyDescent="0.25">
      <c r="B91" s="331">
        <f t="shared" si="0"/>
        <v>3.7999999999999923</v>
      </c>
      <c r="C91" s="19"/>
      <c r="D91" s="116" t="s">
        <v>607</v>
      </c>
      <c r="E91" s="19" t="s">
        <v>31</v>
      </c>
      <c r="F91" s="19">
        <v>1</v>
      </c>
      <c r="G91" s="65"/>
      <c r="H91" s="23"/>
    </row>
    <row r="92" spans="2:22" ht="15" x14ac:dyDescent="0.25">
      <c r="B92" s="19">
        <f t="shared" si="0"/>
        <v>3.8099999999999921</v>
      </c>
      <c r="C92" s="19"/>
      <c r="D92" s="116" t="s">
        <v>608</v>
      </c>
      <c r="E92" s="19" t="s">
        <v>31</v>
      </c>
      <c r="F92" s="19">
        <v>1</v>
      </c>
      <c r="G92" s="65"/>
      <c r="H92" s="23"/>
    </row>
    <row r="93" spans="2:22" ht="15" x14ac:dyDescent="0.25">
      <c r="B93" s="19">
        <f t="shared" si="0"/>
        <v>3.8199999999999918</v>
      </c>
      <c r="C93" s="19"/>
      <c r="D93" s="116" t="s">
        <v>609</v>
      </c>
      <c r="E93" s="19" t="s">
        <v>31</v>
      </c>
      <c r="F93" s="19">
        <v>1</v>
      </c>
      <c r="G93" s="65"/>
      <c r="H93" s="23"/>
    </row>
    <row r="94" spans="2:22" s="82" customFormat="1" ht="15" x14ac:dyDescent="0.25">
      <c r="B94" s="19">
        <f t="shared" si="0"/>
        <v>3.8299999999999916</v>
      </c>
      <c r="C94" s="19"/>
      <c r="D94" s="116" t="s">
        <v>610</v>
      </c>
      <c r="E94" s="19" t="s">
        <v>31</v>
      </c>
      <c r="F94" s="19">
        <v>1</v>
      </c>
      <c r="G94" s="65"/>
      <c r="H94" s="23"/>
    </row>
    <row r="95" spans="2:22" s="82" customFormat="1" ht="15" x14ac:dyDescent="0.25">
      <c r="B95" s="19">
        <f t="shared" si="0"/>
        <v>3.8399999999999914</v>
      </c>
      <c r="C95" s="19"/>
      <c r="D95" s="116" t="s">
        <v>611</v>
      </c>
      <c r="E95" s="19" t="s">
        <v>31</v>
      </c>
      <c r="F95" s="19">
        <v>1</v>
      </c>
      <c r="G95" s="65"/>
      <c r="H95" s="23"/>
    </row>
    <row r="96" spans="2:22" s="82" customFormat="1" ht="15" x14ac:dyDescent="0.25">
      <c r="B96" s="19">
        <f t="shared" si="0"/>
        <v>3.8499999999999912</v>
      </c>
      <c r="C96" s="19"/>
      <c r="D96" s="116" t="s">
        <v>612</v>
      </c>
      <c r="E96" s="19" t="s">
        <v>31</v>
      </c>
      <c r="F96" s="19">
        <v>1</v>
      </c>
      <c r="G96" s="65"/>
      <c r="H96" s="23"/>
    </row>
    <row r="97" spans="2:9" s="82" customFormat="1" ht="15" x14ac:dyDescent="0.25">
      <c r="B97" s="19">
        <f t="shared" si="0"/>
        <v>3.859999999999991</v>
      </c>
      <c r="C97" s="19"/>
      <c r="D97" s="116" t="s">
        <v>613</v>
      </c>
      <c r="E97" s="19" t="s">
        <v>31</v>
      </c>
      <c r="F97" s="19">
        <v>1</v>
      </c>
      <c r="G97" s="65"/>
      <c r="H97" s="23"/>
    </row>
    <row r="98" spans="2:9" s="82" customFormat="1" ht="15" x14ac:dyDescent="0.25">
      <c r="B98" s="19">
        <f t="shared" si="0"/>
        <v>3.8699999999999908</v>
      </c>
      <c r="C98" s="19"/>
      <c r="D98" s="116" t="s">
        <v>614</v>
      </c>
      <c r="E98" s="19" t="s">
        <v>31</v>
      </c>
      <c r="F98" s="19">
        <v>1</v>
      </c>
      <c r="G98" s="65"/>
      <c r="H98" s="23"/>
    </row>
    <row r="99" spans="2:9" s="82" customFormat="1" ht="15" x14ac:dyDescent="0.25">
      <c r="B99" s="19">
        <f t="shared" si="0"/>
        <v>3.8799999999999906</v>
      </c>
      <c r="C99" s="19"/>
      <c r="D99" s="116" t="s">
        <v>615</v>
      </c>
      <c r="E99" s="19" t="s">
        <v>31</v>
      </c>
      <c r="F99" s="19">
        <v>1</v>
      </c>
      <c r="G99" s="65"/>
      <c r="H99" s="23"/>
    </row>
    <row r="100" spans="2:9" s="82" customFormat="1" ht="15" x14ac:dyDescent="0.25">
      <c r="B100" s="19">
        <f t="shared" si="0"/>
        <v>3.8899999999999904</v>
      </c>
      <c r="C100" s="19"/>
      <c r="D100" s="116" t="s">
        <v>616</v>
      </c>
      <c r="E100" s="19" t="s">
        <v>31</v>
      </c>
      <c r="F100" s="19">
        <v>1</v>
      </c>
      <c r="G100" s="65"/>
      <c r="H100" s="23"/>
      <c r="I100" s="335"/>
    </row>
    <row r="101" spans="2:9" s="82" customFormat="1" ht="15" x14ac:dyDescent="0.25">
      <c r="B101" s="331">
        <f t="shared" si="0"/>
        <v>3.8999999999999901</v>
      </c>
      <c r="C101" s="19"/>
      <c r="D101" s="116" t="s">
        <v>617</v>
      </c>
      <c r="E101" s="19" t="s">
        <v>31</v>
      </c>
      <c r="F101" s="19">
        <v>1</v>
      </c>
      <c r="G101" s="65"/>
      <c r="H101" s="23"/>
      <c r="I101" s="335"/>
    </row>
    <row r="102" spans="2:9" s="82" customFormat="1" ht="15" x14ac:dyDescent="0.25">
      <c r="B102" s="19">
        <f t="shared" si="0"/>
        <v>3.9099999999999899</v>
      </c>
      <c r="C102" s="19"/>
      <c r="D102" s="116" t="s">
        <v>618</v>
      </c>
      <c r="E102" s="19" t="s">
        <v>31</v>
      </c>
      <c r="F102" s="19">
        <v>1</v>
      </c>
      <c r="G102" s="65"/>
      <c r="H102" s="23"/>
      <c r="I102" s="335"/>
    </row>
    <row r="103" spans="2:9" s="82" customFormat="1" ht="15" x14ac:dyDescent="0.25">
      <c r="B103" s="19">
        <f t="shared" si="0"/>
        <v>3.9199999999999897</v>
      </c>
      <c r="C103" s="19"/>
      <c r="D103" s="116" t="s">
        <v>619</v>
      </c>
      <c r="E103" s="19" t="s">
        <v>31</v>
      </c>
      <c r="F103" s="19">
        <v>1</v>
      </c>
      <c r="G103" s="65"/>
      <c r="H103" s="23"/>
    </row>
    <row r="104" spans="2:9" ht="15" x14ac:dyDescent="0.25">
      <c r="B104" s="19">
        <f t="shared" si="0"/>
        <v>3.9299999999999895</v>
      </c>
      <c r="C104" s="19"/>
      <c r="D104" s="116" t="s">
        <v>620</v>
      </c>
      <c r="E104" s="19" t="s">
        <v>31</v>
      </c>
      <c r="F104" s="19">
        <v>1</v>
      </c>
      <c r="G104" s="65"/>
      <c r="H104" s="23"/>
    </row>
    <row r="105" spans="2:9" ht="15" x14ac:dyDescent="0.25">
      <c r="B105" s="19">
        <f t="shared" si="0"/>
        <v>3.9399999999999893</v>
      </c>
      <c r="C105" s="19"/>
      <c r="D105" s="116" t="s">
        <v>621</v>
      </c>
      <c r="E105" s="19" t="s">
        <v>31</v>
      </c>
      <c r="F105" s="19">
        <v>1</v>
      </c>
      <c r="G105" s="65"/>
      <c r="H105" s="23"/>
    </row>
    <row r="106" spans="2:9" ht="15" x14ac:dyDescent="0.25">
      <c r="B106" s="19">
        <f t="shared" si="0"/>
        <v>3.9499999999999891</v>
      </c>
      <c r="C106" s="19"/>
      <c r="D106" s="116" t="s">
        <v>622</v>
      </c>
      <c r="E106" s="19" t="s">
        <v>31</v>
      </c>
      <c r="F106" s="19">
        <v>1</v>
      </c>
      <c r="G106" s="65"/>
      <c r="H106" s="23"/>
    </row>
    <row r="107" spans="2:9" ht="15" x14ac:dyDescent="0.25">
      <c r="B107" s="19">
        <f t="shared" si="0"/>
        <v>3.9599999999999889</v>
      </c>
      <c r="C107" s="19"/>
      <c r="D107" s="116" t="s">
        <v>623</v>
      </c>
      <c r="E107" s="19" t="s">
        <v>31</v>
      </c>
      <c r="F107" s="19">
        <v>1</v>
      </c>
      <c r="G107" s="65"/>
      <c r="H107" s="23"/>
    </row>
    <row r="108" spans="2:9" ht="15" x14ac:dyDescent="0.25">
      <c r="B108" s="19">
        <f t="shared" si="0"/>
        <v>3.9699999999999886</v>
      </c>
      <c r="C108" s="19"/>
      <c r="D108" s="116" t="s">
        <v>624</v>
      </c>
      <c r="E108" s="19" t="s">
        <v>31</v>
      </c>
      <c r="F108" s="19">
        <v>1</v>
      </c>
      <c r="G108" s="65"/>
      <c r="H108" s="23"/>
    </row>
    <row r="109" spans="2:9" ht="15" x14ac:dyDescent="0.25">
      <c r="B109" s="19">
        <f t="shared" si="0"/>
        <v>3.9799999999999884</v>
      </c>
      <c r="C109" s="19"/>
      <c r="D109" s="116" t="s">
        <v>625</v>
      </c>
      <c r="E109" s="19" t="s">
        <v>31</v>
      </c>
      <c r="F109" s="19">
        <v>1</v>
      </c>
      <c r="G109" s="65"/>
      <c r="H109" s="23"/>
    </row>
    <row r="110" spans="2:9" ht="15" x14ac:dyDescent="0.25">
      <c r="B110" s="19">
        <f t="shared" si="0"/>
        <v>3.9899999999999882</v>
      </c>
      <c r="C110" s="19"/>
      <c r="D110" s="116" t="s">
        <v>626</v>
      </c>
      <c r="E110" s="19" t="s">
        <v>31</v>
      </c>
      <c r="F110" s="19">
        <v>1</v>
      </c>
      <c r="G110" s="65"/>
      <c r="H110" s="23"/>
    </row>
    <row r="111" spans="2:9" ht="15" x14ac:dyDescent="0.25">
      <c r="B111" s="377">
        <v>3.1</v>
      </c>
      <c r="C111" s="19"/>
      <c r="D111" s="116" t="s">
        <v>627</v>
      </c>
      <c r="E111" s="19" t="s">
        <v>31</v>
      </c>
      <c r="F111" s="19">
        <v>1</v>
      </c>
      <c r="G111" s="65"/>
      <c r="H111" s="23"/>
    </row>
    <row r="112" spans="2:9" ht="15" x14ac:dyDescent="0.25">
      <c r="B112" s="377">
        <f>B111+0.001</f>
        <v>3.101</v>
      </c>
      <c r="C112" s="19"/>
      <c r="D112" s="116" t="s">
        <v>618</v>
      </c>
      <c r="E112" s="19" t="s">
        <v>31</v>
      </c>
      <c r="F112" s="19">
        <v>1</v>
      </c>
      <c r="G112" s="65"/>
      <c r="H112" s="23"/>
    </row>
    <row r="113" spans="2:9" ht="15" x14ac:dyDescent="0.25">
      <c r="B113" s="377">
        <f t="shared" ref="B113:B161" si="1">B112+0.001</f>
        <v>3.1019999999999999</v>
      </c>
      <c r="C113" s="19"/>
      <c r="D113" s="116" t="s">
        <v>628</v>
      </c>
      <c r="E113" s="19" t="s">
        <v>31</v>
      </c>
      <c r="F113" s="19">
        <v>1</v>
      </c>
      <c r="G113" s="65"/>
      <c r="H113" s="23"/>
    </row>
    <row r="114" spans="2:9" ht="15" x14ac:dyDescent="0.25">
      <c r="B114" s="377">
        <f t="shared" si="1"/>
        <v>3.1029999999999998</v>
      </c>
      <c r="C114" s="19"/>
      <c r="D114" s="116" t="s">
        <v>629</v>
      </c>
      <c r="E114" s="19" t="s">
        <v>31</v>
      </c>
      <c r="F114" s="19">
        <v>1</v>
      </c>
      <c r="G114" s="65"/>
      <c r="H114" s="23"/>
    </row>
    <row r="115" spans="2:9" ht="15" x14ac:dyDescent="0.25">
      <c r="B115" s="377">
        <f t="shared" si="1"/>
        <v>3.1039999999999996</v>
      </c>
      <c r="C115" s="19"/>
      <c r="D115" s="117" t="s">
        <v>630</v>
      </c>
      <c r="E115" s="19" t="s">
        <v>31</v>
      </c>
      <c r="F115" s="19">
        <v>1</v>
      </c>
      <c r="G115" s="65"/>
      <c r="H115" s="23"/>
    </row>
    <row r="116" spans="2:9" ht="15" x14ac:dyDescent="0.25">
      <c r="B116" s="377">
        <f t="shared" si="1"/>
        <v>3.1049999999999995</v>
      </c>
      <c r="C116" s="19"/>
      <c r="D116" s="117" t="s">
        <v>631</v>
      </c>
      <c r="E116" s="19" t="s">
        <v>31</v>
      </c>
      <c r="F116" s="19">
        <v>1</v>
      </c>
      <c r="G116" s="65"/>
      <c r="H116" s="23"/>
    </row>
    <row r="117" spans="2:9" ht="15" x14ac:dyDescent="0.25">
      <c r="B117" s="377">
        <f t="shared" si="1"/>
        <v>3.1059999999999994</v>
      </c>
      <c r="C117" s="19"/>
      <c r="D117" s="117" t="s">
        <v>632</v>
      </c>
      <c r="E117" s="19" t="s">
        <v>31</v>
      </c>
      <c r="F117" s="19">
        <v>1</v>
      </c>
      <c r="G117" s="65"/>
      <c r="H117" s="23"/>
    </row>
    <row r="118" spans="2:9" ht="15" x14ac:dyDescent="0.25">
      <c r="B118" s="377">
        <f t="shared" si="1"/>
        <v>3.1069999999999993</v>
      </c>
      <c r="C118" s="19"/>
      <c r="D118" s="117" t="s">
        <v>633</v>
      </c>
      <c r="E118" s="19" t="s">
        <v>31</v>
      </c>
      <c r="F118" s="19">
        <v>1</v>
      </c>
      <c r="G118" s="65"/>
      <c r="H118" s="23"/>
    </row>
    <row r="119" spans="2:9" ht="15" x14ac:dyDescent="0.25">
      <c r="B119" s="377">
        <f t="shared" si="1"/>
        <v>3.1079999999999992</v>
      </c>
      <c r="C119" s="19"/>
      <c r="D119" s="117" t="s">
        <v>633</v>
      </c>
      <c r="E119" s="19" t="s">
        <v>31</v>
      </c>
      <c r="F119" s="19">
        <v>1</v>
      </c>
      <c r="G119" s="65"/>
      <c r="H119" s="23"/>
    </row>
    <row r="120" spans="2:9" ht="15" x14ac:dyDescent="0.25">
      <c r="B120" s="377">
        <f t="shared" si="1"/>
        <v>3.1089999999999991</v>
      </c>
      <c r="C120" s="19"/>
      <c r="D120" s="117" t="s">
        <v>634</v>
      </c>
      <c r="E120" s="19" t="s">
        <v>31</v>
      </c>
      <c r="F120" s="19">
        <v>1</v>
      </c>
      <c r="G120" s="65"/>
      <c r="H120" s="23"/>
    </row>
    <row r="121" spans="2:9" ht="15" x14ac:dyDescent="0.25">
      <c r="B121" s="377">
        <f t="shared" si="1"/>
        <v>3.109999999999999</v>
      </c>
      <c r="C121" s="19"/>
      <c r="D121" s="117" t="s">
        <v>637</v>
      </c>
      <c r="E121" s="19" t="s">
        <v>31</v>
      </c>
      <c r="F121" s="19">
        <v>1</v>
      </c>
      <c r="G121" s="65"/>
      <c r="H121" s="23"/>
      <c r="I121" s="335"/>
    </row>
    <row r="122" spans="2:9" ht="15" x14ac:dyDescent="0.25">
      <c r="B122" s="377">
        <f t="shared" si="1"/>
        <v>3.1109999999999989</v>
      </c>
      <c r="C122" s="19"/>
      <c r="D122" s="117" t="s">
        <v>638</v>
      </c>
      <c r="E122" s="19" t="s">
        <v>31</v>
      </c>
      <c r="F122" s="19">
        <v>1</v>
      </c>
      <c r="G122" s="65"/>
      <c r="H122" s="23"/>
      <c r="I122" s="335"/>
    </row>
    <row r="123" spans="2:9" ht="15" x14ac:dyDescent="0.25">
      <c r="B123" s="377">
        <f t="shared" si="1"/>
        <v>3.1119999999999988</v>
      </c>
      <c r="C123" s="19"/>
      <c r="D123" s="117" t="s">
        <v>639</v>
      </c>
      <c r="E123" s="19" t="s">
        <v>31</v>
      </c>
      <c r="F123" s="19">
        <v>1</v>
      </c>
      <c r="G123" s="65"/>
      <c r="H123" s="23"/>
    </row>
    <row r="124" spans="2:9" ht="15" x14ac:dyDescent="0.25">
      <c r="B124" s="377">
        <f t="shared" si="1"/>
        <v>3.1129999999999987</v>
      </c>
      <c r="C124" s="19"/>
      <c r="D124" s="117" t="s">
        <v>640</v>
      </c>
      <c r="E124" s="19" t="s">
        <v>31</v>
      </c>
      <c r="F124" s="19">
        <v>1</v>
      </c>
      <c r="G124" s="65"/>
      <c r="H124" s="23"/>
    </row>
    <row r="125" spans="2:9" ht="15" x14ac:dyDescent="0.25">
      <c r="B125" s="377">
        <f t="shared" si="1"/>
        <v>3.1139999999999985</v>
      </c>
      <c r="C125" s="19"/>
      <c r="D125" s="117" t="s">
        <v>641</v>
      </c>
      <c r="E125" s="19" t="s">
        <v>31</v>
      </c>
      <c r="F125" s="19">
        <v>1</v>
      </c>
      <c r="G125" s="65"/>
      <c r="H125" s="23"/>
    </row>
    <row r="126" spans="2:9" ht="15" x14ac:dyDescent="0.25">
      <c r="B126" s="377">
        <f t="shared" si="1"/>
        <v>3.1149999999999984</v>
      </c>
      <c r="C126" s="19"/>
      <c r="D126" s="117" t="s">
        <v>642</v>
      </c>
      <c r="E126" s="19" t="s">
        <v>31</v>
      </c>
      <c r="F126" s="19">
        <v>1</v>
      </c>
      <c r="G126" s="65"/>
      <c r="H126" s="23"/>
    </row>
    <row r="127" spans="2:9" ht="15" x14ac:dyDescent="0.25">
      <c r="B127" s="377">
        <f t="shared" si="1"/>
        <v>3.1159999999999983</v>
      </c>
      <c r="C127" s="19"/>
      <c r="D127" s="117" t="s">
        <v>643</v>
      </c>
      <c r="E127" s="19" t="s">
        <v>31</v>
      </c>
      <c r="F127" s="19">
        <v>1</v>
      </c>
      <c r="G127" s="65"/>
      <c r="H127" s="23"/>
    </row>
    <row r="128" spans="2:9" ht="15" x14ac:dyDescent="0.25">
      <c r="B128" s="377">
        <f t="shared" si="1"/>
        <v>3.1169999999999982</v>
      </c>
      <c r="C128" s="19"/>
      <c r="D128" s="117" t="s">
        <v>644</v>
      </c>
      <c r="E128" s="19" t="s">
        <v>31</v>
      </c>
      <c r="F128" s="19">
        <v>1</v>
      </c>
      <c r="G128" s="65"/>
      <c r="H128" s="23"/>
    </row>
    <row r="129" spans="2:8" ht="15" x14ac:dyDescent="0.25">
      <c r="B129" s="377">
        <f t="shared" si="1"/>
        <v>3.1179999999999981</v>
      </c>
      <c r="C129" s="19"/>
      <c r="D129" s="117" t="s">
        <v>645</v>
      </c>
      <c r="E129" s="19" t="s">
        <v>31</v>
      </c>
      <c r="F129" s="19">
        <v>1</v>
      </c>
      <c r="G129" s="65"/>
      <c r="H129" s="23"/>
    </row>
    <row r="130" spans="2:8" ht="15" x14ac:dyDescent="0.25">
      <c r="B130" s="377">
        <f t="shared" si="1"/>
        <v>3.118999999999998</v>
      </c>
      <c r="C130" s="19"/>
      <c r="D130" s="117" t="s">
        <v>646</v>
      </c>
      <c r="E130" s="19" t="s">
        <v>31</v>
      </c>
      <c r="F130" s="19">
        <v>1</v>
      </c>
      <c r="G130" s="65"/>
      <c r="H130" s="23"/>
    </row>
    <row r="131" spans="2:8" ht="15" x14ac:dyDescent="0.25">
      <c r="B131" s="377">
        <f t="shared" si="1"/>
        <v>3.1199999999999979</v>
      </c>
      <c r="C131" s="19"/>
      <c r="D131" s="117" t="s">
        <v>647</v>
      </c>
      <c r="E131" s="19" t="s">
        <v>31</v>
      </c>
      <c r="F131" s="19">
        <v>1</v>
      </c>
      <c r="G131" s="65"/>
      <c r="H131" s="23"/>
    </row>
    <row r="132" spans="2:8" ht="15" x14ac:dyDescent="0.25">
      <c r="B132" s="377">
        <f t="shared" si="1"/>
        <v>3.1209999999999978</v>
      </c>
      <c r="C132" s="19"/>
      <c r="D132" s="117" t="s">
        <v>648</v>
      </c>
      <c r="E132" s="19" t="s">
        <v>31</v>
      </c>
      <c r="F132" s="19">
        <v>1</v>
      </c>
      <c r="G132" s="65"/>
      <c r="H132" s="23"/>
    </row>
    <row r="133" spans="2:8" ht="15" x14ac:dyDescent="0.25">
      <c r="B133" s="377">
        <f t="shared" si="1"/>
        <v>3.1219999999999977</v>
      </c>
      <c r="C133" s="19"/>
      <c r="D133" s="117" t="s">
        <v>649</v>
      </c>
      <c r="E133" s="19" t="s">
        <v>31</v>
      </c>
      <c r="F133" s="19">
        <v>1</v>
      </c>
      <c r="G133" s="65"/>
      <c r="H133" s="23"/>
    </row>
    <row r="134" spans="2:8" ht="15" x14ac:dyDescent="0.25">
      <c r="B134" s="377">
        <f t="shared" si="1"/>
        <v>3.1229999999999976</v>
      </c>
      <c r="C134" s="19"/>
      <c r="D134" s="117" t="s">
        <v>650</v>
      </c>
      <c r="E134" s="19" t="s">
        <v>31</v>
      </c>
      <c r="F134" s="19">
        <v>1</v>
      </c>
      <c r="G134" s="65"/>
      <c r="H134" s="23"/>
    </row>
    <row r="135" spans="2:8" ht="15" x14ac:dyDescent="0.25">
      <c r="B135" s="377">
        <f t="shared" si="1"/>
        <v>3.1239999999999974</v>
      </c>
      <c r="C135" s="19"/>
      <c r="D135" s="117" t="s">
        <v>650</v>
      </c>
      <c r="E135" s="19" t="s">
        <v>31</v>
      </c>
      <c r="F135" s="19">
        <v>1</v>
      </c>
      <c r="G135" s="65"/>
      <c r="H135" s="23"/>
    </row>
    <row r="136" spans="2:8" ht="15" x14ac:dyDescent="0.25">
      <c r="B136" s="377">
        <f t="shared" si="1"/>
        <v>3.1249999999999973</v>
      </c>
      <c r="C136" s="19"/>
      <c r="D136" s="117" t="s">
        <v>650</v>
      </c>
      <c r="E136" s="19" t="s">
        <v>31</v>
      </c>
      <c r="F136" s="19">
        <v>1</v>
      </c>
      <c r="G136" s="65"/>
      <c r="H136" s="23"/>
    </row>
    <row r="137" spans="2:8" ht="15" x14ac:dyDescent="0.25">
      <c r="B137" s="377">
        <f t="shared" si="1"/>
        <v>3.1259999999999972</v>
      </c>
      <c r="C137" s="19"/>
      <c r="D137" s="117" t="s">
        <v>650</v>
      </c>
      <c r="E137" s="19" t="s">
        <v>31</v>
      </c>
      <c r="F137" s="19">
        <v>1</v>
      </c>
      <c r="G137" s="65"/>
      <c r="H137" s="23"/>
    </row>
    <row r="138" spans="2:8" ht="15" x14ac:dyDescent="0.25">
      <c r="B138" s="377">
        <f t="shared" si="1"/>
        <v>3.1269999999999971</v>
      </c>
      <c r="C138" s="19"/>
      <c r="D138" s="117" t="s">
        <v>651</v>
      </c>
      <c r="E138" s="19" t="s">
        <v>31</v>
      </c>
      <c r="F138" s="19">
        <v>1</v>
      </c>
      <c r="G138" s="65"/>
      <c r="H138" s="23"/>
    </row>
    <row r="139" spans="2:8" ht="15" x14ac:dyDescent="0.25">
      <c r="B139" s="377">
        <f t="shared" si="1"/>
        <v>3.127999999999997</v>
      </c>
      <c r="C139" s="19"/>
      <c r="D139" s="117" t="s">
        <v>652</v>
      </c>
      <c r="E139" s="19" t="s">
        <v>31</v>
      </c>
      <c r="F139" s="19">
        <v>1</v>
      </c>
      <c r="G139" s="65"/>
      <c r="H139" s="23"/>
    </row>
    <row r="140" spans="2:8" ht="15.75" thickBot="1" x14ac:dyDescent="0.3">
      <c r="B140" s="386">
        <f t="shared" si="1"/>
        <v>3.1289999999999969</v>
      </c>
      <c r="C140" s="53"/>
      <c r="D140" s="104" t="s">
        <v>653</v>
      </c>
      <c r="E140" s="53" t="s">
        <v>31</v>
      </c>
      <c r="F140" s="53">
        <v>1</v>
      </c>
      <c r="G140" s="66"/>
      <c r="H140" s="67"/>
    </row>
    <row r="141" spans="2:8" ht="15.75" thickBot="1" x14ac:dyDescent="0.3">
      <c r="B141" s="393" t="s">
        <v>395</v>
      </c>
      <c r="C141" s="295"/>
      <c r="D141" s="394"/>
      <c r="E141" s="295"/>
      <c r="F141" s="295"/>
      <c r="G141" s="340"/>
      <c r="H141" s="341"/>
    </row>
    <row r="142" spans="2:8" ht="15.75" thickBot="1" x14ac:dyDescent="0.3">
      <c r="B142" s="387" t="s">
        <v>1262</v>
      </c>
      <c r="C142" s="54"/>
      <c r="D142" s="384"/>
      <c r="E142" s="54"/>
      <c r="F142" s="54"/>
      <c r="G142" s="27"/>
      <c r="H142" s="338"/>
    </row>
    <row r="143" spans="2:8" ht="15" x14ac:dyDescent="0.25">
      <c r="B143" s="389">
        <f>B140+0.001</f>
        <v>3.1299999999999968</v>
      </c>
      <c r="C143" s="294"/>
      <c r="D143" s="111" t="s">
        <v>654</v>
      </c>
      <c r="E143" s="294" t="s">
        <v>31</v>
      </c>
      <c r="F143" s="294">
        <v>1</v>
      </c>
      <c r="G143" s="296"/>
      <c r="H143" s="367"/>
    </row>
    <row r="144" spans="2:8" ht="15" x14ac:dyDescent="0.25">
      <c r="B144" s="377">
        <f t="shared" si="1"/>
        <v>3.1309999999999967</v>
      </c>
      <c r="C144" s="19"/>
      <c r="D144" s="117" t="s">
        <v>654</v>
      </c>
      <c r="E144" s="19" t="s">
        <v>31</v>
      </c>
      <c r="F144" s="19">
        <v>1</v>
      </c>
      <c r="G144" s="65"/>
      <c r="H144" s="23"/>
    </row>
    <row r="145" spans="2:9" ht="15" x14ac:dyDescent="0.25">
      <c r="B145" s="377">
        <f t="shared" si="1"/>
        <v>3.1319999999999966</v>
      </c>
      <c r="C145" s="19"/>
      <c r="D145" s="117" t="s">
        <v>655</v>
      </c>
      <c r="E145" s="19" t="s">
        <v>31</v>
      </c>
      <c r="F145" s="19">
        <v>1</v>
      </c>
      <c r="G145" s="65"/>
      <c r="H145" s="23"/>
    </row>
    <row r="146" spans="2:9" ht="15" x14ac:dyDescent="0.25">
      <c r="B146" s="377">
        <f t="shared" si="1"/>
        <v>3.1329999999999965</v>
      </c>
      <c r="C146" s="19"/>
      <c r="D146" s="117" t="s">
        <v>661</v>
      </c>
      <c r="E146" s="19" t="s">
        <v>31</v>
      </c>
      <c r="F146" s="19">
        <v>1</v>
      </c>
      <c r="G146" s="65"/>
      <c r="H146" s="23"/>
      <c r="I146" s="335"/>
    </row>
    <row r="147" spans="2:9" ht="15" x14ac:dyDescent="0.25">
      <c r="B147" s="377">
        <f t="shared" si="1"/>
        <v>3.1339999999999963</v>
      </c>
      <c r="C147" s="19"/>
      <c r="D147" s="117" t="s">
        <v>661</v>
      </c>
      <c r="E147" s="19" t="s">
        <v>31</v>
      </c>
      <c r="F147" s="19">
        <v>1</v>
      </c>
      <c r="G147" s="65"/>
      <c r="H147" s="23"/>
    </row>
    <row r="148" spans="2:9" ht="15" x14ac:dyDescent="0.25">
      <c r="B148" s="377">
        <f t="shared" si="1"/>
        <v>3.1349999999999962</v>
      </c>
      <c r="C148" s="19"/>
      <c r="D148" s="117" t="s">
        <v>661</v>
      </c>
      <c r="E148" s="19" t="s">
        <v>31</v>
      </c>
      <c r="F148" s="19">
        <v>1</v>
      </c>
      <c r="G148" s="65"/>
      <c r="H148" s="23"/>
    </row>
    <row r="149" spans="2:9" ht="15" x14ac:dyDescent="0.25">
      <c r="B149" s="377">
        <f t="shared" si="1"/>
        <v>3.1359999999999961</v>
      </c>
      <c r="C149" s="19"/>
      <c r="D149" s="117" t="s">
        <v>662</v>
      </c>
      <c r="E149" s="19" t="s">
        <v>31</v>
      </c>
      <c r="F149" s="19">
        <v>1</v>
      </c>
      <c r="G149" s="65"/>
      <c r="H149" s="23"/>
    </row>
    <row r="150" spans="2:9" ht="15" x14ac:dyDescent="0.25">
      <c r="B150" s="377">
        <f t="shared" si="1"/>
        <v>3.136999999999996</v>
      </c>
      <c r="C150" s="19"/>
      <c r="D150" s="117" t="s">
        <v>663</v>
      </c>
      <c r="E150" s="19" t="s">
        <v>31</v>
      </c>
      <c r="F150" s="19">
        <v>1</v>
      </c>
      <c r="G150" s="65"/>
      <c r="H150" s="23"/>
    </row>
    <row r="151" spans="2:9" ht="15" x14ac:dyDescent="0.25">
      <c r="B151" s="377">
        <f t="shared" si="1"/>
        <v>3.1379999999999959</v>
      </c>
      <c r="C151" s="19"/>
      <c r="D151" s="117" t="s">
        <v>664</v>
      </c>
      <c r="E151" s="19" t="s">
        <v>31</v>
      </c>
      <c r="F151" s="19">
        <v>1</v>
      </c>
      <c r="G151" s="65"/>
      <c r="H151" s="23"/>
    </row>
    <row r="152" spans="2:9" ht="15" x14ac:dyDescent="0.25">
      <c r="B152" s="377">
        <f t="shared" si="1"/>
        <v>3.1389999999999958</v>
      </c>
      <c r="C152" s="19"/>
      <c r="D152" s="117" t="s">
        <v>665</v>
      </c>
      <c r="E152" s="19" t="s">
        <v>31</v>
      </c>
      <c r="F152" s="19">
        <v>1</v>
      </c>
      <c r="G152" s="65"/>
      <c r="H152" s="23"/>
    </row>
    <row r="153" spans="2:9" ht="15" x14ac:dyDescent="0.25">
      <c r="B153" s="377">
        <f t="shared" si="1"/>
        <v>3.1399999999999957</v>
      </c>
      <c r="C153" s="19"/>
      <c r="D153" s="117" t="s">
        <v>665</v>
      </c>
      <c r="E153" s="19" t="s">
        <v>31</v>
      </c>
      <c r="F153" s="19">
        <v>1</v>
      </c>
      <c r="G153" s="65"/>
      <c r="H153" s="23"/>
    </row>
    <row r="154" spans="2:9" ht="15" x14ac:dyDescent="0.25">
      <c r="B154" s="377">
        <f t="shared" si="1"/>
        <v>3.1409999999999956</v>
      </c>
      <c r="C154" s="19"/>
      <c r="D154" s="117" t="s">
        <v>666</v>
      </c>
      <c r="E154" s="19" t="s">
        <v>31</v>
      </c>
      <c r="F154" s="19">
        <v>1</v>
      </c>
      <c r="G154" s="65"/>
      <c r="H154" s="23"/>
    </row>
    <row r="155" spans="2:9" ht="15" x14ac:dyDescent="0.25">
      <c r="B155" s="377">
        <f t="shared" si="1"/>
        <v>3.1419999999999955</v>
      </c>
      <c r="C155" s="19"/>
      <c r="D155" s="117" t="s">
        <v>667</v>
      </c>
      <c r="E155" s="19" t="s">
        <v>31</v>
      </c>
      <c r="F155" s="19">
        <v>1</v>
      </c>
      <c r="G155" s="65"/>
      <c r="H155" s="23"/>
    </row>
    <row r="156" spans="2:9" ht="15" x14ac:dyDescent="0.25">
      <c r="B156" s="377">
        <f t="shared" si="1"/>
        <v>3.1429999999999954</v>
      </c>
      <c r="C156" s="19"/>
      <c r="D156" s="117" t="s">
        <v>668</v>
      </c>
      <c r="E156" s="19" t="s">
        <v>31</v>
      </c>
      <c r="F156" s="19">
        <v>1</v>
      </c>
      <c r="G156" s="65"/>
      <c r="H156" s="23"/>
    </row>
    <row r="157" spans="2:9" ht="15" x14ac:dyDescent="0.25">
      <c r="B157" s="377">
        <f t="shared" si="1"/>
        <v>3.1439999999999952</v>
      </c>
      <c r="C157" s="19"/>
      <c r="D157" s="117" t="s">
        <v>669</v>
      </c>
      <c r="E157" s="19" t="s">
        <v>31</v>
      </c>
      <c r="F157" s="19">
        <v>1</v>
      </c>
      <c r="G157" s="65"/>
      <c r="H157" s="23"/>
    </row>
    <row r="158" spans="2:9" ht="15" x14ac:dyDescent="0.25">
      <c r="B158" s="377">
        <f t="shared" si="1"/>
        <v>3.1449999999999951</v>
      </c>
      <c r="C158" s="19"/>
      <c r="D158" s="117" t="s">
        <v>670</v>
      </c>
      <c r="E158" s="19" t="s">
        <v>31</v>
      </c>
      <c r="F158" s="19">
        <v>1</v>
      </c>
      <c r="G158" s="65"/>
      <c r="H158" s="23"/>
    </row>
    <row r="159" spans="2:9" ht="15" x14ac:dyDescent="0.25">
      <c r="B159" s="377">
        <f t="shared" si="1"/>
        <v>3.145999999999995</v>
      </c>
      <c r="C159" s="19"/>
      <c r="D159" s="117" t="s">
        <v>671</v>
      </c>
      <c r="E159" s="19" t="s">
        <v>31</v>
      </c>
      <c r="F159" s="19">
        <v>1</v>
      </c>
      <c r="G159" s="65"/>
      <c r="H159" s="23"/>
    </row>
    <row r="160" spans="2:9" ht="15" x14ac:dyDescent="0.25">
      <c r="B160" s="377">
        <f t="shared" si="1"/>
        <v>3.1469999999999949</v>
      </c>
      <c r="C160" s="19"/>
      <c r="D160" s="117" t="s">
        <v>70</v>
      </c>
      <c r="E160" s="19" t="s">
        <v>31</v>
      </c>
      <c r="F160" s="19">
        <v>1</v>
      </c>
      <c r="G160" s="65"/>
      <c r="H160" s="23"/>
    </row>
    <row r="161" spans="2:8" ht="15" x14ac:dyDescent="0.25">
      <c r="B161" s="377">
        <f t="shared" si="1"/>
        <v>3.1479999999999948</v>
      </c>
      <c r="C161" s="19"/>
      <c r="D161" s="117" t="s">
        <v>70</v>
      </c>
      <c r="E161" s="19" t="s">
        <v>31</v>
      </c>
      <c r="F161" s="19">
        <v>1</v>
      </c>
      <c r="G161" s="65"/>
      <c r="H161" s="23"/>
    </row>
    <row r="162" spans="2:8" ht="15" x14ac:dyDescent="0.2">
      <c r="B162" s="19"/>
      <c r="C162" s="19"/>
      <c r="D162" s="267"/>
      <c r="E162" s="19"/>
      <c r="F162" s="19"/>
      <c r="G162" s="65"/>
      <c r="H162" s="23"/>
    </row>
    <row r="163" spans="2:8" ht="15" x14ac:dyDescent="0.2">
      <c r="B163" s="19"/>
      <c r="C163" s="19"/>
      <c r="D163" s="267"/>
      <c r="E163" s="19"/>
      <c r="F163" s="19"/>
      <c r="G163" s="65"/>
      <c r="H163" s="23"/>
    </row>
    <row r="164" spans="2:8" ht="15" x14ac:dyDescent="0.2">
      <c r="B164" s="19"/>
      <c r="C164" s="19"/>
      <c r="D164" s="267"/>
      <c r="E164" s="19"/>
      <c r="F164" s="19"/>
      <c r="G164" s="66"/>
      <c r="H164" s="67"/>
    </row>
    <row r="165" spans="2:8" ht="15" x14ac:dyDescent="0.2">
      <c r="B165" s="19"/>
      <c r="C165" s="19"/>
      <c r="D165" s="267"/>
      <c r="E165" s="19"/>
      <c r="F165" s="19"/>
      <c r="G165" s="66"/>
      <c r="H165" s="67"/>
    </row>
    <row r="166" spans="2:8" ht="15" thickBot="1" x14ac:dyDescent="0.25">
      <c r="B166" s="33"/>
      <c r="C166" s="33"/>
      <c r="D166" s="34"/>
      <c r="E166" s="33"/>
      <c r="F166" s="33"/>
      <c r="G166" s="35"/>
      <c r="H166" s="35"/>
    </row>
    <row r="167" spans="2:8" ht="15" thickBot="1" x14ac:dyDescent="0.25">
      <c r="B167" s="26" t="s">
        <v>106</v>
      </c>
      <c r="C167" s="26"/>
      <c r="D167" s="26"/>
      <c r="E167" s="26"/>
      <c r="F167" s="26"/>
      <c r="G167" s="27"/>
      <c r="H167" s="85"/>
    </row>
    <row r="168" spans="2:8" x14ac:dyDescent="0.2">
      <c r="B168" s="36"/>
      <c r="C168" s="36"/>
      <c r="D168" s="36"/>
      <c r="E168" s="36"/>
      <c r="F168" s="36"/>
      <c r="G168" s="37"/>
      <c r="H168" s="37"/>
    </row>
    <row r="169" spans="2:8" x14ac:dyDescent="0.2">
      <c r="B169" s="36"/>
      <c r="C169" s="36"/>
      <c r="D169" s="36"/>
      <c r="E169" s="36"/>
      <c r="F169" s="36"/>
      <c r="G169" s="37"/>
      <c r="H169" s="37"/>
    </row>
    <row r="170" spans="2:8" x14ac:dyDescent="0.2">
      <c r="B170" s="36"/>
      <c r="C170" s="36"/>
      <c r="D170" s="36"/>
      <c r="E170" s="36"/>
      <c r="F170" s="36"/>
      <c r="G170" s="37"/>
      <c r="H170" s="37"/>
    </row>
    <row r="171" spans="2:8" x14ac:dyDescent="0.2">
      <c r="B171" s="36"/>
      <c r="C171" s="36"/>
      <c r="D171" s="36"/>
      <c r="E171" s="36"/>
      <c r="F171" s="36"/>
      <c r="G171" s="37"/>
      <c r="H171" s="37"/>
    </row>
    <row r="172" spans="2:8" x14ac:dyDescent="0.2">
      <c r="B172" s="36"/>
      <c r="C172" s="36"/>
      <c r="D172" s="36"/>
      <c r="E172" s="36"/>
      <c r="F172" s="36"/>
      <c r="G172" s="37"/>
      <c r="H172" s="37"/>
    </row>
    <row r="173" spans="2:8" x14ac:dyDescent="0.2">
      <c r="B173" s="36"/>
      <c r="C173" s="36"/>
      <c r="D173" s="36"/>
      <c r="E173" s="36"/>
      <c r="F173" s="36"/>
      <c r="G173" s="37"/>
      <c r="H173" s="37"/>
    </row>
    <row r="174" spans="2:8" x14ac:dyDescent="0.2">
      <c r="B174" s="36"/>
      <c r="C174" s="36"/>
      <c r="D174" s="36"/>
      <c r="E174" s="36"/>
      <c r="F174" s="36"/>
      <c r="G174" s="37"/>
      <c r="H174" s="37"/>
    </row>
    <row r="175" spans="2:8" x14ac:dyDescent="0.2">
      <c r="B175" s="36"/>
      <c r="C175" s="36"/>
      <c r="D175" s="36"/>
      <c r="E175" s="36"/>
      <c r="F175" s="36"/>
      <c r="G175" s="37"/>
      <c r="H175" s="37"/>
    </row>
    <row r="176" spans="2:8" x14ac:dyDescent="0.2">
      <c r="B176" s="36"/>
      <c r="C176" s="36"/>
      <c r="D176" s="36"/>
      <c r="E176" s="36"/>
      <c r="F176" s="36"/>
      <c r="G176" s="37"/>
      <c r="H176" s="37"/>
    </row>
    <row r="177" spans="2:8" x14ac:dyDescent="0.2">
      <c r="B177" s="36"/>
      <c r="C177" s="36"/>
      <c r="D177" s="36"/>
      <c r="E177" s="36"/>
      <c r="F177" s="36"/>
      <c r="G177" s="37"/>
      <c r="H177" s="37"/>
    </row>
    <row r="178" spans="2:8" x14ac:dyDescent="0.2">
      <c r="B178" s="36"/>
      <c r="C178" s="36"/>
      <c r="D178" s="36"/>
      <c r="E178" s="36"/>
      <c r="F178" s="36"/>
      <c r="G178" s="37"/>
      <c r="H178" s="37"/>
    </row>
    <row r="179" spans="2:8" x14ac:dyDescent="0.2">
      <c r="B179" s="36"/>
      <c r="C179" s="36"/>
      <c r="D179" s="36"/>
      <c r="E179" s="36"/>
      <c r="F179" s="36"/>
      <c r="G179" s="37"/>
      <c r="H179" s="37"/>
    </row>
    <row r="180" spans="2:8" x14ac:dyDescent="0.2">
      <c r="B180" s="36"/>
      <c r="C180" s="36"/>
      <c r="D180" s="36"/>
      <c r="E180" s="36"/>
      <c r="F180" s="36"/>
      <c r="G180" s="37"/>
      <c r="H180" s="37"/>
    </row>
    <row r="181" spans="2:8" x14ac:dyDescent="0.2">
      <c r="B181" s="36"/>
      <c r="C181" s="36"/>
      <c r="D181" s="36"/>
      <c r="E181" s="36"/>
      <c r="F181" s="36"/>
      <c r="G181" s="37"/>
      <c r="H181" s="37"/>
    </row>
    <row r="182" spans="2:8" x14ac:dyDescent="0.2">
      <c r="B182" s="36"/>
      <c r="C182" s="36"/>
      <c r="D182" s="36"/>
      <c r="E182" s="36"/>
      <c r="F182" s="36"/>
      <c r="G182" s="37"/>
      <c r="H182" s="37"/>
    </row>
    <row r="183" spans="2:8" x14ac:dyDescent="0.2">
      <c r="B183" s="36"/>
      <c r="C183" s="36"/>
      <c r="D183" s="36"/>
      <c r="E183" s="36"/>
      <c r="F183" s="36"/>
      <c r="G183" s="37"/>
      <c r="H183" s="37"/>
    </row>
    <row r="184" spans="2:8" x14ac:dyDescent="0.2">
      <c r="B184" s="36"/>
      <c r="C184" s="36"/>
      <c r="D184" s="36"/>
      <c r="E184" s="36"/>
      <c r="F184" s="36"/>
      <c r="G184" s="37"/>
      <c r="H184" s="37"/>
    </row>
    <row r="185" spans="2:8" x14ac:dyDescent="0.2">
      <c r="B185" s="36"/>
      <c r="C185" s="36"/>
      <c r="D185" s="36"/>
      <c r="E185" s="36"/>
      <c r="F185" s="36"/>
      <c r="G185" s="37"/>
      <c r="H185" s="37"/>
    </row>
    <row r="186" spans="2:8" x14ac:dyDescent="0.2">
      <c r="B186" s="36"/>
      <c r="C186" s="36"/>
      <c r="D186" s="36"/>
      <c r="E186" s="36"/>
      <c r="F186" s="36"/>
      <c r="G186" s="37"/>
      <c r="H186" s="37"/>
    </row>
    <row r="187" spans="2:8" x14ac:dyDescent="0.2">
      <c r="B187" s="36"/>
      <c r="C187" s="36"/>
      <c r="D187" s="36"/>
      <c r="E187" s="36"/>
      <c r="F187" s="36"/>
      <c r="G187" s="37"/>
      <c r="H187" s="37"/>
    </row>
    <row r="188" spans="2:8" x14ac:dyDescent="0.2">
      <c r="B188" s="36"/>
      <c r="C188" s="36"/>
      <c r="D188" s="36"/>
      <c r="E188" s="36"/>
      <c r="F188" s="36"/>
      <c r="G188" s="37"/>
      <c r="H188" s="37"/>
    </row>
    <row r="189" spans="2:8" x14ac:dyDescent="0.2">
      <c r="B189" s="5"/>
      <c r="C189" s="5"/>
      <c r="D189" s="5"/>
      <c r="E189" s="5"/>
      <c r="F189" s="5"/>
      <c r="G189" s="7"/>
      <c r="H189" s="7"/>
    </row>
    <row r="190" spans="2:8" x14ac:dyDescent="0.2">
      <c r="B190" s="5"/>
      <c r="C190" s="5"/>
      <c r="D190" s="5"/>
      <c r="E190" s="5"/>
      <c r="F190" s="5"/>
      <c r="G190" s="7"/>
      <c r="H190" s="7"/>
    </row>
    <row r="191" spans="2:8" x14ac:dyDescent="0.2">
      <c r="B191" s="5"/>
      <c r="C191" s="5"/>
      <c r="D191" s="5"/>
      <c r="E191" s="5"/>
      <c r="F191" s="5"/>
      <c r="G191" s="7"/>
      <c r="H191" s="7"/>
    </row>
    <row r="192" spans="2:8" x14ac:dyDescent="0.2">
      <c r="B192" s="5"/>
      <c r="C192" s="5"/>
      <c r="D192" s="5"/>
      <c r="E192" s="5"/>
      <c r="F192" s="5"/>
      <c r="G192" s="7"/>
      <c r="H192" s="7"/>
    </row>
    <row r="193" spans="2:8" x14ac:dyDescent="0.2">
      <c r="B193" s="5"/>
      <c r="C193" s="5"/>
      <c r="D193" s="5"/>
      <c r="E193" s="5"/>
      <c r="F193" s="5"/>
      <c r="G193" s="7"/>
      <c r="H193" s="7"/>
    </row>
    <row r="194" spans="2:8" x14ac:dyDescent="0.2">
      <c r="B194" s="5"/>
      <c r="C194" s="5"/>
      <c r="D194" s="5"/>
      <c r="E194" s="5"/>
      <c r="F194" s="5"/>
      <c r="G194" s="7"/>
      <c r="H194" s="7"/>
    </row>
    <row r="195" spans="2:8" x14ac:dyDescent="0.2">
      <c r="B195" s="5"/>
      <c r="C195" s="5"/>
      <c r="D195" s="5"/>
      <c r="E195" s="5"/>
      <c r="F195" s="5"/>
      <c r="G195" s="7"/>
      <c r="H195" s="7"/>
    </row>
    <row r="196" spans="2:8" x14ac:dyDescent="0.2">
      <c r="B196" s="5"/>
      <c r="C196" s="5"/>
      <c r="D196" s="5"/>
      <c r="E196" s="5"/>
      <c r="F196" s="5"/>
      <c r="G196" s="7"/>
      <c r="H196" s="7"/>
    </row>
    <row r="197" spans="2:8" x14ac:dyDescent="0.2">
      <c r="B197" s="5"/>
      <c r="C197" s="5"/>
      <c r="D197" s="5"/>
      <c r="E197" s="5"/>
      <c r="F197" s="5"/>
      <c r="G197" s="7"/>
      <c r="H197" s="7"/>
    </row>
    <row r="198" spans="2:8" x14ac:dyDescent="0.2">
      <c r="B198" s="5"/>
      <c r="C198" s="5"/>
      <c r="D198" s="5"/>
      <c r="E198" s="5"/>
      <c r="F198" s="5"/>
      <c r="G198" s="7"/>
      <c r="H198" s="7"/>
    </row>
    <row r="199" spans="2:8" x14ac:dyDescent="0.2">
      <c r="B199" s="5"/>
      <c r="C199" s="5"/>
      <c r="D199" s="5"/>
      <c r="E199" s="5"/>
      <c r="F199" s="5"/>
      <c r="G199" s="7"/>
      <c r="H199" s="7"/>
    </row>
    <row r="200" spans="2:8" x14ac:dyDescent="0.2">
      <c r="B200" s="5"/>
      <c r="C200" s="5"/>
      <c r="D200" s="5"/>
      <c r="E200" s="5"/>
      <c r="F200" s="5"/>
      <c r="G200" s="7"/>
      <c r="H200" s="7"/>
    </row>
    <row r="201" spans="2:8" x14ac:dyDescent="0.2">
      <c r="B201" s="5"/>
      <c r="C201" s="5"/>
      <c r="D201" s="5"/>
      <c r="E201" s="5"/>
      <c r="F201" s="5"/>
      <c r="G201" s="7"/>
      <c r="H201" s="7"/>
    </row>
    <row r="202" spans="2:8" x14ac:dyDescent="0.2">
      <c r="B202" s="5"/>
      <c r="C202" s="5"/>
      <c r="D202" s="5"/>
      <c r="E202" s="5"/>
      <c r="F202" s="5"/>
      <c r="G202" s="7"/>
      <c r="H202" s="7"/>
    </row>
    <row r="203" spans="2:8" x14ac:dyDescent="0.2">
      <c r="B203" s="5"/>
      <c r="C203" s="5"/>
      <c r="D203" s="5"/>
      <c r="E203" s="5"/>
      <c r="F203" s="5"/>
      <c r="G203" s="7"/>
      <c r="H203" s="7"/>
    </row>
    <row r="204" spans="2:8" x14ac:dyDescent="0.2">
      <c r="B204" s="5"/>
      <c r="C204" s="5"/>
      <c r="D204" s="5"/>
      <c r="E204" s="5"/>
      <c r="F204" s="5"/>
      <c r="G204" s="7"/>
      <c r="H204" s="7"/>
    </row>
    <row r="205" spans="2:8" x14ac:dyDescent="0.2">
      <c r="B205" s="5"/>
      <c r="C205" s="5"/>
      <c r="D205" s="5"/>
      <c r="E205" s="5"/>
      <c r="F205" s="5"/>
      <c r="G205" s="7"/>
      <c r="H205" s="7"/>
    </row>
    <row r="206" spans="2:8" x14ac:dyDescent="0.2">
      <c r="B206" s="5"/>
      <c r="C206" s="5"/>
      <c r="D206" s="5"/>
      <c r="E206" s="5"/>
      <c r="F206" s="5"/>
      <c r="G206" s="7"/>
      <c r="H206" s="7"/>
    </row>
    <row r="207" spans="2:8" x14ac:dyDescent="0.2">
      <c r="B207" s="5"/>
      <c r="C207" s="5"/>
      <c r="D207" s="5"/>
      <c r="E207" s="5"/>
      <c r="F207" s="5"/>
      <c r="G207" s="7"/>
      <c r="H207" s="7"/>
    </row>
    <row r="208" spans="2:8" x14ac:dyDescent="0.2">
      <c r="B208" s="5"/>
      <c r="C208" s="5"/>
      <c r="D208" s="5"/>
      <c r="E208" s="5"/>
      <c r="F208" s="5"/>
      <c r="G208" s="7"/>
      <c r="H208" s="7"/>
    </row>
    <row r="209" spans="2:8" x14ac:dyDescent="0.2">
      <c r="B209" s="5"/>
      <c r="C209" s="5"/>
      <c r="D209" s="5"/>
      <c r="E209" s="5"/>
      <c r="F209" s="5"/>
      <c r="G209" s="12"/>
      <c r="H209" s="12"/>
    </row>
  </sheetData>
  <mergeCells count="1">
    <mergeCell ref="E3:F3"/>
  </mergeCells>
  <phoneticPr fontId="31" type="noConversion"/>
  <pageMargins left="0.19685039370078741" right="0.27559055118110237" top="0.43307086614173229" bottom="0.35433070866141736" header="0.31496062992125984" footer="0.31496062992125984"/>
  <pageSetup paperSize="9" scale="65" firstPageNumber="18" orientation="portrait" useFirstPageNumber="1" r:id="rId1"/>
  <headerFooter>
    <oddFooter>&amp;R&amp;"Arial,Regular"&amp;P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0.39997558519241921"/>
  </sheetPr>
  <dimension ref="A1:U205"/>
  <sheetViews>
    <sheetView view="pageBreakPreview" zoomScaleNormal="70" zoomScaleSheetLayoutView="100" workbookViewId="0">
      <selection activeCell="J9" sqref="J9"/>
    </sheetView>
  </sheetViews>
  <sheetFormatPr defaultColWidth="9.140625" defaultRowHeight="14.25" x14ac:dyDescent="0.2"/>
  <cols>
    <col min="1" max="1" width="1.140625" style="6" customWidth="1"/>
    <col min="2" max="2" width="9.7109375" style="6" customWidth="1"/>
    <col min="3" max="3" width="11" style="6" customWidth="1"/>
    <col min="4" max="4" width="60.42578125" style="6" customWidth="1"/>
    <col min="5" max="5" width="8.85546875" style="6" customWidth="1"/>
    <col min="6" max="6" width="7.7109375" style="6" customWidth="1"/>
    <col min="7" max="7" width="14.28515625" style="6" customWidth="1"/>
    <col min="8" max="8" width="19" style="6" customWidth="1"/>
    <col min="9" max="9" width="9.140625" style="82"/>
    <col min="10" max="10" width="13" style="82" bestFit="1" customWidth="1"/>
    <col min="11" max="11" width="9.140625" style="82"/>
    <col min="12" max="12" width="20.7109375" style="82" customWidth="1"/>
    <col min="13" max="13" width="15.85546875" style="82" customWidth="1"/>
    <col min="14" max="21" width="9.140625" style="82"/>
    <col min="22" max="16384" width="9.140625" style="6"/>
  </cols>
  <sheetData>
    <row r="1" spans="2:21" ht="18" x14ac:dyDescent="0.25">
      <c r="B1" s="2"/>
      <c r="C1" s="2"/>
      <c r="D1" s="8"/>
      <c r="E1" s="1"/>
      <c r="F1" s="1"/>
      <c r="G1" s="7"/>
      <c r="H1" s="12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</row>
    <row r="2" spans="2:21" s="12" customFormat="1" ht="18" customHeight="1" x14ac:dyDescent="0.25">
      <c r="B2" s="2" t="s">
        <v>0</v>
      </c>
      <c r="D2" s="2"/>
      <c r="E2" s="3"/>
      <c r="F2" s="3"/>
      <c r="G2" s="7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2:21" ht="15" customHeight="1" x14ac:dyDescent="0.25">
      <c r="B3" s="2" t="s">
        <v>20</v>
      </c>
      <c r="C3" s="12"/>
      <c r="D3" s="270" t="s">
        <v>2</v>
      </c>
      <c r="E3" s="410" t="s">
        <v>3</v>
      </c>
      <c r="F3" s="411"/>
      <c r="G3" s="268" t="str">
        <f>'SCHED 1B-1'!G3</f>
        <v>OR TAMBO &amp; ALFRED NZO DISTRICT</v>
      </c>
      <c r="H3" s="12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</row>
    <row r="4" spans="2:21" ht="15" customHeight="1" x14ac:dyDescent="0.2">
      <c r="B4" s="2" t="s">
        <v>21</v>
      </c>
      <c r="C4" s="12"/>
      <c r="D4" s="2" t="s">
        <v>5</v>
      </c>
      <c r="E4" s="2"/>
      <c r="F4" s="2"/>
      <c r="G4" s="268" t="s">
        <v>1264</v>
      </c>
      <c r="H4" s="12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</row>
    <row r="5" spans="2:21" x14ac:dyDescent="0.2">
      <c r="B5" s="2"/>
      <c r="C5" s="2"/>
      <c r="D5" s="2"/>
      <c r="E5" s="2"/>
      <c r="F5" s="2"/>
      <c r="G5" s="7"/>
      <c r="H5" s="12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</row>
    <row r="6" spans="2:21" s="4" customFormat="1" ht="15" customHeight="1" x14ac:dyDescent="0.2">
      <c r="B6" s="4" t="s">
        <v>364</v>
      </c>
      <c r="D6" s="4" t="s">
        <v>356</v>
      </c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</row>
    <row r="7" spans="2:21" ht="6" customHeight="1" thickBot="1" x14ac:dyDescent="0.25">
      <c r="B7" s="5"/>
      <c r="C7" s="5"/>
      <c r="D7" s="5"/>
      <c r="E7" s="5"/>
      <c r="F7" s="5"/>
      <c r="G7" s="7"/>
      <c r="H7" s="12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</row>
    <row r="8" spans="2:21" s="9" customFormat="1" ht="39" customHeight="1" thickBot="1" x14ac:dyDescent="0.3">
      <c r="B8" s="11" t="s">
        <v>24</v>
      </c>
      <c r="C8" s="11" t="s">
        <v>25</v>
      </c>
      <c r="D8" s="11" t="s">
        <v>7</v>
      </c>
      <c r="E8" s="11" t="s">
        <v>26</v>
      </c>
      <c r="F8" s="11" t="s">
        <v>1382</v>
      </c>
      <c r="G8" s="11" t="s">
        <v>1383</v>
      </c>
      <c r="H8" s="11" t="s">
        <v>1384</v>
      </c>
      <c r="I8" s="292"/>
      <c r="J8" s="292"/>
      <c r="K8" s="292"/>
      <c r="L8" s="292"/>
      <c r="M8" s="292"/>
      <c r="N8" s="292"/>
      <c r="O8" s="292"/>
      <c r="P8" s="292"/>
      <c r="Q8" s="292"/>
      <c r="R8" s="292"/>
      <c r="S8" s="292"/>
      <c r="T8" s="292"/>
      <c r="U8" s="292"/>
    </row>
    <row r="9" spans="2:21" s="9" customFormat="1" ht="38.25" x14ac:dyDescent="0.25">
      <c r="B9" s="29">
        <v>4</v>
      </c>
      <c r="C9" s="29" t="s">
        <v>365</v>
      </c>
      <c r="D9" s="30" t="s">
        <v>366</v>
      </c>
      <c r="E9" s="29"/>
      <c r="F9" s="29"/>
      <c r="G9" s="31"/>
      <c r="H9" s="31"/>
      <c r="I9" s="292"/>
      <c r="J9" s="292"/>
      <c r="K9" s="292"/>
      <c r="L9" s="292"/>
      <c r="M9" s="292"/>
      <c r="N9" s="292"/>
      <c r="O9" s="292"/>
      <c r="P9" s="292"/>
      <c r="Q9" s="292"/>
      <c r="R9" s="292"/>
      <c r="S9" s="292"/>
      <c r="T9" s="292"/>
      <c r="U9" s="292"/>
    </row>
    <row r="10" spans="2:21" s="9" customFormat="1" ht="20.25" customHeight="1" x14ac:dyDescent="0.25">
      <c r="B10" s="19" t="s">
        <v>203</v>
      </c>
      <c r="C10" s="19"/>
      <c r="D10" s="376" t="s">
        <v>30</v>
      </c>
      <c r="E10" s="19" t="s">
        <v>31</v>
      </c>
      <c r="F10" s="19">
        <v>1</v>
      </c>
      <c r="G10" s="65"/>
      <c r="H10" s="23"/>
      <c r="I10" s="335"/>
      <c r="J10" s="292"/>
      <c r="K10" s="292"/>
      <c r="L10" s="292"/>
      <c r="M10" s="292"/>
      <c r="N10" s="292"/>
      <c r="O10" s="292"/>
      <c r="P10" s="292"/>
      <c r="Q10" s="292"/>
      <c r="R10" s="292"/>
      <c r="S10" s="292"/>
      <c r="T10" s="292"/>
      <c r="U10" s="292"/>
    </row>
    <row r="11" spans="2:21" s="9" customFormat="1" ht="20.25" customHeight="1" x14ac:dyDescent="0.25">
      <c r="B11" s="19" t="s">
        <v>204</v>
      </c>
      <c r="C11" s="19"/>
      <c r="D11" s="376" t="s">
        <v>33</v>
      </c>
      <c r="E11" s="19" t="s">
        <v>31</v>
      </c>
      <c r="F11" s="19">
        <v>1</v>
      </c>
      <c r="G11" s="65"/>
      <c r="H11" s="23"/>
      <c r="I11" s="335"/>
      <c r="J11" s="292"/>
      <c r="K11" s="292"/>
      <c r="L11" s="292"/>
      <c r="M11" s="292"/>
      <c r="N11" s="292"/>
      <c r="O11" s="292"/>
      <c r="P11" s="292"/>
      <c r="Q11" s="292"/>
      <c r="R11" s="292"/>
      <c r="S11" s="292"/>
      <c r="T11" s="292"/>
      <c r="U11" s="292"/>
    </row>
    <row r="12" spans="2:21" s="9" customFormat="1" ht="20.25" customHeight="1" x14ac:dyDescent="0.25">
      <c r="B12" s="19" t="s">
        <v>205</v>
      </c>
      <c r="C12" s="19"/>
      <c r="D12" s="376" t="s">
        <v>35</v>
      </c>
      <c r="E12" s="19" t="s">
        <v>31</v>
      </c>
      <c r="F12" s="19">
        <v>1</v>
      </c>
      <c r="G12" s="65"/>
      <c r="H12" s="23"/>
      <c r="I12" s="335"/>
      <c r="J12" s="292"/>
      <c r="K12" s="292"/>
      <c r="L12" s="292"/>
      <c r="M12" s="292"/>
      <c r="N12" s="292"/>
      <c r="O12" s="292"/>
      <c r="P12" s="292"/>
      <c r="Q12" s="292"/>
      <c r="R12" s="292"/>
      <c r="S12" s="292"/>
      <c r="T12" s="292"/>
      <c r="U12" s="292"/>
    </row>
    <row r="13" spans="2:21" s="9" customFormat="1" ht="20.25" customHeight="1" x14ac:dyDescent="0.25">
      <c r="B13" s="19" t="s">
        <v>206</v>
      </c>
      <c r="C13" s="19"/>
      <c r="D13" s="376" t="s">
        <v>37</v>
      </c>
      <c r="E13" s="19" t="s">
        <v>31</v>
      </c>
      <c r="F13" s="19">
        <v>1</v>
      </c>
      <c r="G13" s="65"/>
      <c r="H13" s="23"/>
      <c r="I13" s="335"/>
      <c r="J13" s="292"/>
      <c r="K13" s="292"/>
      <c r="L13" s="292"/>
      <c r="M13" s="292"/>
      <c r="N13" s="292"/>
      <c r="O13" s="292"/>
      <c r="P13" s="292"/>
      <c r="Q13" s="292"/>
      <c r="R13" s="292"/>
      <c r="S13" s="292"/>
      <c r="T13" s="292"/>
      <c r="U13" s="292"/>
    </row>
    <row r="14" spans="2:21" s="9" customFormat="1" ht="20.25" customHeight="1" x14ac:dyDescent="0.25">
      <c r="B14" s="19" t="s">
        <v>207</v>
      </c>
      <c r="C14" s="19"/>
      <c r="D14" s="376" t="s">
        <v>39</v>
      </c>
      <c r="E14" s="19" t="s">
        <v>31</v>
      </c>
      <c r="F14" s="19">
        <v>1</v>
      </c>
      <c r="G14" s="65"/>
      <c r="H14" s="23"/>
      <c r="I14" s="335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</row>
    <row r="15" spans="2:21" s="9" customFormat="1" ht="20.25" customHeight="1" x14ac:dyDescent="0.25">
      <c r="B15" s="19" t="s">
        <v>208</v>
      </c>
      <c r="C15" s="19"/>
      <c r="D15" s="376" t="s">
        <v>41</v>
      </c>
      <c r="E15" s="19" t="s">
        <v>31</v>
      </c>
      <c r="F15" s="19">
        <v>1</v>
      </c>
      <c r="G15" s="65"/>
      <c r="H15" s="23"/>
      <c r="I15" s="335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</row>
    <row r="16" spans="2:21" s="9" customFormat="1" ht="20.25" customHeight="1" x14ac:dyDescent="0.25">
      <c r="B16" s="19" t="s">
        <v>209</v>
      </c>
      <c r="C16" s="19"/>
      <c r="D16" s="376" t="s">
        <v>43</v>
      </c>
      <c r="E16" s="19" t="s">
        <v>31</v>
      </c>
      <c r="F16" s="19">
        <v>1</v>
      </c>
      <c r="G16" s="65"/>
      <c r="H16" s="23"/>
      <c r="I16" s="292"/>
      <c r="J16" s="292"/>
      <c r="K16" s="292"/>
      <c r="L16" s="292"/>
      <c r="M16" s="292"/>
      <c r="N16" s="292"/>
      <c r="O16" s="292"/>
      <c r="P16" s="292"/>
      <c r="Q16" s="292"/>
      <c r="R16" s="292"/>
      <c r="S16" s="292"/>
      <c r="T16" s="292"/>
      <c r="U16" s="292"/>
    </row>
    <row r="17" spans="2:21" s="9" customFormat="1" ht="20.25" customHeight="1" x14ac:dyDescent="0.25">
      <c r="B17" s="19" t="s">
        <v>210</v>
      </c>
      <c r="C17" s="19"/>
      <c r="D17" s="376" t="s">
        <v>45</v>
      </c>
      <c r="E17" s="19" t="s">
        <v>31</v>
      </c>
      <c r="F17" s="19">
        <v>1</v>
      </c>
      <c r="G17" s="65"/>
      <c r="H17" s="23"/>
      <c r="I17" s="292"/>
      <c r="J17" s="292"/>
      <c r="K17" s="292"/>
      <c r="L17" s="292"/>
      <c r="M17" s="292"/>
      <c r="N17" s="292"/>
      <c r="O17" s="292"/>
      <c r="P17" s="292"/>
      <c r="Q17" s="292"/>
      <c r="R17" s="292"/>
      <c r="S17" s="292"/>
      <c r="T17" s="292"/>
      <c r="U17" s="292"/>
    </row>
    <row r="18" spans="2:21" s="9" customFormat="1" ht="20.25" customHeight="1" x14ac:dyDescent="0.25">
      <c r="B18" s="19" t="s">
        <v>211</v>
      </c>
      <c r="C18" s="19"/>
      <c r="D18" s="376" t="s">
        <v>47</v>
      </c>
      <c r="E18" s="19" t="s">
        <v>31</v>
      </c>
      <c r="F18" s="19">
        <v>1</v>
      </c>
      <c r="G18" s="65"/>
      <c r="H18" s="23"/>
      <c r="I18" s="292"/>
      <c r="J18" s="292"/>
      <c r="K18" s="292"/>
      <c r="L18" s="292"/>
      <c r="M18" s="292"/>
      <c r="N18" s="292"/>
      <c r="O18" s="292"/>
      <c r="P18" s="292"/>
      <c r="Q18" s="292"/>
      <c r="R18" s="292"/>
      <c r="S18" s="292"/>
      <c r="T18" s="292"/>
      <c r="U18" s="292"/>
    </row>
    <row r="19" spans="2:21" s="9" customFormat="1" ht="20.25" customHeight="1" x14ac:dyDescent="0.25">
      <c r="B19" s="19" t="s">
        <v>212</v>
      </c>
      <c r="C19" s="19"/>
      <c r="D19" s="376" t="s">
        <v>47</v>
      </c>
      <c r="E19" s="19" t="s">
        <v>31</v>
      </c>
      <c r="F19" s="19">
        <v>1</v>
      </c>
      <c r="G19" s="65"/>
      <c r="H19" s="23"/>
      <c r="I19" s="292"/>
      <c r="J19" s="292"/>
      <c r="K19" s="292"/>
      <c r="L19" s="292"/>
      <c r="M19" s="292"/>
      <c r="N19" s="292"/>
      <c r="O19" s="292"/>
      <c r="P19" s="292"/>
      <c r="Q19" s="292"/>
      <c r="R19" s="292"/>
      <c r="S19" s="292"/>
      <c r="T19" s="292"/>
      <c r="U19" s="292"/>
    </row>
    <row r="20" spans="2:21" s="9" customFormat="1" ht="20.25" customHeight="1" x14ac:dyDescent="0.25">
      <c r="B20" s="19" t="s">
        <v>213</v>
      </c>
      <c r="C20" s="19"/>
      <c r="D20" s="376" t="s">
        <v>50</v>
      </c>
      <c r="E20" s="19" t="s">
        <v>31</v>
      </c>
      <c r="F20" s="19">
        <v>1</v>
      </c>
      <c r="G20" s="65"/>
      <c r="H20" s="23"/>
      <c r="I20" s="292"/>
      <c r="J20" s="292"/>
      <c r="K20" s="292"/>
      <c r="L20" s="292"/>
      <c r="M20" s="292"/>
      <c r="N20" s="292"/>
      <c r="O20" s="292"/>
      <c r="P20" s="292"/>
      <c r="Q20" s="292"/>
      <c r="R20" s="292"/>
      <c r="S20" s="292"/>
      <c r="T20" s="292"/>
      <c r="U20" s="292"/>
    </row>
    <row r="21" spans="2:21" s="9" customFormat="1" ht="20.25" customHeight="1" x14ac:dyDescent="0.25">
      <c r="B21" s="19" t="s">
        <v>214</v>
      </c>
      <c r="C21" s="19"/>
      <c r="D21" s="376" t="s">
        <v>50</v>
      </c>
      <c r="E21" s="19" t="s">
        <v>31</v>
      </c>
      <c r="F21" s="19">
        <v>1</v>
      </c>
      <c r="G21" s="65"/>
      <c r="H21" s="23"/>
      <c r="I21" s="292"/>
      <c r="J21" s="292"/>
      <c r="K21" s="292"/>
      <c r="L21" s="292"/>
      <c r="M21" s="292"/>
      <c r="N21" s="292"/>
      <c r="O21" s="292"/>
      <c r="P21" s="292"/>
      <c r="Q21" s="292"/>
      <c r="R21" s="292"/>
      <c r="S21" s="292"/>
      <c r="T21" s="292"/>
      <c r="U21" s="292"/>
    </row>
    <row r="22" spans="2:21" s="9" customFormat="1" ht="20.25" customHeight="1" x14ac:dyDescent="0.25">
      <c r="B22" s="19" t="s">
        <v>215</v>
      </c>
      <c r="C22" s="19"/>
      <c r="D22" s="376" t="s">
        <v>50</v>
      </c>
      <c r="E22" s="19" t="s">
        <v>31</v>
      </c>
      <c r="F22" s="19">
        <v>1</v>
      </c>
      <c r="G22" s="65"/>
      <c r="H22" s="23"/>
      <c r="I22" s="292"/>
      <c r="J22" s="292"/>
      <c r="K22" s="292"/>
      <c r="L22" s="292"/>
      <c r="M22" s="292"/>
      <c r="N22" s="292"/>
      <c r="O22" s="292"/>
      <c r="P22" s="292"/>
      <c r="Q22" s="292"/>
      <c r="R22" s="292"/>
      <c r="S22" s="292"/>
      <c r="T22" s="292"/>
      <c r="U22" s="292"/>
    </row>
    <row r="23" spans="2:21" s="9" customFormat="1" ht="20.25" customHeight="1" x14ac:dyDescent="0.25">
      <c r="B23" s="19" t="s">
        <v>216</v>
      </c>
      <c r="C23" s="19"/>
      <c r="D23" s="376" t="s">
        <v>50</v>
      </c>
      <c r="E23" s="19" t="s">
        <v>31</v>
      </c>
      <c r="F23" s="19">
        <v>1</v>
      </c>
      <c r="G23" s="65"/>
      <c r="H23" s="23"/>
      <c r="I23" s="292"/>
      <c r="J23" s="292"/>
      <c r="K23" s="292"/>
      <c r="L23" s="292"/>
      <c r="M23" s="292"/>
      <c r="N23" s="292"/>
      <c r="O23" s="292"/>
      <c r="P23" s="292"/>
      <c r="Q23" s="292"/>
      <c r="R23" s="292"/>
      <c r="S23" s="292"/>
      <c r="T23" s="292"/>
      <c r="U23" s="292"/>
    </row>
    <row r="24" spans="2:21" s="9" customFormat="1" ht="20.25" customHeight="1" x14ac:dyDescent="0.25">
      <c r="B24" s="19" t="s">
        <v>217</v>
      </c>
      <c r="C24" s="19"/>
      <c r="D24" s="376" t="s">
        <v>50</v>
      </c>
      <c r="E24" s="19" t="s">
        <v>31</v>
      </c>
      <c r="F24" s="19">
        <v>1</v>
      </c>
      <c r="G24" s="65"/>
      <c r="H24" s="23"/>
      <c r="I24" s="292"/>
      <c r="J24" s="292"/>
      <c r="K24" s="292"/>
      <c r="L24" s="292"/>
      <c r="M24" s="292"/>
      <c r="N24" s="292"/>
      <c r="O24" s="292"/>
      <c r="P24" s="292"/>
      <c r="Q24" s="292"/>
      <c r="R24" s="292"/>
      <c r="S24" s="292"/>
      <c r="T24" s="292"/>
      <c r="U24" s="292"/>
    </row>
    <row r="25" spans="2:21" s="9" customFormat="1" ht="20.25" customHeight="1" x14ac:dyDescent="0.25">
      <c r="B25" s="19" t="s">
        <v>218</v>
      </c>
      <c r="C25" s="19"/>
      <c r="D25" s="376" t="s">
        <v>56</v>
      </c>
      <c r="E25" s="19" t="s">
        <v>31</v>
      </c>
      <c r="F25" s="19">
        <v>1</v>
      </c>
      <c r="G25" s="65"/>
      <c r="H25" s="23"/>
      <c r="I25" s="292"/>
      <c r="J25" s="292"/>
      <c r="K25" s="292"/>
      <c r="L25" s="292"/>
      <c r="M25" s="292"/>
      <c r="N25" s="292"/>
      <c r="O25" s="292"/>
      <c r="P25" s="292"/>
      <c r="Q25" s="292"/>
      <c r="R25" s="292"/>
      <c r="S25" s="292"/>
      <c r="T25" s="292"/>
      <c r="U25" s="292"/>
    </row>
    <row r="26" spans="2:21" s="9" customFormat="1" ht="20.25" customHeight="1" x14ac:dyDescent="0.25">
      <c r="B26" s="19" t="s">
        <v>219</v>
      </c>
      <c r="C26" s="19"/>
      <c r="D26" s="376" t="s">
        <v>58</v>
      </c>
      <c r="E26" s="19" t="s">
        <v>31</v>
      </c>
      <c r="F26" s="19">
        <v>1</v>
      </c>
      <c r="G26" s="65"/>
      <c r="H26" s="23"/>
      <c r="I26" s="292"/>
      <c r="J26" s="292"/>
      <c r="K26" s="292"/>
      <c r="L26" s="292"/>
      <c r="M26" s="292"/>
      <c r="N26" s="292"/>
      <c r="O26" s="292"/>
      <c r="P26" s="292"/>
      <c r="Q26" s="292"/>
      <c r="R26" s="292"/>
      <c r="S26" s="292"/>
      <c r="T26" s="292"/>
      <c r="U26" s="292"/>
    </row>
    <row r="27" spans="2:21" s="9" customFormat="1" ht="20.25" customHeight="1" x14ac:dyDescent="0.25">
      <c r="B27" s="19" t="s">
        <v>220</v>
      </c>
      <c r="C27" s="19"/>
      <c r="D27" s="376" t="s">
        <v>60</v>
      </c>
      <c r="E27" s="19" t="s">
        <v>31</v>
      </c>
      <c r="F27" s="19">
        <v>1</v>
      </c>
      <c r="G27" s="65"/>
      <c r="H27" s="23"/>
      <c r="I27" s="292"/>
      <c r="J27" s="292"/>
      <c r="K27" s="292"/>
      <c r="L27" s="292"/>
      <c r="M27" s="292"/>
      <c r="N27" s="292"/>
      <c r="O27" s="292"/>
      <c r="P27" s="292"/>
      <c r="Q27" s="292"/>
      <c r="R27" s="292"/>
      <c r="S27" s="292"/>
      <c r="T27" s="292"/>
      <c r="U27" s="292"/>
    </row>
    <row r="28" spans="2:21" s="9" customFormat="1" ht="20.25" customHeight="1" x14ac:dyDescent="0.25">
      <c r="B28" s="19" t="s">
        <v>221</v>
      </c>
      <c r="C28" s="19"/>
      <c r="D28" s="376" t="s">
        <v>62</v>
      </c>
      <c r="E28" s="19" t="s">
        <v>31</v>
      </c>
      <c r="F28" s="19">
        <v>1</v>
      </c>
      <c r="G28" s="65"/>
      <c r="H28" s="23"/>
      <c r="I28" s="292"/>
      <c r="J28" s="292"/>
      <c r="K28" s="292"/>
      <c r="L28" s="292"/>
      <c r="M28" s="292"/>
      <c r="N28" s="292"/>
      <c r="O28" s="292"/>
      <c r="P28" s="292"/>
      <c r="Q28" s="292"/>
      <c r="R28" s="292"/>
      <c r="S28" s="292"/>
      <c r="T28" s="292"/>
      <c r="U28" s="292"/>
    </row>
    <row r="29" spans="2:21" s="9" customFormat="1" ht="20.25" customHeight="1" x14ac:dyDescent="0.25">
      <c r="B29" s="19" t="s">
        <v>222</v>
      </c>
      <c r="C29" s="19"/>
      <c r="D29" s="376" t="s">
        <v>64</v>
      </c>
      <c r="E29" s="19" t="s">
        <v>31</v>
      </c>
      <c r="F29" s="19">
        <v>1</v>
      </c>
      <c r="G29" s="65"/>
      <c r="H29" s="23"/>
      <c r="I29" s="292"/>
      <c r="J29" s="292"/>
      <c r="K29" s="292"/>
      <c r="L29" s="292"/>
      <c r="M29" s="292"/>
      <c r="N29" s="292"/>
      <c r="O29" s="292"/>
      <c r="P29" s="292"/>
      <c r="Q29" s="292"/>
      <c r="R29" s="292"/>
      <c r="S29" s="292"/>
      <c r="T29" s="292"/>
      <c r="U29" s="292"/>
    </row>
    <row r="30" spans="2:21" s="9" customFormat="1" ht="20.25" customHeight="1" x14ac:dyDescent="0.25">
      <c r="B30" s="19" t="s">
        <v>223</v>
      </c>
      <c r="C30" s="19"/>
      <c r="D30" s="376" t="s">
        <v>66</v>
      </c>
      <c r="E30" s="19" t="s">
        <v>31</v>
      </c>
      <c r="F30" s="19">
        <v>1</v>
      </c>
      <c r="G30" s="65"/>
      <c r="H30" s="23"/>
      <c r="I30" s="292"/>
      <c r="J30" s="292"/>
      <c r="K30" s="292"/>
      <c r="L30" s="292"/>
      <c r="M30" s="292"/>
      <c r="N30" s="292"/>
      <c r="O30" s="292"/>
      <c r="P30" s="292"/>
      <c r="Q30" s="292"/>
      <c r="R30" s="292"/>
      <c r="S30" s="292"/>
      <c r="T30" s="292"/>
      <c r="U30" s="292"/>
    </row>
    <row r="31" spans="2:21" s="9" customFormat="1" ht="20.25" customHeight="1" x14ac:dyDescent="0.25">
      <c r="B31" s="19" t="s">
        <v>224</v>
      </c>
      <c r="C31" s="19"/>
      <c r="D31" s="376" t="s">
        <v>68</v>
      </c>
      <c r="E31" s="19" t="s">
        <v>31</v>
      </c>
      <c r="F31" s="19">
        <v>1</v>
      </c>
      <c r="G31" s="65"/>
      <c r="H31" s="23"/>
      <c r="I31" s="292"/>
      <c r="J31" s="292"/>
      <c r="K31" s="292"/>
      <c r="L31" s="292"/>
      <c r="M31" s="292"/>
      <c r="N31" s="292"/>
      <c r="O31" s="292"/>
      <c r="P31" s="292"/>
      <c r="Q31" s="292"/>
      <c r="R31" s="292"/>
      <c r="S31" s="292"/>
      <c r="T31" s="292"/>
      <c r="U31" s="292"/>
    </row>
    <row r="32" spans="2:21" s="9" customFormat="1" ht="20.25" customHeight="1" x14ac:dyDescent="0.25">
      <c r="B32" s="19" t="s">
        <v>225</v>
      </c>
      <c r="C32" s="19"/>
      <c r="D32" s="376" t="s">
        <v>70</v>
      </c>
      <c r="E32" s="19" t="s">
        <v>31</v>
      </c>
      <c r="F32" s="19">
        <v>1</v>
      </c>
      <c r="G32" s="65"/>
      <c r="H32" s="23"/>
      <c r="I32" s="292"/>
      <c r="J32" s="292"/>
      <c r="K32" s="292"/>
      <c r="L32" s="292"/>
      <c r="M32" s="292"/>
      <c r="N32" s="292"/>
      <c r="O32" s="292"/>
      <c r="P32" s="292"/>
      <c r="Q32" s="292"/>
      <c r="R32" s="292"/>
      <c r="S32" s="292"/>
      <c r="T32" s="292"/>
      <c r="U32" s="292"/>
    </row>
    <row r="33" spans="2:21" s="9" customFormat="1" ht="20.25" customHeight="1" x14ac:dyDescent="0.25">
      <c r="B33" s="19" t="s">
        <v>226</v>
      </c>
      <c r="C33" s="19"/>
      <c r="D33" s="376" t="s">
        <v>70</v>
      </c>
      <c r="E33" s="19" t="s">
        <v>31</v>
      </c>
      <c r="F33" s="19">
        <v>1</v>
      </c>
      <c r="G33" s="65"/>
      <c r="H33" s="23"/>
      <c r="I33" s="292"/>
      <c r="J33" s="292"/>
      <c r="K33" s="292"/>
      <c r="L33" s="292"/>
      <c r="M33" s="292"/>
      <c r="N33" s="292"/>
      <c r="O33" s="292"/>
      <c r="P33" s="292"/>
      <c r="Q33" s="292"/>
      <c r="R33" s="292"/>
      <c r="S33" s="292"/>
      <c r="T33" s="292"/>
      <c r="U33" s="292"/>
    </row>
    <row r="34" spans="2:21" s="9" customFormat="1" ht="20.25" customHeight="1" x14ac:dyDescent="0.25">
      <c r="B34" s="19" t="s">
        <v>227</v>
      </c>
      <c r="C34" s="19"/>
      <c r="D34" s="376" t="s">
        <v>73</v>
      </c>
      <c r="E34" s="19" t="s">
        <v>31</v>
      </c>
      <c r="F34" s="19">
        <v>1</v>
      </c>
      <c r="G34" s="65"/>
      <c r="H34" s="23"/>
      <c r="I34" s="292"/>
      <c r="J34" s="292"/>
      <c r="K34" s="292"/>
      <c r="L34" s="292"/>
      <c r="M34" s="292"/>
      <c r="N34" s="292"/>
      <c r="O34" s="292"/>
      <c r="P34" s="292"/>
      <c r="Q34" s="292"/>
      <c r="R34" s="292"/>
      <c r="S34" s="292"/>
      <c r="T34" s="292"/>
      <c r="U34" s="292"/>
    </row>
    <row r="35" spans="2:21" s="9" customFormat="1" ht="20.25" customHeight="1" x14ac:dyDescent="0.25">
      <c r="B35" s="19" t="s">
        <v>228</v>
      </c>
      <c r="C35" s="19"/>
      <c r="D35" s="376" t="s">
        <v>73</v>
      </c>
      <c r="E35" s="19" t="s">
        <v>31</v>
      </c>
      <c r="F35" s="19">
        <v>1</v>
      </c>
      <c r="G35" s="65"/>
      <c r="H35" s="23"/>
      <c r="I35" s="292"/>
      <c r="J35" s="292"/>
      <c r="K35" s="292"/>
      <c r="L35" s="292"/>
      <c r="M35" s="292"/>
      <c r="N35" s="292"/>
      <c r="O35" s="292"/>
      <c r="P35" s="292"/>
      <c r="Q35" s="292"/>
      <c r="R35" s="292"/>
      <c r="S35" s="292"/>
      <c r="T35" s="292"/>
      <c r="U35" s="292"/>
    </row>
    <row r="36" spans="2:21" s="9" customFormat="1" ht="20.25" customHeight="1" x14ac:dyDescent="0.25">
      <c r="B36" s="19" t="s">
        <v>229</v>
      </c>
      <c r="C36" s="19"/>
      <c r="D36" s="376" t="s">
        <v>73</v>
      </c>
      <c r="E36" s="19" t="s">
        <v>31</v>
      </c>
      <c r="F36" s="19">
        <v>1</v>
      </c>
      <c r="G36" s="65"/>
      <c r="H36" s="23"/>
      <c r="I36" s="292"/>
      <c r="J36" s="292"/>
      <c r="K36" s="292"/>
      <c r="L36" s="292"/>
      <c r="M36" s="292"/>
      <c r="N36" s="292"/>
      <c r="O36" s="292"/>
      <c r="P36" s="292"/>
      <c r="Q36" s="292"/>
      <c r="R36" s="292"/>
      <c r="S36" s="292"/>
      <c r="T36" s="292"/>
      <c r="U36" s="292"/>
    </row>
    <row r="37" spans="2:21" s="9" customFormat="1" ht="20.25" customHeight="1" x14ac:dyDescent="0.25">
      <c r="B37" s="19" t="s">
        <v>230</v>
      </c>
      <c r="C37" s="19"/>
      <c r="D37" s="376" t="s">
        <v>73</v>
      </c>
      <c r="E37" s="19" t="s">
        <v>31</v>
      </c>
      <c r="F37" s="19">
        <v>1</v>
      </c>
      <c r="G37" s="65"/>
      <c r="H37" s="23"/>
      <c r="I37" s="292"/>
      <c r="J37" s="292"/>
      <c r="K37" s="292"/>
      <c r="L37" s="292"/>
      <c r="M37" s="292"/>
      <c r="N37" s="292"/>
      <c r="O37" s="292"/>
      <c r="P37" s="292"/>
      <c r="Q37" s="292"/>
      <c r="R37" s="292"/>
      <c r="S37" s="292"/>
      <c r="T37" s="292"/>
      <c r="U37" s="292"/>
    </row>
    <row r="38" spans="2:21" s="9" customFormat="1" ht="20.25" customHeight="1" x14ac:dyDescent="0.25">
      <c r="B38" s="19" t="s">
        <v>231</v>
      </c>
      <c r="C38" s="19"/>
      <c r="D38" s="376" t="s">
        <v>73</v>
      </c>
      <c r="E38" s="19" t="s">
        <v>31</v>
      </c>
      <c r="F38" s="19">
        <v>1</v>
      </c>
      <c r="G38" s="65"/>
      <c r="H38" s="23"/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</row>
    <row r="39" spans="2:21" s="9" customFormat="1" ht="20.25" customHeight="1" x14ac:dyDescent="0.25">
      <c r="B39" s="19" t="s">
        <v>232</v>
      </c>
      <c r="C39" s="19"/>
      <c r="D39" s="376" t="s">
        <v>79</v>
      </c>
      <c r="E39" s="19" t="s">
        <v>31</v>
      </c>
      <c r="F39" s="19">
        <v>1</v>
      </c>
      <c r="G39" s="65"/>
      <c r="H39" s="23"/>
      <c r="I39" s="292"/>
      <c r="J39" s="292"/>
      <c r="K39" s="292"/>
      <c r="L39" s="292"/>
      <c r="M39" s="292"/>
      <c r="N39" s="292"/>
      <c r="O39" s="292"/>
      <c r="P39" s="292"/>
      <c r="Q39" s="292"/>
      <c r="R39" s="292"/>
      <c r="S39" s="292"/>
      <c r="T39" s="292"/>
      <c r="U39" s="292"/>
    </row>
    <row r="40" spans="2:21" s="9" customFormat="1" ht="20.25" customHeight="1" x14ac:dyDescent="0.25">
      <c r="B40" s="19" t="s">
        <v>233</v>
      </c>
      <c r="C40" s="19"/>
      <c r="D40" s="376" t="s">
        <v>81</v>
      </c>
      <c r="E40" s="19" t="s">
        <v>31</v>
      </c>
      <c r="F40" s="19">
        <v>1</v>
      </c>
      <c r="G40" s="65"/>
      <c r="H40" s="23"/>
      <c r="I40" s="292"/>
      <c r="J40" s="292"/>
      <c r="K40" s="292"/>
      <c r="L40" s="292"/>
      <c r="M40" s="292"/>
      <c r="N40" s="292"/>
      <c r="O40" s="292"/>
      <c r="P40" s="292"/>
      <c r="Q40" s="292"/>
      <c r="R40" s="292"/>
      <c r="S40" s="292"/>
      <c r="T40" s="292"/>
      <c r="U40" s="292"/>
    </row>
    <row r="41" spans="2:21" s="9" customFormat="1" ht="20.25" customHeight="1" x14ac:dyDescent="0.25">
      <c r="B41" s="19" t="s">
        <v>234</v>
      </c>
      <c r="C41" s="19"/>
      <c r="D41" s="376" t="s">
        <v>83</v>
      </c>
      <c r="E41" s="19" t="s">
        <v>31</v>
      </c>
      <c r="F41" s="19">
        <v>1</v>
      </c>
      <c r="G41" s="65"/>
      <c r="H41" s="23"/>
      <c r="I41" s="292"/>
      <c r="J41" s="292"/>
      <c r="K41" s="292"/>
      <c r="L41" s="292"/>
      <c r="M41" s="292"/>
      <c r="N41" s="292"/>
      <c r="O41" s="292"/>
      <c r="P41" s="292"/>
      <c r="Q41" s="292"/>
      <c r="R41" s="292"/>
      <c r="S41" s="292"/>
      <c r="T41" s="292"/>
      <c r="U41" s="292"/>
    </row>
    <row r="42" spans="2:21" s="9" customFormat="1" ht="20.25" customHeight="1" x14ac:dyDescent="0.25">
      <c r="B42" s="19" t="s">
        <v>235</v>
      </c>
      <c r="C42" s="19"/>
      <c r="D42" s="376" t="s">
        <v>85</v>
      </c>
      <c r="E42" s="19" t="s">
        <v>31</v>
      </c>
      <c r="F42" s="19">
        <v>1</v>
      </c>
      <c r="G42" s="65"/>
      <c r="H42" s="23"/>
      <c r="I42" s="292"/>
      <c r="J42" s="292"/>
      <c r="K42" s="292"/>
      <c r="L42" s="292"/>
      <c r="M42" s="292"/>
      <c r="N42" s="292"/>
      <c r="O42" s="292"/>
      <c r="P42" s="292"/>
      <c r="Q42" s="292"/>
      <c r="R42" s="292"/>
      <c r="S42" s="292"/>
      <c r="T42" s="292"/>
      <c r="U42" s="292"/>
    </row>
    <row r="43" spans="2:21" s="9" customFormat="1" ht="20.25" customHeight="1" x14ac:dyDescent="0.25">
      <c r="B43" s="19" t="s">
        <v>236</v>
      </c>
      <c r="C43" s="19"/>
      <c r="D43" s="376" t="s">
        <v>87</v>
      </c>
      <c r="E43" s="19" t="s">
        <v>31</v>
      </c>
      <c r="F43" s="19">
        <v>1</v>
      </c>
      <c r="G43" s="65"/>
      <c r="H43" s="23"/>
      <c r="I43" s="292"/>
      <c r="J43" s="292"/>
      <c r="K43" s="292"/>
      <c r="L43" s="292"/>
      <c r="M43" s="292"/>
      <c r="N43" s="292"/>
      <c r="O43" s="292"/>
      <c r="P43" s="292"/>
      <c r="Q43" s="292"/>
      <c r="R43" s="292"/>
      <c r="S43" s="292"/>
      <c r="T43" s="292"/>
      <c r="U43" s="292"/>
    </row>
    <row r="44" spans="2:21" s="9" customFormat="1" ht="20.25" customHeight="1" x14ac:dyDescent="0.25">
      <c r="B44" s="19" t="s">
        <v>237</v>
      </c>
      <c r="C44" s="19"/>
      <c r="D44" s="376" t="s">
        <v>89</v>
      </c>
      <c r="E44" s="19" t="s">
        <v>31</v>
      </c>
      <c r="F44" s="19">
        <v>1</v>
      </c>
      <c r="G44" s="65"/>
      <c r="H44" s="23"/>
      <c r="I44" s="292"/>
      <c r="J44" s="292"/>
      <c r="K44" s="292"/>
      <c r="L44" s="292"/>
      <c r="M44" s="292"/>
      <c r="N44" s="292"/>
      <c r="O44" s="292"/>
      <c r="P44" s="292"/>
      <c r="Q44" s="292"/>
      <c r="R44" s="292"/>
      <c r="S44" s="292"/>
      <c r="T44" s="292"/>
      <c r="U44" s="292"/>
    </row>
    <row r="45" spans="2:21" s="9" customFormat="1" ht="20.25" customHeight="1" x14ac:dyDescent="0.25">
      <c r="B45" s="19" t="s">
        <v>238</v>
      </c>
      <c r="C45" s="19"/>
      <c r="D45" s="376" t="s">
        <v>91</v>
      </c>
      <c r="E45" s="19" t="s">
        <v>31</v>
      </c>
      <c r="F45" s="19">
        <v>1</v>
      </c>
      <c r="G45" s="65"/>
      <c r="H45" s="23"/>
      <c r="I45" s="292"/>
      <c r="J45" s="292"/>
      <c r="K45" s="292"/>
      <c r="L45" s="292"/>
      <c r="M45" s="292"/>
      <c r="N45" s="292"/>
      <c r="O45" s="292"/>
      <c r="P45" s="292"/>
      <c r="Q45" s="292"/>
      <c r="R45" s="292"/>
      <c r="S45" s="292"/>
      <c r="T45" s="292"/>
      <c r="U45" s="292"/>
    </row>
    <row r="46" spans="2:21" s="9" customFormat="1" ht="20.25" customHeight="1" x14ac:dyDescent="0.25">
      <c r="B46" s="19" t="s">
        <v>239</v>
      </c>
      <c r="C46" s="19"/>
      <c r="D46" s="376" t="s">
        <v>93</v>
      </c>
      <c r="E46" s="19" t="s">
        <v>31</v>
      </c>
      <c r="F46" s="19">
        <v>1</v>
      </c>
      <c r="G46" s="65"/>
      <c r="H46" s="23"/>
      <c r="I46" s="292"/>
      <c r="J46" s="292"/>
      <c r="K46" s="292"/>
      <c r="L46" s="292"/>
      <c r="M46" s="292"/>
      <c r="N46" s="292"/>
      <c r="O46" s="292"/>
      <c r="P46" s="292"/>
      <c r="Q46" s="292"/>
      <c r="R46" s="292"/>
      <c r="S46" s="292"/>
      <c r="T46" s="292"/>
      <c r="U46" s="292"/>
    </row>
    <row r="47" spans="2:21" s="9" customFormat="1" ht="20.25" customHeight="1" x14ac:dyDescent="0.25">
      <c r="B47" s="19" t="s">
        <v>240</v>
      </c>
      <c r="C47" s="19"/>
      <c r="D47" s="376" t="s">
        <v>95</v>
      </c>
      <c r="E47" s="19" t="s">
        <v>31</v>
      </c>
      <c r="F47" s="19">
        <v>1</v>
      </c>
      <c r="G47" s="65"/>
      <c r="H47" s="23"/>
      <c r="I47" s="292"/>
      <c r="J47" s="292"/>
      <c r="K47" s="292"/>
      <c r="L47" s="292"/>
      <c r="M47" s="292"/>
      <c r="N47" s="292"/>
      <c r="O47" s="292"/>
      <c r="P47" s="292"/>
      <c r="Q47" s="292"/>
      <c r="R47" s="292"/>
      <c r="S47" s="292"/>
      <c r="T47" s="292"/>
      <c r="U47" s="292"/>
    </row>
    <row r="48" spans="2:21" s="9" customFormat="1" ht="20.25" customHeight="1" x14ac:dyDescent="0.25">
      <c r="B48" s="19" t="s">
        <v>241</v>
      </c>
      <c r="C48" s="19"/>
      <c r="D48" s="376" t="s">
        <v>97</v>
      </c>
      <c r="E48" s="19" t="s">
        <v>31</v>
      </c>
      <c r="F48" s="19">
        <v>1</v>
      </c>
      <c r="G48" s="65"/>
      <c r="H48" s="23"/>
      <c r="I48" s="292"/>
      <c r="J48" s="292"/>
      <c r="K48" s="292"/>
      <c r="L48" s="292"/>
      <c r="M48" s="292"/>
      <c r="N48" s="292"/>
      <c r="O48" s="292"/>
      <c r="P48" s="292"/>
      <c r="Q48" s="292"/>
      <c r="R48" s="292"/>
      <c r="S48" s="292"/>
      <c r="T48" s="292"/>
      <c r="U48" s="292"/>
    </row>
    <row r="49" spans="2:21" s="9" customFormat="1" ht="20.25" customHeight="1" x14ac:dyDescent="0.25">
      <c r="B49" s="19" t="s">
        <v>242</v>
      </c>
      <c r="C49" s="19"/>
      <c r="D49" s="376" t="s">
        <v>99</v>
      </c>
      <c r="E49" s="19" t="s">
        <v>31</v>
      </c>
      <c r="F49" s="19">
        <v>1</v>
      </c>
      <c r="G49" s="65"/>
      <c r="H49" s="23"/>
      <c r="I49" s="292"/>
      <c r="J49" s="292"/>
      <c r="K49" s="292"/>
      <c r="L49" s="292"/>
      <c r="M49" s="292"/>
      <c r="N49" s="292"/>
      <c r="O49" s="292"/>
      <c r="P49" s="292"/>
      <c r="Q49" s="292"/>
      <c r="R49" s="292"/>
      <c r="S49" s="292"/>
      <c r="T49" s="292"/>
      <c r="U49" s="292"/>
    </row>
    <row r="50" spans="2:21" s="9" customFormat="1" ht="20.25" customHeight="1" x14ac:dyDescent="0.25">
      <c r="B50" s="19" t="s">
        <v>243</v>
      </c>
      <c r="C50" s="19"/>
      <c r="D50" s="376" t="s">
        <v>101</v>
      </c>
      <c r="E50" s="19" t="s">
        <v>31</v>
      </c>
      <c r="F50" s="19">
        <v>1</v>
      </c>
      <c r="G50" s="65"/>
      <c r="H50" s="23"/>
      <c r="I50" s="292"/>
      <c r="J50" s="292"/>
      <c r="K50" s="292"/>
      <c r="L50" s="292"/>
      <c r="M50" s="292"/>
      <c r="N50" s="292"/>
      <c r="O50" s="292"/>
      <c r="P50" s="292"/>
      <c r="Q50" s="292"/>
      <c r="R50" s="292"/>
      <c r="S50" s="292"/>
      <c r="T50" s="292"/>
      <c r="U50" s="292"/>
    </row>
    <row r="51" spans="2:21" s="9" customFormat="1" ht="20.25" customHeight="1" x14ac:dyDescent="0.25">
      <c r="B51" s="19" t="s">
        <v>244</v>
      </c>
      <c r="C51" s="19"/>
      <c r="D51" s="376" t="s">
        <v>103</v>
      </c>
      <c r="E51" s="19" t="s">
        <v>31</v>
      </c>
      <c r="F51" s="19">
        <v>1</v>
      </c>
      <c r="G51" s="65"/>
      <c r="H51" s="23"/>
      <c r="I51" s="292"/>
      <c r="J51" s="292"/>
      <c r="K51" s="292"/>
      <c r="L51" s="292"/>
      <c r="M51" s="292"/>
      <c r="N51" s="292"/>
      <c r="O51" s="292"/>
      <c r="P51" s="292"/>
      <c r="Q51" s="292"/>
      <c r="R51" s="292"/>
      <c r="S51" s="292"/>
      <c r="T51" s="292"/>
      <c r="U51" s="292"/>
    </row>
    <row r="52" spans="2:21" s="9" customFormat="1" ht="20.25" customHeight="1" x14ac:dyDescent="0.25">
      <c r="B52" s="19" t="s">
        <v>245</v>
      </c>
      <c r="C52" s="19"/>
      <c r="D52" s="376" t="s">
        <v>93</v>
      </c>
      <c r="E52" s="19" t="s">
        <v>31</v>
      </c>
      <c r="F52" s="19">
        <v>1</v>
      </c>
      <c r="G52" s="65"/>
      <c r="H52" s="23"/>
      <c r="I52" s="292"/>
      <c r="J52" s="292"/>
      <c r="K52" s="326"/>
      <c r="L52" s="326"/>
      <c r="M52" s="326"/>
      <c r="N52" s="292"/>
      <c r="O52" s="292"/>
      <c r="P52" s="292"/>
      <c r="Q52" s="292"/>
      <c r="R52" s="292"/>
      <c r="S52" s="292"/>
      <c r="T52" s="292"/>
      <c r="U52" s="292"/>
    </row>
    <row r="53" spans="2:21" s="9" customFormat="1" ht="20.25" customHeight="1" x14ac:dyDescent="0.25">
      <c r="B53" s="19" t="s">
        <v>246</v>
      </c>
      <c r="C53" s="19"/>
      <c r="D53" s="376" t="s">
        <v>95</v>
      </c>
      <c r="E53" s="19" t="s">
        <v>31</v>
      </c>
      <c r="F53" s="19">
        <v>1</v>
      </c>
      <c r="G53" s="65"/>
      <c r="H53" s="23"/>
      <c r="I53" s="292"/>
      <c r="J53" s="292"/>
      <c r="K53" s="326"/>
      <c r="L53" s="327"/>
      <c r="M53" s="326"/>
      <c r="N53" s="292"/>
      <c r="O53" s="292"/>
      <c r="P53" s="292"/>
      <c r="Q53" s="292"/>
      <c r="R53" s="292"/>
      <c r="S53" s="292"/>
      <c r="T53" s="292"/>
      <c r="U53" s="292"/>
    </row>
    <row r="54" spans="2:21" s="9" customFormat="1" ht="20.25" customHeight="1" x14ac:dyDescent="0.25">
      <c r="B54" s="19">
        <f>B53+0.01</f>
        <v>4.45</v>
      </c>
      <c r="C54" s="19"/>
      <c r="D54" s="117" t="s">
        <v>578</v>
      </c>
      <c r="E54" s="19" t="s">
        <v>31</v>
      </c>
      <c r="F54" s="19">
        <v>1</v>
      </c>
      <c r="G54" s="65"/>
      <c r="H54" s="23"/>
      <c r="I54" s="335"/>
      <c r="J54" s="292"/>
      <c r="K54" s="326"/>
      <c r="L54" s="326"/>
      <c r="M54" s="326"/>
      <c r="N54" s="292"/>
      <c r="O54" s="292"/>
      <c r="P54" s="292"/>
      <c r="Q54" s="292"/>
      <c r="R54" s="292"/>
      <c r="S54" s="292"/>
      <c r="T54" s="292"/>
      <c r="U54" s="292"/>
    </row>
    <row r="55" spans="2:21" s="9" customFormat="1" ht="20.25" customHeight="1" x14ac:dyDescent="0.25">
      <c r="B55" s="19">
        <f t="shared" ref="B55:B110" si="0">B54+0.01</f>
        <v>4.46</v>
      </c>
      <c r="C55" s="19"/>
      <c r="D55" s="117" t="s">
        <v>579</v>
      </c>
      <c r="E55" s="19" t="s">
        <v>31</v>
      </c>
      <c r="F55" s="19">
        <v>1</v>
      </c>
      <c r="G55" s="65"/>
      <c r="H55" s="23"/>
      <c r="I55" s="335"/>
      <c r="J55" s="292"/>
      <c r="K55" s="326"/>
      <c r="L55" s="326"/>
      <c r="M55" s="326"/>
      <c r="N55" s="292"/>
      <c r="O55" s="292"/>
      <c r="P55" s="292"/>
      <c r="Q55" s="292"/>
      <c r="R55" s="292"/>
      <c r="S55" s="292"/>
      <c r="T55" s="292"/>
      <c r="U55" s="292"/>
    </row>
    <row r="56" spans="2:21" s="9" customFormat="1" ht="20.25" customHeight="1" x14ac:dyDescent="0.25">
      <c r="B56" s="19">
        <f t="shared" si="0"/>
        <v>4.47</v>
      </c>
      <c r="C56" s="19"/>
      <c r="D56" s="117" t="s">
        <v>580</v>
      </c>
      <c r="E56" s="19" t="s">
        <v>31</v>
      </c>
      <c r="F56" s="19">
        <v>1</v>
      </c>
      <c r="G56" s="65"/>
      <c r="H56" s="23"/>
      <c r="I56" s="335"/>
      <c r="J56" s="292"/>
      <c r="K56" s="292"/>
      <c r="L56" s="292"/>
      <c r="M56" s="292"/>
      <c r="N56" s="292"/>
      <c r="O56" s="292"/>
      <c r="P56" s="292"/>
      <c r="Q56" s="292"/>
      <c r="R56" s="292"/>
      <c r="S56" s="292"/>
      <c r="T56" s="292"/>
      <c r="U56" s="292"/>
    </row>
    <row r="57" spans="2:21" s="9" customFormat="1" ht="20.25" customHeight="1" x14ac:dyDescent="0.25">
      <c r="B57" s="19">
        <f t="shared" si="0"/>
        <v>4.4799999999999995</v>
      </c>
      <c r="C57" s="19"/>
      <c r="D57" s="117" t="s">
        <v>581</v>
      </c>
      <c r="E57" s="19" t="s">
        <v>31</v>
      </c>
      <c r="F57" s="19">
        <v>1</v>
      </c>
      <c r="G57" s="65"/>
      <c r="H57" s="23"/>
      <c r="I57" s="335"/>
      <c r="J57" s="292"/>
      <c r="K57" s="292"/>
      <c r="L57" s="292"/>
      <c r="M57" s="326"/>
      <c r="N57" s="292"/>
      <c r="O57" s="292"/>
      <c r="P57" s="292"/>
      <c r="Q57" s="292"/>
      <c r="R57" s="292"/>
      <c r="S57" s="292"/>
      <c r="T57" s="292"/>
      <c r="U57" s="292"/>
    </row>
    <row r="58" spans="2:21" s="289" customFormat="1" ht="18.600000000000001" customHeight="1" x14ac:dyDescent="0.25">
      <c r="B58" s="19">
        <f t="shared" si="0"/>
        <v>4.4899999999999993</v>
      </c>
      <c r="C58" s="19"/>
      <c r="D58" s="117" t="s">
        <v>582</v>
      </c>
      <c r="E58" s="19" t="s">
        <v>31</v>
      </c>
      <c r="F58" s="19">
        <v>1</v>
      </c>
      <c r="G58" s="65"/>
      <c r="H58" s="23"/>
      <c r="I58" s="335"/>
      <c r="J58" s="292"/>
      <c r="K58" s="292"/>
      <c r="L58" s="292"/>
      <c r="M58" s="292"/>
      <c r="N58" s="292"/>
      <c r="O58" s="292"/>
      <c r="P58" s="292"/>
      <c r="Q58" s="292"/>
      <c r="R58" s="292"/>
    </row>
    <row r="59" spans="2:21" s="289" customFormat="1" ht="18" customHeight="1" x14ac:dyDescent="0.25">
      <c r="B59" s="331">
        <f t="shared" si="0"/>
        <v>4.4999999999999991</v>
      </c>
      <c r="C59" s="19"/>
      <c r="D59" s="117" t="s">
        <v>583</v>
      </c>
      <c r="E59" s="19" t="s">
        <v>31</v>
      </c>
      <c r="F59" s="19">
        <v>1</v>
      </c>
      <c r="G59" s="65"/>
      <c r="H59" s="23"/>
      <c r="I59" s="292"/>
      <c r="J59" s="292"/>
      <c r="K59" s="292"/>
      <c r="L59" s="292"/>
      <c r="M59" s="292"/>
      <c r="N59" s="292"/>
      <c r="O59" s="292"/>
      <c r="P59" s="292"/>
      <c r="Q59" s="292"/>
      <c r="R59" s="292"/>
    </row>
    <row r="60" spans="2:21" s="289" customFormat="1" ht="16.899999999999999" customHeight="1" x14ac:dyDescent="0.25">
      <c r="B60" s="19">
        <f t="shared" si="0"/>
        <v>4.5099999999999989</v>
      </c>
      <c r="C60" s="19"/>
      <c r="D60" s="117" t="s">
        <v>584</v>
      </c>
      <c r="E60" s="19" t="s">
        <v>31</v>
      </c>
      <c r="F60" s="19">
        <v>1</v>
      </c>
      <c r="G60" s="65"/>
      <c r="H60" s="23"/>
      <c r="I60" s="292"/>
      <c r="J60" s="292"/>
      <c r="K60" s="292"/>
      <c r="L60" s="292"/>
      <c r="M60" s="292"/>
      <c r="N60" s="292"/>
      <c r="O60" s="292"/>
      <c r="P60" s="292"/>
      <c r="Q60" s="292"/>
      <c r="R60" s="292"/>
    </row>
    <row r="61" spans="2:21" s="289" customFormat="1" ht="15" customHeight="1" x14ac:dyDescent="0.25">
      <c r="B61" s="19">
        <f t="shared" si="0"/>
        <v>4.5199999999999987</v>
      </c>
      <c r="C61" s="19"/>
      <c r="D61" s="117" t="s">
        <v>585</v>
      </c>
      <c r="E61" s="19" t="s">
        <v>31</v>
      </c>
      <c r="F61" s="19">
        <v>1</v>
      </c>
      <c r="G61" s="65"/>
      <c r="H61" s="23"/>
      <c r="I61" s="292"/>
      <c r="J61" s="292"/>
      <c r="K61" s="292"/>
      <c r="L61" s="292"/>
      <c r="M61" s="292"/>
      <c r="N61" s="292"/>
      <c r="O61" s="292"/>
      <c r="P61" s="292"/>
      <c r="Q61" s="292"/>
      <c r="R61" s="292"/>
    </row>
    <row r="62" spans="2:21" s="9" customFormat="1" ht="16.149999999999999" customHeight="1" x14ac:dyDescent="0.25">
      <c r="B62" s="19">
        <f t="shared" si="0"/>
        <v>4.5299999999999985</v>
      </c>
      <c r="C62" s="19"/>
      <c r="D62" s="117" t="s">
        <v>586</v>
      </c>
      <c r="E62" s="19" t="s">
        <v>31</v>
      </c>
      <c r="F62" s="19">
        <v>1</v>
      </c>
      <c r="G62" s="65"/>
      <c r="H62" s="23"/>
      <c r="I62" s="292"/>
      <c r="J62" s="292"/>
      <c r="K62" s="292"/>
      <c r="L62" s="292"/>
      <c r="M62" s="292"/>
      <c r="N62" s="292"/>
      <c r="O62" s="292"/>
      <c r="P62" s="292"/>
      <c r="Q62" s="292"/>
      <c r="R62" s="292"/>
      <c r="S62" s="292"/>
      <c r="T62" s="292"/>
      <c r="U62" s="292"/>
    </row>
    <row r="63" spans="2:21" s="9" customFormat="1" ht="16.899999999999999" customHeight="1" x14ac:dyDescent="0.25">
      <c r="B63" s="19">
        <f t="shared" si="0"/>
        <v>4.5399999999999983</v>
      </c>
      <c r="C63" s="19"/>
      <c r="D63" s="117" t="s">
        <v>587</v>
      </c>
      <c r="E63" s="19" t="s">
        <v>31</v>
      </c>
      <c r="F63" s="19">
        <v>1</v>
      </c>
      <c r="G63" s="65"/>
      <c r="H63" s="23"/>
      <c r="I63" s="292"/>
      <c r="J63" s="292"/>
      <c r="K63" s="292"/>
      <c r="L63" s="292"/>
      <c r="M63" s="292"/>
      <c r="N63" s="292"/>
      <c r="O63" s="292"/>
      <c r="P63" s="292"/>
      <c r="Q63" s="292"/>
      <c r="R63" s="292"/>
      <c r="S63" s="292"/>
      <c r="T63" s="292"/>
      <c r="U63" s="292"/>
    </row>
    <row r="64" spans="2:21" s="9" customFormat="1" ht="15" x14ac:dyDescent="0.25">
      <c r="B64" s="19">
        <f t="shared" si="0"/>
        <v>4.549999999999998</v>
      </c>
      <c r="C64" s="19"/>
      <c r="D64" s="117" t="s">
        <v>588</v>
      </c>
      <c r="E64" s="19" t="s">
        <v>31</v>
      </c>
      <c r="F64" s="19">
        <v>1</v>
      </c>
      <c r="G64" s="65"/>
      <c r="H64" s="23"/>
      <c r="I64" s="292"/>
      <c r="J64" s="292"/>
      <c r="K64" s="292"/>
      <c r="L64" s="292"/>
      <c r="M64" s="292"/>
      <c r="N64" s="292"/>
      <c r="O64" s="292"/>
      <c r="P64" s="292"/>
      <c r="Q64" s="292"/>
      <c r="R64" s="292"/>
      <c r="S64" s="292"/>
      <c r="T64" s="292"/>
      <c r="U64" s="292"/>
    </row>
    <row r="65" spans="2:21" s="9" customFormat="1" ht="15" x14ac:dyDescent="0.25">
      <c r="B65" s="19">
        <f t="shared" si="0"/>
        <v>4.5599999999999978</v>
      </c>
      <c r="C65" s="19"/>
      <c r="D65" s="117" t="s">
        <v>589</v>
      </c>
      <c r="E65" s="19" t="s">
        <v>31</v>
      </c>
      <c r="F65" s="19">
        <v>1</v>
      </c>
      <c r="G65" s="65"/>
      <c r="H65" s="23"/>
      <c r="I65" s="292"/>
      <c r="J65" s="292"/>
      <c r="K65" s="292"/>
      <c r="L65" s="292"/>
      <c r="M65" s="292"/>
      <c r="N65" s="292"/>
      <c r="O65" s="292"/>
      <c r="P65" s="292"/>
      <c r="Q65" s="292"/>
      <c r="R65" s="292"/>
      <c r="S65" s="292"/>
      <c r="T65" s="292"/>
      <c r="U65" s="292"/>
    </row>
    <row r="66" spans="2:21" s="9" customFormat="1" ht="15" x14ac:dyDescent="0.25">
      <c r="B66" s="19">
        <f t="shared" si="0"/>
        <v>4.5699999999999976</v>
      </c>
      <c r="C66" s="19"/>
      <c r="D66" s="117" t="s">
        <v>581</v>
      </c>
      <c r="E66" s="19" t="s">
        <v>31</v>
      </c>
      <c r="F66" s="19">
        <v>1</v>
      </c>
      <c r="G66" s="65"/>
      <c r="H66" s="23"/>
      <c r="I66" s="292"/>
      <c r="J66" s="292"/>
      <c r="K66" s="292"/>
      <c r="L66" s="292"/>
      <c r="M66" s="292"/>
      <c r="N66" s="292"/>
      <c r="O66" s="292"/>
      <c r="P66" s="292"/>
      <c r="Q66" s="292"/>
      <c r="R66" s="292"/>
      <c r="S66" s="292"/>
      <c r="T66" s="292"/>
      <c r="U66" s="292"/>
    </row>
    <row r="67" spans="2:21" s="9" customFormat="1" ht="15" x14ac:dyDescent="0.25">
      <c r="B67" s="19">
        <f t="shared" si="0"/>
        <v>4.5799999999999974</v>
      </c>
      <c r="C67" s="19"/>
      <c r="D67" s="117" t="s">
        <v>79</v>
      </c>
      <c r="E67" s="19" t="s">
        <v>31</v>
      </c>
      <c r="F67" s="19">
        <v>1</v>
      </c>
      <c r="G67" s="65"/>
      <c r="H67" s="23"/>
      <c r="I67" s="292"/>
      <c r="J67" s="292"/>
      <c r="K67" s="292"/>
      <c r="L67" s="292"/>
      <c r="M67" s="292"/>
      <c r="N67" s="292"/>
      <c r="O67" s="292"/>
      <c r="P67" s="292"/>
      <c r="Q67" s="292"/>
      <c r="R67" s="292"/>
      <c r="S67" s="292"/>
      <c r="T67" s="292"/>
      <c r="U67" s="292"/>
    </row>
    <row r="68" spans="2:21" s="9" customFormat="1" ht="15" x14ac:dyDescent="0.25">
      <c r="B68" s="19">
        <f t="shared" si="0"/>
        <v>4.5899999999999972</v>
      </c>
      <c r="C68" s="19"/>
      <c r="D68" s="117" t="s">
        <v>81</v>
      </c>
      <c r="E68" s="19" t="s">
        <v>31</v>
      </c>
      <c r="F68" s="19">
        <v>1</v>
      </c>
      <c r="G68" s="65"/>
      <c r="H68" s="23"/>
      <c r="I68" s="292"/>
      <c r="J68" s="292"/>
      <c r="K68" s="292"/>
      <c r="L68" s="292"/>
      <c r="M68" s="292"/>
      <c r="N68" s="292"/>
      <c r="O68" s="292"/>
      <c r="P68" s="292"/>
      <c r="Q68" s="292"/>
      <c r="R68" s="292"/>
      <c r="S68" s="292"/>
      <c r="T68" s="292"/>
      <c r="U68" s="292"/>
    </row>
    <row r="69" spans="2:21" s="9" customFormat="1" ht="15.75" thickBot="1" x14ac:dyDescent="0.3">
      <c r="B69" s="396">
        <f t="shared" si="0"/>
        <v>4.599999999999997</v>
      </c>
      <c r="C69" s="53"/>
      <c r="D69" s="104" t="s">
        <v>83</v>
      </c>
      <c r="E69" s="53" t="s">
        <v>31</v>
      </c>
      <c r="F69" s="53">
        <v>1</v>
      </c>
      <c r="G69" s="65"/>
      <c r="H69" s="67"/>
      <c r="I69" s="292"/>
      <c r="J69" s="292"/>
      <c r="K69" s="292"/>
      <c r="L69" s="292"/>
      <c r="M69" s="292"/>
      <c r="N69" s="292"/>
      <c r="O69" s="292"/>
      <c r="P69" s="292"/>
      <c r="Q69" s="292"/>
      <c r="R69" s="292"/>
      <c r="S69" s="292"/>
      <c r="T69" s="292"/>
      <c r="U69" s="292"/>
    </row>
    <row r="70" spans="2:21" s="9" customFormat="1" ht="15.75" thickBot="1" x14ac:dyDescent="0.3">
      <c r="B70" s="397" t="s">
        <v>395</v>
      </c>
      <c r="C70" s="295"/>
      <c r="D70" s="394"/>
      <c r="E70" s="295"/>
      <c r="F70" s="295"/>
      <c r="G70" s="340"/>
      <c r="H70" s="341"/>
      <c r="I70" s="292"/>
      <c r="J70" s="292"/>
      <c r="K70" s="292"/>
      <c r="L70" s="292"/>
      <c r="M70" s="292"/>
      <c r="N70" s="292"/>
      <c r="O70" s="292"/>
      <c r="P70" s="292"/>
      <c r="Q70" s="292"/>
      <c r="R70" s="292"/>
      <c r="S70" s="292"/>
      <c r="T70" s="292"/>
      <c r="U70" s="292"/>
    </row>
    <row r="71" spans="2:21" s="9" customFormat="1" ht="15.75" thickBot="1" x14ac:dyDescent="0.3">
      <c r="B71" s="398" t="s">
        <v>1262</v>
      </c>
      <c r="C71" s="54"/>
      <c r="D71" s="384"/>
      <c r="E71" s="54"/>
      <c r="F71" s="54"/>
      <c r="G71" s="27"/>
      <c r="H71" s="338"/>
      <c r="I71" s="292"/>
      <c r="J71" s="292"/>
      <c r="K71" s="292"/>
      <c r="L71" s="292"/>
      <c r="M71" s="292"/>
      <c r="N71" s="292"/>
      <c r="O71" s="292"/>
      <c r="P71" s="292"/>
      <c r="Q71" s="292"/>
      <c r="R71" s="292"/>
      <c r="S71" s="292"/>
      <c r="T71" s="292"/>
      <c r="U71" s="292"/>
    </row>
    <row r="72" spans="2:21" s="9" customFormat="1" ht="15" x14ac:dyDescent="0.25">
      <c r="B72" s="294">
        <f>B69+0.01</f>
        <v>4.6099999999999968</v>
      </c>
      <c r="C72" s="294"/>
      <c r="D72" s="111" t="s">
        <v>85</v>
      </c>
      <c r="E72" s="294" t="s">
        <v>31</v>
      </c>
      <c r="F72" s="294">
        <v>1</v>
      </c>
      <c r="G72" s="296"/>
      <c r="H72" s="367"/>
      <c r="I72" s="292"/>
      <c r="J72" s="292"/>
      <c r="K72" s="292"/>
      <c r="L72" s="292"/>
      <c r="M72" s="292"/>
      <c r="N72" s="292"/>
      <c r="O72" s="292"/>
      <c r="P72" s="292"/>
      <c r="Q72" s="292"/>
      <c r="R72" s="292"/>
      <c r="S72" s="292"/>
      <c r="T72" s="292"/>
      <c r="U72" s="292"/>
    </row>
    <row r="73" spans="2:21" s="9" customFormat="1" ht="15" x14ac:dyDescent="0.25">
      <c r="B73" s="19">
        <f t="shared" si="0"/>
        <v>4.6199999999999966</v>
      </c>
      <c r="C73" s="19"/>
      <c r="D73" s="117" t="s">
        <v>87</v>
      </c>
      <c r="E73" s="19" t="s">
        <v>31</v>
      </c>
      <c r="F73" s="19">
        <v>1</v>
      </c>
      <c r="G73" s="296"/>
      <c r="H73" s="23"/>
      <c r="I73" s="292"/>
      <c r="J73" s="292"/>
      <c r="K73" s="292"/>
      <c r="L73" s="292"/>
      <c r="M73" s="292"/>
      <c r="N73" s="292"/>
      <c r="O73" s="292"/>
      <c r="P73" s="292"/>
      <c r="Q73" s="292"/>
      <c r="R73" s="292"/>
      <c r="S73" s="292"/>
      <c r="T73" s="292"/>
      <c r="U73" s="292"/>
    </row>
    <row r="74" spans="2:21" s="9" customFormat="1" ht="15" x14ac:dyDescent="0.25">
      <c r="B74" s="19">
        <f t="shared" si="0"/>
        <v>4.6299999999999963</v>
      </c>
      <c r="C74" s="19"/>
      <c r="D74" s="117" t="s">
        <v>89</v>
      </c>
      <c r="E74" s="19" t="s">
        <v>31</v>
      </c>
      <c r="F74" s="19">
        <v>1</v>
      </c>
      <c r="G74" s="296"/>
      <c r="H74" s="23"/>
      <c r="I74" s="292"/>
      <c r="J74" s="292"/>
      <c r="K74" s="292"/>
      <c r="L74" s="292"/>
      <c r="M74" s="292"/>
      <c r="N74" s="292"/>
      <c r="O74" s="292"/>
      <c r="P74" s="292"/>
      <c r="Q74" s="292"/>
      <c r="R74" s="292"/>
      <c r="S74" s="292"/>
      <c r="T74" s="292"/>
      <c r="U74" s="292"/>
    </row>
    <row r="75" spans="2:21" s="9" customFormat="1" ht="15" x14ac:dyDescent="0.25">
      <c r="B75" s="19">
        <f t="shared" si="0"/>
        <v>4.6399999999999961</v>
      </c>
      <c r="C75" s="19"/>
      <c r="D75" s="117" t="s">
        <v>91</v>
      </c>
      <c r="E75" s="19" t="s">
        <v>31</v>
      </c>
      <c r="F75" s="19">
        <v>1</v>
      </c>
      <c r="G75" s="296"/>
      <c r="H75" s="23"/>
      <c r="I75" s="292"/>
      <c r="J75" s="292"/>
      <c r="K75" s="292"/>
      <c r="L75" s="292"/>
      <c r="M75" s="292"/>
      <c r="N75" s="292"/>
      <c r="O75" s="292"/>
      <c r="P75" s="292"/>
      <c r="Q75" s="292"/>
      <c r="R75" s="292"/>
      <c r="S75" s="292"/>
      <c r="T75" s="292"/>
      <c r="U75" s="292"/>
    </row>
    <row r="76" spans="2:21" s="9" customFormat="1" ht="15" x14ac:dyDescent="0.25">
      <c r="B76" s="19">
        <f t="shared" si="0"/>
        <v>4.6499999999999959</v>
      </c>
      <c r="C76" s="19"/>
      <c r="D76" s="116" t="s">
        <v>593</v>
      </c>
      <c r="E76" s="19" t="s">
        <v>31</v>
      </c>
      <c r="F76" s="19">
        <v>1</v>
      </c>
      <c r="G76" s="65"/>
      <c r="H76" s="23"/>
      <c r="I76" s="335"/>
      <c r="J76" s="292"/>
      <c r="K76" s="292"/>
      <c r="L76" s="292"/>
      <c r="M76" s="292"/>
      <c r="N76" s="292"/>
      <c r="O76" s="292"/>
      <c r="P76" s="292"/>
      <c r="Q76" s="292"/>
      <c r="R76" s="292"/>
      <c r="S76" s="292"/>
      <c r="T76" s="292"/>
      <c r="U76" s="292"/>
    </row>
    <row r="77" spans="2:21" s="9" customFormat="1" ht="15" x14ac:dyDescent="0.25">
      <c r="B77" s="19">
        <f t="shared" si="0"/>
        <v>4.6599999999999957</v>
      </c>
      <c r="C77" s="19"/>
      <c r="D77" s="116" t="s">
        <v>594</v>
      </c>
      <c r="E77" s="19" t="s">
        <v>31</v>
      </c>
      <c r="F77" s="19">
        <v>1</v>
      </c>
      <c r="G77" s="65"/>
      <c r="H77" s="23"/>
      <c r="I77" s="335"/>
      <c r="J77" s="292"/>
      <c r="K77" s="292"/>
      <c r="L77" s="292"/>
      <c r="M77" s="292"/>
      <c r="N77" s="292"/>
      <c r="O77" s="292"/>
      <c r="P77" s="292"/>
      <c r="Q77" s="292"/>
      <c r="R77" s="292"/>
      <c r="S77" s="292"/>
      <c r="T77" s="292"/>
      <c r="U77" s="292"/>
    </row>
    <row r="78" spans="2:21" s="9" customFormat="1" ht="15" x14ac:dyDescent="0.25">
      <c r="B78" s="19">
        <f t="shared" si="0"/>
        <v>4.6699999999999955</v>
      </c>
      <c r="C78" s="19"/>
      <c r="D78" s="116" t="s">
        <v>595</v>
      </c>
      <c r="E78" s="19" t="s">
        <v>31</v>
      </c>
      <c r="F78" s="19">
        <v>1</v>
      </c>
      <c r="G78" s="65"/>
      <c r="H78" s="23"/>
      <c r="I78" s="335"/>
      <c r="J78" s="292"/>
      <c r="K78" s="292"/>
      <c r="L78" s="292"/>
      <c r="M78" s="292"/>
      <c r="N78" s="292"/>
      <c r="O78" s="292"/>
      <c r="P78" s="292"/>
      <c r="Q78" s="292"/>
      <c r="R78" s="292"/>
      <c r="S78" s="292"/>
      <c r="T78" s="292"/>
      <c r="U78" s="292"/>
    </row>
    <row r="79" spans="2:21" s="9" customFormat="1" ht="15" x14ac:dyDescent="0.25">
      <c r="B79" s="19">
        <f t="shared" si="0"/>
        <v>4.6799999999999953</v>
      </c>
      <c r="C79" s="19"/>
      <c r="D79" s="116" t="s">
        <v>596</v>
      </c>
      <c r="E79" s="19" t="s">
        <v>31</v>
      </c>
      <c r="F79" s="19">
        <v>1</v>
      </c>
      <c r="G79" s="65"/>
      <c r="H79" s="23"/>
      <c r="I79" s="335"/>
      <c r="J79" s="292"/>
      <c r="K79" s="292"/>
      <c r="L79" s="292"/>
      <c r="M79" s="292"/>
      <c r="N79" s="292"/>
      <c r="O79" s="292"/>
      <c r="P79" s="292"/>
      <c r="Q79" s="292"/>
      <c r="R79" s="292"/>
      <c r="S79" s="292"/>
      <c r="T79" s="292"/>
      <c r="U79" s="292"/>
    </row>
    <row r="80" spans="2:21" s="9" customFormat="1" ht="15" x14ac:dyDescent="0.25">
      <c r="B80" s="19">
        <f t="shared" si="0"/>
        <v>4.6899999999999951</v>
      </c>
      <c r="C80" s="19"/>
      <c r="D80" s="116" t="s">
        <v>597</v>
      </c>
      <c r="E80" s="19" t="s">
        <v>31</v>
      </c>
      <c r="F80" s="19">
        <v>1</v>
      </c>
      <c r="G80" s="65"/>
      <c r="H80" s="23"/>
      <c r="I80" s="292"/>
      <c r="J80" s="292"/>
      <c r="K80" s="292"/>
      <c r="L80" s="292"/>
      <c r="M80" s="292"/>
      <c r="N80" s="292"/>
      <c r="O80" s="292"/>
      <c r="P80" s="292"/>
      <c r="Q80" s="292"/>
      <c r="R80" s="292"/>
      <c r="S80" s="292"/>
      <c r="T80" s="292"/>
      <c r="U80" s="292"/>
    </row>
    <row r="81" spans="1:21" s="9" customFormat="1" ht="15" x14ac:dyDescent="0.25">
      <c r="B81" s="331">
        <f t="shared" si="0"/>
        <v>4.6999999999999948</v>
      </c>
      <c r="C81" s="19"/>
      <c r="D81" s="116" t="s">
        <v>598</v>
      </c>
      <c r="E81" s="19" t="s">
        <v>31</v>
      </c>
      <c r="F81" s="19">
        <v>1</v>
      </c>
      <c r="G81" s="65"/>
      <c r="H81" s="23"/>
      <c r="I81" s="292"/>
      <c r="J81" s="292"/>
      <c r="K81" s="292"/>
      <c r="L81" s="292"/>
      <c r="M81" s="292"/>
      <c r="N81" s="292"/>
      <c r="O81" s="292"/>
      <c r="P81" s="292"/>
      <c r="Q81" s="292"/>
      <c r="R81" s="292"/>
      <c r="S81" s="292"/>
      <c r="T81" s="292"/>
      <c r="U81" s="292"/>
    </row>
    <row r="82" spans="1:21" s="9" customFormat="1" ht="15" x14ac:dyDescent="0.25">
      <c r="B82" s="19">
        <f t="shared" si="0"/>
        <v>4.7099999999999946</v>
      </c>
      <c r="C82" s="19"/>
      <c r="D82" s="116" t="s">
        <v>599</v>
      </c>
      <c r="E82" s="19" t="s">
        <v>31</v>
      </c>
      <c r="F82" s="19">
        <v>1</v>
      </c>
      <c r="G82" s="65"/>
      <c r="H82" s="23"/>
      <c r="I82" s="292"/>
      <c r="J82" s="292"/>
      <c r="K82" s="292"/>
      <c r="L82" s="292"/>
      <c r="M82" s="292"/>
      <c r="N82" s="292"/>
      <c r="O82" s="292"/>
      <c r="P82" s="292"/>
      <c r="Q82" s="292"/>
      <c r="R82" s="292"/>
      <c r="S82" s="292"/>
      <c r="T82" s="292"/>
      <c r="U82" s="292"/>
    </row>
    <row r="83" spans="1:21" s="9" customFormat="1" ht="15" x14ac:dyDescent="0.25">
      <c r="A83" s="289"/>
      <c r="B83" s="19">
        <f t="shared" si="0"/>
        <v>4.7199999999999944</v>
      </c>
      <c r="C83" s="19"/>
      <c r="D83" s="116" t="s">
        <v>600</v>
      </c>
      <c r="E83" s="19" t="s">
        <v>31</v>
      </c>
      <c r="F83" s="19">
        <v>1</v>
      </c>
      <c r="G83" s="65"/>
      <c r="H83" s="23"/>
      <c r="I83" s="292"/>
      <c r="J83" s="292"/>
      <c r="K83" s="292"/>
      <c r="L83" s="292"/>
      <c r="M83" s="292"/>
      <c r="N83" s="292"/>
      <c r="O83" s="292"/>
      <c r="P83" s="292"/>
      <c r="Q83" s="292"/>
      <c r="R83" s="292"/>
      <c r="S83" s="292"/>
      <c r="T83" s="292"/>
      <c r="U83" s="292"/>
    </row>
    <row r="84" spans="1:21" s="9" customFormat="1" ht="15" x14ac:dyDescent="0.25">
      <c r="A84" s="289"/>
      <c r="B84" s="19">
        <f t="shared" si="0"/>
        <v>4.7299999999999942</v>
      </c>
      <c r="C84" s="19"/>
      <c r="D84" s="116" t="s">
        <v>601</v>
      </c>
      <c r="E84" s="19" t="s">
        <v>31</v>
      </c>
      <c r="F84" s="19">
        <v>1</v>
      </c>
      <c r="G84" s="65"/>
      <c r="H84" s="23"/>
      <c r="I84" s="292"/>
      <c r="J84" s="292"/>
      <c r="K84" s="292"/>
      <c r="L84" s="292"/>
      <c r="M84" s="292"/>
      <c r="N84" s="292"/>
      <c r="O84" s="292"/>
      <c r="P84" s="292"/>
      <c r="Q84" s="292"/>
      <c r="R84" s="292"/>
      <c r="S84" s="292"/>
      <c r="T84" s="292"/>
      <c r="U84" s="292"/>
    </row>
    <row r="85" spans="1:21" s="9" customFormat="1" ht="15" x14ac:dyDescent="0.25">
      <c r="A85" s="289"/>
      <c r="B85" s="19">
        <f t="shared" si="0"/>
        <v>4.739999999999994</v>
      </c>
      <c r="C85" s="19"/>
      <c r="D85" s="116" t="s">
        <v>594</v>
      </c>
      <c r="E85" s="19" t="s">
        <v>31</v>
      </c>
      <c r="F85" s="19">
        <v>1</v>
      </c>
      <c r="G85" s="65"/>
      <c r="H85" s="23"/>
      <c r="I85" s="292"/>
      <c r="J85" s="292"/>
      <c r="K85" s="292"/>
      <c r="L85" s="292"/>
      <c r="M85" s="292"/>
      <c r="N85" s="292"/>
      <c r="O85" s="292"/>
      <c r="P85" s="292"/>
      <c r="Q85" s="292"/>
      <c r="R85" s="292"/>
      <c r="S85" s="292"/>
      <c r="T85" s="292"/>
      <c r="U85" s="292"/>
    </row>
    <row r="86" spans="1:21" s="9" customFormat="1" ht="15" x14ac:dyDescent="0.25">
      <c r="A86" s="289"/>
      <c r="B86" s="19">
        <f t="shared" si="0"/>
        <v>4.7499999999999938</v>
      </c>
      <c r="C86" s="19"/>
      <c r="D86" s="116" t="s">
        <v>602</v>
      </c>
      <c r="E86" s="19" t="s">
        <v>31</v>
      </c>
      <c r="F86" s="19">
        <v>1</v>
      </c>
      <c r="G86" s="65"/>
      <c r="H86" s="23"/>
      <c r="I86" s="292"/>
      <c r="J86" s="292"/>
      <c r="K86" s="292"/>
      <c r="L86" s="292"/>
      <c r="M86" s="292"/>
      <c r="N86" s="292"/>
      <c r="O86" s="292"/>
      <c r="P86" s="292"/>
      <c r="Q86" s="292"/>
      <c r="R86" s="292"/>
      <c r="S86" s="292"/>
      <c r="T86" s="292"/>
      <c r="U86" s="292"/>
    </row>
    <row r="87" spans="1:21" ht="15" x14ac:dyDescent="0.25">
      <c r="A87" s="12"/>
      <c r="B87" s="19">
        <f t="shared" si="0"/>
        <v>4.7599999999999936</v>
      </c>
      <c r="C87" s="19"/>
      <c r="D87" s="116" t="s">
        <v>603</v>
      </c>
      <c r="E87" s="19" t="s">
        <v>31</v>
      </c>
      <c r="F87" s="19">
        <v>1</v>
      </c>
      <c r="G87" s="65"/>
      <c r="H87" s="2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</row>
    <row r="88" spans="1:21" ht="15" x14ac:dyDescent="0.25">
      <c r="A88" s="12"/>
      <c r="B88" s="19">
        <f t="shared" si="0"/>
        <v>4.7699999999999934</v>
      </c>
      <c r="C88" s="19"/>
      <c r="D88" s="116" t="s">
        <v>604</v>
      </c>
      <c r="E88" s="19" t="s">
        <v>31</v>
      </c>
      <c r="F88" s="19">
        <v>1</v>
      </c>
      <c r="G88" s="65"/>
      <c r="H88" s="2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</row>
    <row r="89" spans="1:21" ht="15" x14ac:dyDescent="0.25">
      <c r="A89" s="12"/>
      <c r="B89" s="19">
        <f t="shared" si="0"/>
        <v>4.7799999999999931</v>
      </c>
      <c r="C89" s="19"/>
      <c r="D89" s="116" t="s">
        <v>605</v>
      </c>
      <c r="E89" s="19" t="s">
        <v>31</v>
      </c>
      <c r="F89" s="19">
        <v>1</v>
      </c>
      <c r="G89" s="65"/>
      <c r="H89" s="2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</row>
    <row r="90" spans="1:21" ht="15" x14ac:dyDescent="0.25">
      <c r="A90" s="12"/>
      <c r="B90" s="19">
        <f t="shared" si="0"/>
        <v>4.7899999999999929</v>
      </c>
      <c r="C90" s="19"/>
      <c r="D90" s="116" t="s">
        <v>606</v>
      </c>
      <c r="E90" s="19" t="s">
        <v>31</v>
      </c>
      <c r="F90" s="19">
        <v>1</v>
      </c>
      <c r="G90" s="65"/>
      <c r="H90" s="2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</row>
    <row r="91" spans="1:21" ht="15" x14ac:dyDescent="0.25">
      <c r="A91" s="12"/>
      <c r="B91" s="331">
        <f t="shared" si="0"/>
        <v>4.7999999999999927</v>
      </c>
      <c r="C91" s="19"/>
      <c r="D91" s="116" t="s">
        <v>607</v>
      </c>
      <c r="E91" s="19" t="s">
        <v>31</v>
      </c>
      <c r="F91" s="19">
        <v>1</v>
      </c>
      <c r="G91" s="65"/>
      <c r="H91" s="2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</row>
    <row r="92" spans="1:21" ht="15" x14ac:dyDescent="0.25">
      <c r="A92" s="12"/>
      <c r="B92" s="19">
        <f t="shared" si="0"/>
        <v>4.8099999999999925</v>
      </c>
      <c r="C92" s="19"/>
      <c r="D92" s="116" t="s">
        <v>608</v>
      </c>
      <c r="E92" s="19" t="s">
        <v>31</v>
      </c>
      <c r="F92" s="19">
        <v>1</v>
      </c>
      <c r="G92" s="65"/>
      <c r="H92" s="2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</row>
    <row r="93" spans="1:21" ht="15" x14ac:dyDescent="0.25">
      <c r="A93" s="12"/>
      <c r="B93" s="19">
        <f t="shared" si="0"/>
        <v>4.8199999999999923</v>
      </c>
      <c r="C93" s="19"/>
      <c r="D93" s="116" t="s">
        <v>609</v>
      </c>
      <c r="E93" s="19" t="s">
        <v>31</v>
      </c>
      <c r="F93" s="19">
        <v>1</v>
      </c>
      <c r="G93" s="65"/>
      <c r="H93" s="2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</row>
    <row r="94" spans="1:21" ht="15" x14ac:dyDescent="0.25">
      <c r="A94" s="12"/>
      <c r="B94" s="19">
        <f t="shared" si="0"/>
        <v>4.8299999999999921</v>
      </c>
      <c r="C94" s="19"/>
      <c r="D94" s="116" t="s">
        <v>610</v>
      </c>
      <c r="E94" s="19" t="s">
        <v>31</v>
      </c>
      <c r="F94" s="19">
        <v>1</v>
      </c>
      <c r="G94" s="65"/>
      <c r="H94" s="2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</row>
    <row r="95" spans="1:21" ht="15" x14ac:dyDescent="0.25">
      <c r="A95" s="12"/>
      <c r="B95" s="19">
        <f t="shared" si="0"/>
        <v>4.8399999999999919</v>
      </c>
      <c r="C95" s="19"/>
      <c r="D95" s="116" t="s">
        <v>611</v>
      </c>
      <c r="E95" s="19" t="s">
        <v>31</v>
      </c>
      <c r="F95" s="19">
        <v>1</v>
      </c>
      <c r="G95" s="65"/>
      <c r="H95" s="2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</row>
    <row r="96" spans="1:21" s="82" customFormat="1" ht="15" x14ac:dyDescent="0.25">
      <c r="A96" s="12"/>
      <c r="B96" s="19">
        <f t="shared" si="0"/>
        <v>4.8499999999999917</v>
      </c>
      <c r="C96" s="19"/>
      <c r="D96" s="116" t="s">
        <v>612</v>
      </c>
      <c r="E96" s="19" t="s">
        <v>31</v>
      </c>
      <c r="F96" s="19">
        <v>1</v>
      </c>
      <c r="G96" s="65"/>
      <c r="H96" s="2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</row>
    <row r="97" spans="1:21" s="82" customFormat="1" ht="15" x14ac:dyDescent="0.25">
      <c r="A97" s="12"/>
      <c r="B97" s="19">
        <f t="shared" si="0"/>
        <v>4.8599999999999914</v>
      </c>
      <c r="C97" s="19"/>
      <c r="D97" s="116" t="s">
        <v>613</v>
      </c>
      <c r="E97" s="19" t="s">
        <v>31</v>
      </c>
      <c r="F97" s="19">
        <v>1</v>
      </c>
      <c r="G97" s="65"/>
      <c r="H97" s="2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</row>
    <row r="98" spans="1:21" s="82" customFormat="1" ht="15" x14ac:dyDescent="0.25">
      <c r="A98" s="83"/>
      <c r="B98" s="19">
        <f t="shared" si="0"/>
        <v>4.8699999999999912</v>
      </c>
      <c r="C98" s="19"/>
      <c r="D98" s="116" t="s">
        <v>614</v>
      </c>
      <c r="E98" s="19" t="s">
        <v>31</v>
      </c>
      <c r="F98" s="19">
        <v>1</v>
      </c>
      <c r="G98" s="65"/>
      <c r="H98" s="2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</row>
    <row r="99" spans="1:21" s="82" customFormat="1" ht="15" x14ac:dyDescent="0.25">
      <c r="B99" s="19">
        <f t="shared" si="0"/>
        <v>4.879999999999991</v>
      </c>
      <c r="C99" s="19"/>
      <c r="D99" s="116" t="s">
        <v>615</v>
      </c>
      <c r="E99" s="19" t="s">
        <v>31</v>
      </c>
      <c r="F99" s="19">
        <v>1</v>
      </c>
      <c r="G99" s="65"/>
      <c r="H99" s="23"/>
    </row>
    <row r="100" spans="1:21" s="82" customFormat="1" ht="15" x14ac:dyDescent="0.25">
      <c r="B100" s="19">
        <f t="shared" si="0"/>
        <v>4.8899999999999908</v>
      </c>
      <c r="C100" s="19"/>
      <c r="D100" s="116" t="s">
        <v>616</v>
      </c>
      <c r="E100" s="19" t="s">
        <v>31</v>
      </c>
      <c r="F100" s="19">
        <v>1</v>
      </c>
      <c r="G100" s="65"/>
      <c r="H100" s="23"/>
      <c r="I100" s="335"/>
    </row>
    <row r="101" spans="1:21" s="82" customFormat="1" ht="15" x14ac:dyDescent="0.25">
      <c r="B101" s="331">
        <f t="shared" si="0"/>
        <v>4.8999999999999906</v>
      </c>
      <c r="C101" s="19"/>
      <c r="D101" s="116" t="s">
        <v>617</v>
      </c>
      <c r="E101" s="19" t="s">
        <v>31</v>
      </c>
      <c r="F101" s="19">
        <v>1</v>
      </c>
      <c r="G101" s="65"/>
      <c r="H101" s="23"/>
      <c r="I101" s="335"/>
    </row>
    <row r="102" spans="1:21" s="82" customFormat="1" ht="15" x14ac:dyDescent="0.25">
      <c r="B102" s="19">
        <f t="shared" si="0"/>
        <v>4.9099999999999904</v>
      </c>
      <c r="C102" s="19"/>
      <c r="D102" s="116" t="s">
        <v>618</v>
      </c>
      <c r="E102" s="19" t="s">
        <v>31</v>
      </c>
      <c r="F102" s="19">
        <v>1</v>
      </c>
      <c r="G102" s="65"/>
      <c r="H102" s="23"/>
      <c r="I102" s="335"/>
    </row>
    <row r="103" spans="1:21" s="82" customFormat="1" ht="15" x14ac:dyDescent="0.25">
      <c r="B103" s="19">
        <f t="shared" si="0"/>
        <v>4.9199999999999902</v>
      </c>
      <c r="C103" s="19"/>
      <c r="D103" s="116" t="s">
        <v>619</v>
      </c>
      <c r="E103" s="19" t="s">
        <v>31</v>
      </c>
      <c r="F103" s="19">
        <v>1</v>
      </c>
      <c r="G103" s="65"/>
      <c r="H103" s="23"/>
    </row>
    <row r="104" spans="1:21" s="82" customFormat="1" ht="15" x14ac:dyDescent="0.25">
      <c r="B104" s="19">
        <f t="shared" si="0"/>
        <v>4.9299999999999899</v>
      </c>
      <c r="C104" s="19"/>
      <c r="D104" s="116" t="s">
        <v>620</v>
      </c>
      <c r="E104" s="19" t="s">
        <v>31</v>
      </c>
      <c r="F104" s="19">
        <v>1</v>
      </c>
      <c r="G104" s="65"/>
      <c r="H104" s="23"/>
    </row>
    <row r="105" spans="1:21" s="82" customFormat="1" ht="15" x14ac:dyDescent="0.25">
      <c r="B105" s="19">
        <f t="shared" si="0"/>
        <v>4.9399999999999897</v>
      </c>
      <c r="C105" s="19"/>
      <c r="D105" s="116" t="s">
        <v>621</v>
      </c>
      <c r="E105" s="19" t="s">
        <v>31</v>
      </c>
      <c r="F105" s="19">
        <v>1</v>
      </c>
      <c r="G105" s="65"/>
      <c r="H105" s="23"/>
    </row>
    <row r="106" spans="1:21" s="82" customFormat="1" ht="15" x14ac:dyDescent="0.25">
      <c r="B106" s="19">
        <f t="shared" si="0"/>
        <v>4.9499999999999895</v>
      </c>
      <c r="C106" s="19"/>
      <c r="D106" s="116" t="s">
        <v>622</v>
      </c>
      <c r="E106" s="19" t="s">
        <v>31</v>
      </c>
      <c r="F106" s="19">
        <v>1</v>
      </c>
      <c r="G106" s="65"/>
      <c r="H106" s="23"/>
    </row>
    <row r="107" spans="1:21" s="82" customFormat="1" ht="15" x14ac:dyDescent="0.25">
      <c r="B107" s="19">
        <f t="shared" si="0"/>
        <v>4.9599999999999893</v>
      </c>
      <c r="C107" s="19"/>
      <c r="D107" s="116" t="s">
        <v>623</v>
      </c>
      <c r="E107" s="19" t="s">
        <v>31</v>
      </c>
      <c r="F107" s="19">
        <v>1</v>
      </c>
      <c r="G107" s="65"/>
      <c r="H107" s="23"/>
    </row>
    <row r="108" spans="1:21" ht="15" x14ac:dyDescent="0.25">
      <c r="B108" s="19">
        <f t="shared" si="0"/>
        <v>4.9699999999999891</v>
      </c>
      <c r="C108" s="19"/>
      <c r="D108" s="116" t="s">
        <v>624</v>
      </c>
      <c r="E108" s="19" t="s">
        <v>31</v>
      </c>
      <c r="F108" s="19">
        <v>1</v>
      </c>
      <c r="G108" s="65"/>
      <c r="H108" s="23"/>
    </row>
    <row r="109" spans="1:21" ht="15" x14ac:dyDescent="0.25">
      <c r="B109" s="19">
        <f t="shared" si="0"/>
        <v>4.9799999999999889</v>
      </c>
      <c r="C109" s="19"/>
      <c r="D109" s="116" t="s">
        <v>625</v>
      </c>
      <c r="E109" s="19" t="s">
        <v>31</v>
      </c>
      <c r="F109" s="19">
        <v>1</v>
      </c>
      <c r="G109" s="65"/>
      <c r="H109" s="23"/>
    </row>
    <row r="110" spans="1:21" ht="15" x14ac:dyDescent="0.25">
      <c r="B110" s="19">
        <f t="shared" si="0"/>
        <v>4.9899999999999887</v>
      </c>
      <c r="C110" s="19"/>
      <c r="D110" s="116" t="s">
        <v>626</v>
      </c>
      <c r="E110" s="19" t="s">
        <v>31</v>
      </c>
      <c r="F110" s="19">
        <v>1</v>
      </c>
      <c r="G110" s="65"/>
      <c r="H110" s="23"/>
    </row>
    <row r="111" spans="1:21" ht="15" x14ac:dyDescent="0.25">
      <c r="B111" s="377">
        <v>4.0999999999999996</v>
      </c>
      <c r="C111" s="19"/>
      <c r="D111" s="116" t="s">
        <v>627</v>
      </c>
      <c r="E111" s="19" t="s">
        <v>31</v>
      </c>
      <c r="F111" s="19">
        <v>1</v>
      </c>
      <c r="G111" s="65"/>
      <c r="H111" s="23"/>
    </row>
    <row r="112" spans="1:21" ht="15" x14ac:dyDescent="0.25">
      <c r="B112" s="377">
        <f>B111+0.001</f>
        <v>4.101</v>
      </c>
      <c r="C112" s="19"/>
      <c r="D112" s="116" t="s">
        <v>618</v>
      </c>
      <c r="E112" s="19" t="s">
        <v>31</v>
      </c>
      <c r="F112" s="19">
        <v>1</v>
      </c>
      <c r="G112" s="65"/>
      <c r="H112" s="23"/>
    </row>
    <row r="113" spans="2:9" ht="15" x14ac:dyDescent="0.25">
      <c r="B113" s="377">
        <f t="shared" ref="B113:B159" si="1">B112+0.001</f>
        <v>4.1020000000000003</v>
      </c>
      <c r="C113" s="19"/>
      <c r="D113" s="116" t="s">
        <v>628</v>
      </c>
      <c r="E113" s="19" t="s">
        <v>31</v>
      </c>
      <c r="F113" s="19">
        <v>1</v>
      </c>
      <c r="G113" s="65"/>
      <c r="H113" s="23"/>
    </row>
    <row r="114" spans="2:9" ht="15" x14ac:dyDescent="0.25">
      <c r="B114" s="377">
        <f t="shared" si="1"/>
        <v>4.1030000000000006</v>
      </c>
      <c r="C114" s="19"/>
      <c r="D114" s="116" t="s">
        <v>629</v>
      </c>
      <c r="E114" s="19" t="s">
        <v>31</v>
      </c>
      <c r="F114" s="19">
        <v>1</v>
      </c>
      <c r="G114" s="65"/>
      <c r="H114" s="23"/>
    </row>
    <row r="115" spans="2:9" ht="15" x14ac:dyDescent="0.25">
      <c r="B115" s="377">
        <f t="shared" si="1"/>
        <v>4.104000000000001</v>
      </c>
      <c r="C115" s="19"/>
      <c r="D115" s="117" t="s">
        <v>630</v>
      </c>
      <c r="E115" s="19" t="s">
        <v>31</v>
      </c>
      <c r="F115" s="19">
        <v>1</v>
      </c>
      <c r="G115" s="65"/>
      <c r="H115" s="23"/>
    </row>
    <row r="116" spans="2:9" ht="15" x14ac:dyDescent="0.25">
      <c r="B116" s="377">
        <f t="shared" si="1"/>
        <v>4.1050000000000013</v>
      </c>
      <c r="C116" s="19"/>
      <c r="D116" s="117" t="s">
        <v>631</v>
      </c>
      <c r="E116" s="19" t="s">
        <v>31</v>
      </c>
      <c r="F116" s="19">
        <v>1</v>
      </c>
      <c r="G116" s="65"/>
      <c r="H116" s="23"/>
    </row>
    <row r="117" spans="2:9" ht="15" x14ac:dyDescent="0.25">
      <c r="B117" s="377">
        <f t="shared" si="1"/>
        <v>4.1060000000000016</v>
      </c>
      <c r="C117" s="19"/>
      <c r="D117" s="117" t="s">
        <v>632</v>
      </c>
      <c r="E117" s="19" t="s">
        <v>31</v>
      </c>
      <c r="F117" s="19">
        <v>1</v>
      </c>
      <c r="G117" s="65"/>
      <c r="H117" s="23"/>
    </row>
    <row r="118" spans="2:9" ht="15" x14ac:dyDescent="0.25">
      <c r="B118" s="377">
        <f t="shared" si="1"/>
        <v>4.107000000000002</v>
      </c>
      <c r="C118" s="19"/>
      <c r="D118" s="117" t="s">
        <v>633</v>
      </c>
      <c r="E118" s="19" t="s">
        <v>31</v>
      </c>
      <c r="F118" s="19">
        <v>1</v>
      </c>
      <c r="G118" s="65"/>
      <c r="H118" s="23"/>
    </row>
    <row r="119" spans="2:9" ht="15" x14ac:dyDescent="0.25">
      <c r="B119" s="377">
        <f t="shared" si="1"/>
        <v>4.1080000000000023</v>
      </c>
      <c r="C119" s="19"/>
      <c r="D119" s="117" t="s">
        <v>633</v>
      </c>
      <c r="E119" s="19" t="s">
        <v>31</v>
      </c>
      <c r="F119" s="19">
        <v>1</v>
      </c>
      <c r="G119" s="65"/>
      <c r="H119" s="23"/>
    </row>
    <row r="120" spans="2:9" ht="15" x14ac:dyDescent="0.25">
      <c r="B120" s="377">
        <f t="shared" si="1"/>
        <v>4.1090000000000027</v>
      </c>
      <c r="C120" s="19"/>
      <c r="D120" s="117" t="s">
        <v>634</v>
      </c>
      <c r="E120" s="19" t="s">
        <v>31</v>
      </c>
      <c r="F120" s="19">
        <v>1</v>
      </c>
      <c r="G120" s="65"/>
      <c r="H120" s="23"/>
    </row>
    <row r="121" spans="2:9" ht="15" x14ac:dyDescent="0.25">
      <c r="B121" s="377">
        <f t="shared" si="1"/>
        <v>4.110000000000003</v>
      </c>
      <c r="C121" s="19"/>
      <c r="D121" s="117" t="s">
        <v>637</v>
      </c>
      <c r="E121" s="19" t="s">
        <v>31</v>
      </c>
      <c r="F121" s="19">
        <v>1</v>
      </c>
      <c r="G121" s="65"/>
      <c r="H121" s="23"/>
      <c r="I121" s="335"/>
    </row>
    <row r="122" spans="2:9" ht="15" x14ac:dyDescent="0.25">
      <c r="B122" s="377">
        <f t="shared" si="1"/>
        <v>4.1110000000000033</v>
      </c>
      <c r="C122" s="19"/>
      <c r="D122" s="117" t="s">
        <v>638</v>
      </c>
      <c r="E122" s="19" t="s">
        <v>31</v>
      </c>
      <c r="F122" s="19">
        <v>1</v>
      </c>
      <c r="G122" s="65"/>
      <c r="H122" s="23"/>
      <c r="I122" s="335"/>
    </row>
    <row r="123" spans="2:9" ht="15" x14ac:dyDescent="0.25">
      <c r="B123" s="377">
        <f t="shared" si="1"/>
        <v>4.1120000000000037</v>
      </c>
      <c r="C123" s="19"/>
      <c r="D123" s="117" t="s">
        <v>639</v>
      </c>
      <c r="E123" s="19" t="s">
        <v>31</v>
      </c>
      <c r="F123" s="19">
        <v>1</v>
      </c>
      <c r="G123" s="65"/>
      <c r="H123" s="23"/>
    </row>
    <row r="124" spans="2:9" ht="15" x14ac:dyDescent="0.25">
      <c r="B124" s="377">
        <f t="shared" si="1"/>
        <v>4.113000000000004</v>
      </c>
      <c r="C124" s="19"/>
      <c r="D124" s="117" t="s">
        <v>640</v>
      </c>
      <c r="E124" s="19" t="s">
        <v>31</v>
      </c>
      <c r="F124" s="19">
        <v>1</v>
      </c>
      <c r="G124" s="65"/>
      <c r="H124" s="23"/>
    </row>
    <row r="125" spans="2:9" ht="15" x14ac:dyDescent="0.25">
      <c r="B125" s="377">
        <f t="shared" si="1"/>
        <v>4.1140000000000043</v>
      </c>
      <c r="C125" s="19"/>
      <c r="D125" s="117" t="s">
        <v>641</v>
      </c>
      <c r="E125" s="19" t="s">
        <v>31</v>
      </c>
      <c r="F125" s="19">
        <v>1</v>
      </c>
      <c r="G125" s="65"/>
      <c r="H125" s="23"/>
    </row>
    <row r="126" spans="2:9" ht="15" x14ac:dyDescent="0.25">
      <c r="B126" s="377">
        <f t="shared" si="1"/>
        <v>4.1150000000000047</v>
      </c>
      <c r="C126" s="19"/>
      <c r="D126" s="117" t="s">
        <v>642</v>
      </c>
      <c r="E126" s="19" t="s">
        <v>31</v>
      </c>
      <c r="F126" s="19">
        <v>1</v>
      </c>
      <c r="G126" s="65"/>
      <c r="H126" s="23"/>
    </row>
    <row r="127" spans="2:9" ht="15" x14ac:dyDescent="0.25">
      <c r="B127" s="377">
        <f t="shared" si="1"/>
        <v>4.116000000000005</v>
      </c>
      <c r="C127" s="19"/>
      <c r="D127" s="117" t="s">
        <v>643</v>
      </c>
      <c r="E127" s="19" t="s">
        <v>31</v>
      </c>
      <c r="F127" s="19">
        <v>1</v>
      </c>
      <c r="G127" s="65"/>
      <c r="H127" s="23"/>
    </row>
    <row r="128" spans="2:9" ht="15" x14ac:dyDescent="0.25">
      <c r="B128" s="377">
        <f t="shared" si="1"/>
        <v>4.1170000000000053</v>
      </c>
      <c r="C128" s="19"/>
      <c r="D128" s="117" t="s">
        <v>644</v>
      </c>
      <c r="E128" s="19" t="s">
        <v>31</v>
      </c>
      <c r="F128" s="19">
        <v>1</v>
      </c>
      <c r="G128" s="65"/>
      <c r="H128" s="23"/>
    </row>
    <row r="129" spans="2:9" ht="15" x14ac:dyDescent="0.25">
      <c r="B129" s="377">
        <f t="shared" si="1"/>
        <v>4.1180000000000057</v>
      </c>
      <c r="C129" s="19"/>
      <c r="D129" s="117" t="s">
        <v>645</v>
      </c>
      <c r="E129" s="19" t="s">
        <v>31</v>
      </c>
      <c r="F129" s="19">
        <v>1</v>
      </c>
      <c r="G129" s="65"/>
      <c r="H129" s="23"/>
    </row>
    <row r="130" spans="2:9" ht="15" x14ac:dyDescent="0.25">
      <c r="B130" s="377">
        <f t="shared" si="1"/>
        <v>4.119000000000006</v>
      </c>
      <c r="C130" s="19"/>
      <c r="D130" s="117" t="s">
        <v>646</v>
      </c>
      <c r="E130" s="19" t="s">
        <v>31</v>
      </c>
      <c r="F130" s="19">
        <v>1</v>
      </c>
      <c r="G130" s="65"/>
      <c r="H130" s="23"/>
    </row>
    <row r="131" spans="2:9" ht="15" x14ac:dyDescent="0.25">
      <c r="B131" s="377">
        <f t="shared" si="1"/>
        <v>4.1200000000000063</v>
      </c>
      <c r="C131" s="19"/>
      <c r="D131" s="117" t="s">
        <v>647</v>
      </c>
      <c r="E131" s="19" t="s">
        <v>31</v>
      </c>
      <c r="F131" s="19">
        <v>1</v>
      </c>
      <c r="G131" s="65"/>
      <c r="H131" s="23"/>
    </row>
    <row r="132" spans="2:9" ht="15" x14ac:dyDescent="0.25">
      <c r="B132" s="377">
        <f t="shared" si="1"/>
        <v>4.1210000000000067</v>
      </c>
      <c r="C132" s="19"/>
      <c r="D132" s="117" t="s">
        <v>648</v>
      </c>
      <c r="E132" s="19" t="s">
        <v>31</v>
      </c>
      <c r="F132" s="19">
        <v>1</v>
      </c>
      <c r="G132" s="65"/>
      <c r="H132" s="23"/>
    </row>
    <row r="133" spans="2:9" ht="15" x14ac:dyDescent="0.25">
      <c r="B133" s="377">
        <f t="shared" si="1"/>
        <v>4.122000000000007</v>
      </c>
      <c r="C133" s="19"/>
      <c r="D133" s="117" t="s">
        <v>649</v>
      </c>
      <c r="E133" s="19" t="s">
        <v>31</v>
      </c>
      <c r="F133" s="19">
        <v>1</v>
      </c>
      <c r="G133" s="65"/>
      <c r="H133" s="23"/>
    </row>
    <row r="134" spans="2:9" ht="15" x14ac:dyDescent="0.25">
      <c r="B134" s="377">
        <f t="shared" si="1"/>
        <v>4.1230000000000073</v>
      </c>
      <c r="C134" s="19"/>
      <c r="D134" s="117" t="s">
        <v>650</v>
      </c>
      <c r="E134" s="19" t="s">
        <v>31</v>
      </c>
      <c r="F134" s="19">
        <v>1</v>
      </c>
      <c r="G134" s="65"/>
      <c r="H134" s="23"/>
    </row>
    <row r="135" spans="2:9" ht="15" x14ac:dyDescent="0.25">
      <c r="B135" s="377">
        <f t="shared" si="1"/>
        <v>4.1240000000000077</v>
      </c>
      <c r="C135" s="19"/>
      <c r="D135" s="117" t="s">
        <v>650</v>
      </c>
      <c r="E135" s="19" t="s">
        <v>31</v>
      </c>
      <c r="F135" s="19">
        <v>1</v>
      </c>
      <c r="G135" s="65"/>
      <c r="H135" s="23"/>
    </row>
    <row r="136" spans="2:9" ht="15" x14ac:dyDescent="0.25">
      <c r="B136" s="377">
        <f t="shared" si="1"/>
        <v>4.125000000000008</v>
      </c>
      <c r="C136" s="19"/>
      <c r="D136" s="117" t="s">
        <v>650</v>
      </c>
      <c r="E136" s="19" t="s">
        <v>31</v>
      </c>
      <c r="F136" s="19">
        <v>1</v>
      </c>
      <c r="G136" s="65"/>
      <c r="H136" s="23"/>
    </row>
    <row r="137" spans="2:9" ht="15" x14ac:dyDescent="0.25">
      <c r="B137" s="377">
        <f t="shared" si="1"/>
        <v>4.1260000000000083</v>
      </c>
      <c r="C137" s="19"/>
      <c r="D137" s="117" t="s">
        <v>650</v>
      </c>
      <c r="E137" s="19" t="s">
        <v>31</v>
      </c>
      <c r="F137" s="19">
        <v>1</v>
      </c>
      <c r="G137" s="65"/>
      <c r="H137" s="23"/>
    </row>
    <row r="138" spans="2:9" ht="15" x14ac:dyDescent="0.25">
      <c r="B138" s="377">
        <f t="shared" si="1"/>
        <v>4.1270000000000087</v>
      </c>
      <c r="C138" s="19"/>
      <c r="D138" s="117" t="s">
        <v>651</v>
      </c>
      <c r="E138" s="19" t="s">
        <v>31</v>
      </c>
      <c r="F138" s="19">
        <v>1</v>
      </c>
      <c r="G138" s="65"/>
      <c r="H138" s="23"/>
    </row>
    <row r="139" spans="2:9" ht="15" x14ac:dyDescent="0.25">
      <c r="B139" s="377">
        <f t="shared" si="1"/>
        <v>4.128000000000009</v>
      </c>
      <c r="C139" s="19"/>
      <c r="D139" s="117" t="s">
        <v>652</v>
      </c>
      <c r="E139" s="19" t="s">
        <v>31</v>
      </c>
      <c r="F139" s="19">
        <v>1</v>
      </c>
      <c r="G139" s="65"/>
      <c r="H139" s="23"/>
    </row>
    <row r="140" spans="2:9" ht="15" x14ac:dyDescent="0.25">
      <c r="B140" s="377">
        <f t="shared" si="1"/>
        <v>4.1290000000000093</v>
      </c>
      <c r="C140" s="19"/>
      <c r="D140" s="117" t="s">
        <v>653</v>
      </c>
      <c r="E140" s="19" t="s">
        <v>31</v>
      </c>
      <c r="F140" s="19">
        <v>1</v>
      </c>
      <c r="G140" s="65"/>
      <c r="H140" s="23"/>
    </row>
    <row r="141" spans="2:9" ht="15" x14ac:dyDescent="0.25">
      <c r="B141" s="377">
        <f t="shared" si="1"/>
        <v>4.1300000000000097</v>
      </c>
      <c r="C141" s="19"/>
      <c r="D141" s="117" t="s">
        <v>654</v>
      </c>
      <c r="E141" s="19" t="s">
        <v>31</v>
      </c>
      <c r="F141" s="19">
        <v>1</v>
      </c>
      <c r="G141" s="65"/>
      <c r="H141" s="23"/>
    </row>
    <row r="142" spans="2:9" ht="15" x14ac:dyDescent="0.25">
      <c r="B142" s="377">
        <f t="shared" si="1"/>
        <v>4.13100000000001</v>
      </c>
      <c r="C142" s="19"/>
      <c r="D142" s="117" t="s">
        <v>654</v>
      </c>
      <c r="E142" s="19" t="s">
        <v>31</v>
      </c>
      <c r="F142" s="19">
        <v>1</v>
      </c>
      <c r="G142" s="65"/>
      <c r="H142" s="23"/>
    </row>
    <row r="143" spans="2:9" ht="15" x14ac:dyDescent="0.25">
      <c r="B143" s="377">
        <f t="shared" si="1"/>
        <v>4.1320000000000103</v>
      </c>
      <c r="C143" s="19"/>
      <c r="D143" s="117" t="s">
        <v>655</v>
      </c>
      <c r="E143" s="19" t="s">
        <v>31</v>
      </c>
      <c r="F143" s="19">
        <v>1</v>
      </c>
      <c r="G143" s="65"/>
      <c r="H143" s="23"/>
    </row>
    <row r="144" spans="2:9" ht="15" x14ac:dyDescent="0.25">
      <c r="B144" s="377">
        <f t="shared" si="1"/>
        <v>4.1330000000000107</v>
      </c>
      <c r="C144" s="19"/>
      <c r="D144" s="117" t="s">
        <v>661</v>
      </c>
      <c r="E144" s="19" t="s">
        <v>31</v>
      </c>
      <c r="F144" s="19">
        <v>1</v>
      </c>
      <c r="G144" s="65"/>
      <c r="H144" s="23"/>
      <c r="I144" s="335"/>
    </row>
    <row r="145" spans="2:8" ht="15" x14ac:dyDescent="0.25">
      <c r="B145" s="377">
        <f t="shared" si="1"/>
        <v>4.134000000000011</v>
      </c>
      <c r="C145" s="19"/>
      <c r="D145" s="117" t="s">
        <v>661</v>
      </c>
      <c r="E145" s="19" t="s">
        <v>31</v>
      </c>
      <c r="F145" s="19">
        <v>1</v>
      </c>
      <c r="G145" s="65"/>
      <c r="H145" s="23"/>
    </row>
    <row r="146" spans="2:8" ht="15" x14ac:dyDescent="0.25">
      <c r="B146" s="377">
        <f t="shared" si="1"/>
        <v>4.1350000000000113</v>
      </c>
      <c r="C146" s="19"/>
      <c r="D146" s="117" t="s">
        <v>661</v>
      </c>
      <c r="E146" s="19" t="s">
        <v>31</v>
      </c>
      <c r="F146" s="19">
        <v>1</v>
      </c>
      <c r="G146" s="65"/>
      <c r="H146" s="23"/>
    </row>
    <row r="147" spans="2:8" ht="15" x14ac:dyDescent="0.25">
      <c r="B147" s="377">
        <f t="shared" si="1"/>
        <v>4.1360000000000117</v>
      </c>
      <c r="C147" s="19"/>
      <c r="D147" s="117" t="s">
        <v>662</v>
      </c>
      <c r="E147" s="19" t="s">
        <v>31</v>
      </c>
      <c r="F147" s="19">
        <v>1</v>
      </c>
      <c r="G147" s="65"/>
      <c r="H147" s="23"/>
    </row>
    <row r="148" spans="2:8" ht="15" x14ac:dyDescent="0.25">
      <c r="B148" s="377">
        <f t="shared" si="1"/>
        <v>4.137000000000012</v>
      </c>
      <c r="C148" s="19"/>
      <c r="D148" s="117" t="s">
        <v>663</v>
      </c>
      <c r="E148" s="19" t="s">
        <v>31</v>
      </c>
      <c r="F148" s="19">
        <v>1</v>
      </c>
      <c r="G148" s="65"/>
      <c r="H148" s="23"/>
    </row>
    <row r="149" spans="2:8" ht="15" x14ac:dyDescent="0.25">
      <c r="B149" s="377">
        <f t="shared" si="1"/>
        <v>4.1380000000000123</v>
      </c>
      <c r="C149" s="19"/>
      <c r="D149" s="117" t="s">
        <v>664</v>
      </c>
      <c r="E149" s="19" t="s">
        <v>31</v>
      </c>
      <c r="F149" s="19">
        <v>1</v>
      </c>
      <c r="G149" s="65"/>
      <c r="H149" s="23"/>
    </row>
    <row r="150" spans="2:8" ht="15" x14ac:dyDescent="0.25">
      <c r="B150" s="377">
        <f t="shared" si="1"/>
        <v>4.1390000000000127</v>
      </c>
      <c r="C150" s="19"/>
      <c r="D150" s="117" t="s">
        <v>665</v>
      </c>
      <c r="E150" s="19" t="s">
        <v>31</v>
      </c>
      <c r="F150" s="19">
        <v>1</v>
      </c>
      <c r="G150" s="65"/>
      <c r="H150" s="23"/>
    </row>
    <row r="151" spans="2:8" ht="15" x14ac:dyDescent="0.25">
      <c r="B151" s="377">
        <f t="shared" si="1"/>
        <v>4.140000000000013</v>
      </c>
      <c r="C151" s="19"/>
      <c r="D151" s="117" t="s">
        <v>665</v>
      </c>
      <c r="E151" s="19" t="s">
        <v>31</v>
      </c>
      <c r="F151" s="19">
        <v>1</v>
      </c>
      <c r="G151" s="65"/>
      <c r="H151" s="23"/>
    </row>
    <row r="152" spans="2:8" ht="15" x14ac:dyDescent="0.25">
      <c r="B152" s="377">
        <f t="shared" si="1"/>
        <v>4.1410000000000133</v>
      </c>
      <c r="C152" s="19"/>
      <c r="D152" s="117" t="s">
        <v>666</v>
      </c>
      <c r="E152" s="19" t="s">
        <v>31</v>
      </c>
      <c r="F152" s="19">
        <v>1</v>
      </c>
      <c r="G152" s="65"/>
      <c r="H152" s="23"/>
    </row>
    <row r="153" spans="2:8" ht="15" x14ac:dyDescent="0.25">
      <c r="B153" s="377">
        <f t="shared" si="1"/>
        <v>4.1420000000000137</v>
      </c>
      <c r="C153" s="19"/>
      <c r="D153" s="117" t="s">
        <v>667</v>
      </c>
      <c r="E153" s="19" t="s">
        <v>31</v>
      </c>
      <c r="F153" s="19">
        <v>1</v>
      </c>
      <c r="G153" s="65"/>
      <c r="H153" s="23"/>
    </row>
    <row r="154" spans="2:8" ht="15" x14ac:dyDescent="0.25">
      <c r="B154" s="377">
        <f t="shared" si="1"/>
        <v>4.143000000000014</v>
      </c>
      <c r="C154" s="19"/>
      <c r="D154" s="117" t="s">
        <v>668</v>
      </c>
      <c r="E154" s="19" t="s">
        <v>31</v>
      </c>
      <c r="F154" s="19">
        <v>1</v>
      </c>
      <c r="G154" s="65"/>
      <c r="H154" s="23"/>
    </row>
    <row r="155" spans="2:8" ht="15" x14ac:dyDescent="0.25">
      <c r="B155" s="377">
        <f t="shared" si="1"/>
        <v>4.1440000000000143</v>
      </c>
      <c r="C155" s="19"/>
      <c r="D155" s="117" t="s">
        <v>669</v>
      </c>
      <c r="E155" s="19" t="s">
        <v>31</v>
      </c>
      <c r="F155" s="19">
        <v>1</v>
      </c>
      <c r="G155" s="65"/>
      <c r="H155" s="23"/>
    </row>
    <row r="156" spans="2:8" ht="15" x14ac:dyDescent="0.25">
      <c r="B156" s="377">
        <f t="shared" si="1"/>
        <v>4.1450000000000147</v>
      </c>
      <c r="C156" s="19"/>
      <c r="D156" s="117" t="s">
        <v>670</v>
      </c>
      <c r="E156" s="19" t="s">
        <v>31</v>
      </c>
      <c r="F156" s="19">
        <v>1</v>
      </c>
      <c r="G156" s="65"/>
      <c r="H156" s="23"/>
    </row>
    <row r="157" spans="2:8" ht="15" x14ac:dyDescent="0.25">
      <c r="B157" s="377">
        <f t="shared" si="1"/>
        <v>4.146000000000015</v>
      </c>
      <c r="C157" s="19"/>
      <c r="D157" s="117" t="s">
        <v>671</v>
      </c>
      <c r="E157" s="19" t="s">
        <v>31</v>
      </c>
      <c r="F157" s="19">
        <v>1</v>
      </c>
      <c r="G157" s="65"/>
      <c r="H157" s="23"/>
    </row>
    <row r="158" spans="2:8" ht="15" x14ac:dyDescent="0.25">
      <c r="B158" s="377">
        <f t="shared" si="1"/>
        <v>4.1470000000000153</v>
      </c>
      <c r="C158" s="19"/>
      <c r="D158" s="117" t="s">
        <v>70</v>
      </c>
      <c r="E158" s="19" t="s">
        <v>31</v>
      </c>
      <c r="F158" s="19">
        <v>1</v>
      </c>
      <c r="G158" s="65"/>
      <c r="H158" s="23"/>
    </row>
    <row r="159" spans="2:8" ht="15" x14ac:dyDescent="0.25">
      <c r="B159" s="377">
        <f t="shared" si="1"/>
        <v>4.1480000000000157</v>
      </c>
      <c r="C159" s="19"/>
      <c r="D159" s="117" t="s">
        <v>70</v>
      </c>
      <c r="E159" s="19" t="s">
        <v>31</v>
      </c>
      <c r="F159" s="19">
        <v>1</v>
      </c>
      <c r="G159" s="65"/>
      <c r="H159" s="23"/>
    </row>
    <row r="160" spans="2:8" ht="15" x14ac:dyDescent="0.2">
      <c r="B160" s="19"/>
      <c r="C160" s="19"/>
      <c r="D160" s="267"/>
      <c r="E160" s="19"/>
      <c r="F160" s="19"/>
      <c r="G160" s="65"/>
      <c r="H160" s="23"/>
    </row>
    <row r="161" spans="2:8" ht="15" x14ac:dyDescent="0.2">
      <c r="B161" s="19"/>
      <c r="C161" s="19"/>
      <c r="D161" s="267"/>
      <c r="E161" s="19"/>
      <c r="F161" s="19"/>
      <c r="G161" s="65"/>
      <c r="H161" s="23"/>
    </row>
    <row r="162" spans="2:8" ht="15.75" thickBot="1" x14ac:dyDescent="0.25">
      <c r="B162" s="53"/>
      <c r="C162" s="53"/>
      <c r="D162" s="342"/>
      <c r="E162" s="53"/>
      <c r="F162" s="53"/>
      <c r="G162" s="66"/>
      <c r="H162" s="67"/>
    </row>
    <row r="163" spans="2:8" ht="15" thickBot="1" x14ac:dyDescent="0.25">
      <c r="B163" s="26" t="s">
        <v>106</v>
      </c>
      <c r="C163" s="26"/>
      <c r="D163" s="26"/>
      <c r="E163" s="26"/>
      <c r="F163" s="26"/>
      <c r="G163" s="27"/>
      <c r="H163" s="85"/>
    </row>
    <row r="164" spans="2:8" x14ac:dyDescent="0.2">
      <c r="B164" s="36"/>
      <c r="C164" s="36"/>
      <c r="D164" s="36"/>
      <c r="E164" s="36"/>
      <c r="F164" s="36"/>
      <c r="G164" s="37"/>
      <c r="H164" s="37"/>
    </row>
    <row r="165" spans="2:8" x14ac:dyDescent="0.2">
      <c r="B165" s="36"/>
      <c r="C165" s="36"/>
      <c r="D165" s="36"/>
      <c r="E165" s="36"/>
      <c r="F165" s="36"/>
      <c r="G165" s="37"/>
      <c r="H165" s="37"/>
    </row>
    <row r="166" spans="2:8" x14ac:dyDescent="0.2">
      <c r="B166" s="36"/>
      <c r="C166" s="36"/>
      <c r="D166" s="36"/>
      <c r="E166" s="36"/>
      <c r="F166" s="36"/>
      <c r="G166" s="37"/>
      <c r="H166" s="37"/>
    </row>
    <row r="167" spans="2:8" x14ac:dyDescent="0.2">
      <c r="B167" s="36"/>
      <c r="C167" s="36"/>
      <c r="D167" s="36"/>
      <c r="E167" s="36"/>
      <c r="F167" s="36"/>
      <c r="G167" s="37"/>
      <c r="H167" s="37"/>
    </row>
    <row r="168" spans="2:8" x14ac:dyDescent="0.2">
      <c r="B168" s="36"/>
      <c r="C168" s="36"/>
      <c r="D168" s="36"/>
      <c r="E168" s="36"/>
      <c r="F168" s="36"/>
      <c r="G168" s="37"/>
      <c r="H168" s="37"/>
    </row>
    <row r="169" spans="2:8" x14ac:dyDescent="0.2">
      <c r="B169" s="36"/>
      <c r="C169" s="36"/>
      <c r="D169" s="36"/>
      <c r="E169" s="36"/>
      <c r="F169" s="36"/>
      <c r="G169" s="37"/>
      <c r="H169" s="37"/>
    </row>
    <row r="170" spans="2:8" x14ac:dyDescent="0.2">
      <c r="B170" s="36"/>
      <c r="C170" s="36"/>
      <c r="D170" s="36"/>
      <c r="E170" s="36"/>
      <c r="F170" s="36"/>
      <c r="G170" s="37"/>
      <c r="H170" s="37"/>
    </row>
    <row r="171" spans="2:8" x14ac:dyDescent="0.2">
      <c r="B171" s="36"/>
      <c r="C171" s="36"/>
      <c r="D171" s="36"/>
      <c r="E171" s="36"/>
      <c r="F171" s="36"/>
      <c r="G171" s="37"/>
      <c r="H171" s="37"/>
    </row>
    <row r="172" spans="2:8" x14ac:dyDescent="0.2">
      <c r="B172" s="36"/>
      <c r="C172" s="36"/>
      <c r="D172" s="36"/>
      <c r="E172" s="36"/>
      <c r="F172" s="36"/>
      <c r="G172" s="37"/>
      <c r="H172" s="37"/>
    </row>
    <row r="173" spans="2:8" x14ac:dyDescent="0.2">
      <c r="B173" s="36"/>
      <c r="C173" s="36"/>
      <c r="D173" s="36"/>
      <c r="E173" s="36"/>
      <c r="F173" s="36"/>
      <c r="G173" s="37"/>
      <c r="H173" s="37"/>
    </row>
    <row r="174" spans="2:8" x14ac:dyDescent="0.2">
      <c r="B174" s="36"/>
      <c r="C174" s="36"/>
      <c r="D174" s="36"/>
      <c r="E174" s="36"/>
      <c r="F174" s="36"/>
      <c r="G174" s="37"/>
      <c r="H174" s="37"/>
    </row>
    <row r="175" spans="2:8" x14ac:dyDescent="0.2">
      <c r="B175" s="36"/>
      <c r="C175" s="36"/>
      <c r="D175" s="36"/>
      <c r="E175" s="36"/>
      <c r="F175" s="36"/>
      <c r="G175" s="37"/>
      <c r="H175" s="37"/>
    </row>
    <row r="176" spans="2:8" x14ac:dyDescent="0.2">
      <c r="B176" s="36"/>
      <c r="C176" s="36"/>
      <c r="D176" s="36"/>
      <c r="E176" s="36"/>
      <c r="F176" s="36"/>
      <c r="G176" s="37"/>
      <c r="H176" s="37"/>
    </row>
    <row r="177" spans="2:8" x14ac:dyDescent="0.2">
      <c r="B177" s="36"/>
      <c r="C177" s="36"/>
      <c r="D177" s="36"/>
      <c r="E177" s="36"/>
      <c r="F177" s="36"/>
      <c r="G177" s="37"/>
      <c r="H177" s="37"/>
    </row>
    <row r="178" spans="2:8" x14ac:dyDescent="0.2">
      <c r="B178" s="36"/>
      <c r="C178" s="36"/>
      <c r="D178" s="36"/>
      <c r="E178" s="36"/>
      <c r="F178" s="36"/>
      <c r="G178" s="37"/>
      <c r="H178" s="37"/>
    </row>
    <row r="179" spans="2:8" x14ac:dyDescent="0.2">
      <c r="B179" s="36"/>
      <c r="C179" s="36"/>
      <c r="D179" s="36"/>
      <c r="E179" s="36"/>
      <c r="F179" s="36"/>
      <c r="G179" s="37"/>
      <c r="H179" s="37"/>
    </row>
    <row r="180" spans="2:8" x14ac:dyDescent="0.2">
      <c r="B180" s="36"/>
      <c r="C180" s="36"/>
      <c r="D180" s="36"/>
      <c r="E180" s="36"/>
      <c r="F180" s="36"/>
      <c r="G180" s="37"/>
      <c r="H180" s="37"/>
    </row>
    <row r="181" spans="2:8" x14ac:dyDescent="0.2">
      <c r="B181" s="36"/>
      <c r="C181" s="36"/>
      <c r="D181" s="36"/>
      <c r="E181" s="36"/>
      <c r="F181" s="36"/>
      <c r="G181" s="37"/>
      <c r="H181" s="37"/>
    </row>
    <row r="182" spans="2:8" x14ac:dyDescent="0.2">
      <c r="B182" s="36"/>
      <c r="C182" s="36"/>
      <c r="D182" s="36"/>
      <c r="E182" s="36"/>
      <c r="F182" s="36"/>
      <c r="G182" s="37"/>
      <c r="H182" s="37"/>
    </row>
    <row r="183" spans="2:8" x14ac:dyDescent="0.2">
      <c r="B183" s="36"/>
      <c r="C183" s="36"/>
      <c r="D183" s="36"/>
      <c r="E183" s="36"/>
      <c r="F183" s="36"/>
      <c r="G183" s="37"/>
      <c r="H183" s="37"/>
    </row>
    <row r="184" spans="2:8" x14ac:dyDescent="0.2">
      <c r="B184" s="36"/>
      <c r="C184" s="36"/>
      <c r="D184" s="36"/>
      <c r="E184" s="36"/>
      <c r="F184" s="36"/>
      <c r="G184" s="37"/>
      <c r="H184" s="37"/>
    </row>
    <row r="185" spans="2:8" x14ac:dyDescent="0.2">
      <c r="B185" s="5"/>
      <c r="C185" s="5"/>
      <c r="D185" s="5"/>
      <c r="E185" s="5"/>
      <c r="F185" s="5"/>
      <c r="G185" s="7"/>
      <c r="H185" s="7"/>
    </row>
    <row r="186" spans="2:8" x14ac:dyDescent="0.2">
      <c r="B186" s="5"/>
      <c r="C186" s="5"/>
      <c r="D186" s="5"/>
      <c r="E186" s="5"/>
      <c r="F186" s="5"/>
      <c r="G186" s="7"/>
      <c r="H186" s="7"/>
    </row>
    <row r="187" spans="2:8" x14ac:dyDescent="0.2">
      <c r="B187" s="5"/>
      <c r="C187" s="5"/>
      <c r="D187" s="5"/>
      <c r="E187" s="5"/>
      <c r="F187" s="5"/>
      <c r="G187" s="7"/>
      <c r="H187" s="7"/>
    </row>
    <row r="188" spans="2:8" x14ac:dyDescent="0.2">
      <c r="B188" s="5"/>
      <c r="C188" s="5"/>
      <c r="D188" s="5"/>
      <c r="E188" s="5"/>
      <c r="F188" s="5"/>
      <c r="G188" s="7"/>
      <c r="H188" s="7"/>
    </row>
    <row r="189" spans="2:8" x14ac:dyDescent="0.2">
      <c r="B189" s="5"/>
      <c r="C189" s="5"/>
      <c r="D189" s="5"/>
      <c r="E189" s="5"/>
      <c r="F189" s="5"/>
      <c r="G189" s="7"/>
      <c r="H189" s="7"/>
    </row>
    <row r="190" spans="2:8" x14ac:dyDescent="0.2">
      <c r="B190" s="5"/>
      <c r="C190" s="5"/>
      <c r="D190" s="5"/>
      <c r="E190" s="5"/>
      <c r="F190" s="5"/>
      <c r="G190" s="7"/>
      <c r="H190" s="7"/>
    </row>
    <row r="191" spans="2:8" x14ac:dyDescent="0.2">
      <c r="B191" s="5"/>
      <c r="C191" s="5"/>
      <c r="D191" s="5"/>
      <c r="E191" s="5"/>
      <c r="F191" s="5"/>
      <c r="G191" s="7"/>
      <c r="H191" s="7"/>
    </row>
    <row r="192" spans="2:8" x14ac:dyDescent="0.2">
      <c r="B192" s="5"/>
      <c r="C192" s="5"/>
      <c r="D192" s="5"/>
      <c r="E192" s="5"/>
      <c r="F192" s="5"/>
      <c r="G192" s="7"/>
      <c r="H192" s="7"/>
    </row>
    <row r="193" spans="2:8" x14ac:dyDescent="0.2">
      <c r="B193" s="5"/>
      <c r="C193" s="5"/>
      <c r="D193" s="5"/>
      <c r="E193" s="5"/>
      <c r="F193" s="5"/>
      <c r="G193" s="7"/>
      <c r="H193" s="7"/>
    </row>
    <row r="194" spans="2:8" x14ac:dyDescent="0.2">
      <c r="B194" s="5"/>
      <c r="C194" s="5"/>
      <c r="D194" s="5"/>
      <c r="E194" s="5"/>
      <c r="F194" s="5"/>
      <c r="G194" s="7"/>
      <c r="H194" s="7"/>
    </row>
    <row r="195" spans="2:8" x14ac:dyDescent="0.2">
      <c r="B195" s="5"/>
      <c r="C195" s="5"/>
      <c r="D195" s="5"/>
      <c r="E195" s="5"/>
      <c r="F195" s="5"/>
      <c r="G195" s="7"/>
      <c r="H195" s="7"/>
    </row>
    <row r="196" spans="2:8" x14ac:dyDescent="0.2">
      <c r="B196" s="5"/>
      <c r="C196" s="5"/>
      <c r="D196" s="5"/>
      <c r="E196" s="5"/>
      <c r="F196" s="5"/>
      <c r="G196" s="7"/>
      <c r="H196" s="7"/>
    </row>
    <row r="197" spans="2:8" x14ac:dyDescent="0.2">
      <c r="B197" s="5"/>
      <c r="C197" s="5"/>
      <c r="D197" s="5"/>
      <c r="E197" s="5"/>
      <c r="F197" s="5"/>
      <c r="G197" s="7"/>
      <c r="H197" s="7"/>
    </row>
    <row r="198" spans="2:8" x14ac:dyDescent="0.2">
      <c r="B198" s="5"/>
      <c r="C198" s="5"/>
      <c r="D198" s="5"/>
      <c r="E198" s="5"/>
      <c r="F198" s="5"/>
      <c r="G198" s="7"/>
      <c r="H198" s="7"/>
    </row>
    <row r="199" spans="2:8" x14ac:dyDescent="0.2">
      <c r="B199" s="5"/>
      <c r="C199" s="5"/>
      <c r="D199" s="5"/>
      <c r="E199" s="5"/>
      <c r="F199" s="5"/>
      <c r="G199" s="7"/>
      <c r="H199" s="7"/>
    </row>
    <row r="200" spans="2:8" x14ac:dyDescent="0.2">
      <c r="B200" s="5"/>
      <c r="C200" s="5"/>
      <c r="D200" s="5"/>
      <c r="E200" s="5"/>
      <c r="F200" s="5"/>
      <c r="G200" s="7"/>
      <c r="H200" s="7"/>
    </row>
    <row r="201" spans="2:8" x14ac:dyDescent="0.2">
      <c r="B201" s="5"/>
      <c r="C201" s="5"/>
      <c r="D201" s="5"/>
      <c r="E201" s="5"/>
      <c r="F201" s="5"/>
      <c r="G201" s="7"/>
      <c r="H201" s="7"/>
    </row>
    <row r="202" spans="2:8" x14ac:dyDescent="0.2">
      <c r="B202" s="5"/>
      <c r="C202" s="5"/>
      <c r="D202" s="5"/>
      <c r="E202" s="5"/>
      <c r="F202" s="5"/>
      <c r="G202" s="7"/>
      <c r="H202" s="7"/>
    </row>
    <row r="203" spans="2:8" x14ac:dyDescent="0.2">
      <c r="B203" s="5"/>
      <c r="C203" s="5"/>
      <c r="D203" s="5"/>
      <c r="E203" s="5"/>
      <c r="F203" s="5"/>
      <c r="G203" s="7"/>
      <c r="H203" s="7"/>
    </row>
    <row r="204" spans="2:8" x14ac:dyDescent="0.2">
      <c r="B204" s="5"/>
      <c r="C204" s="5"/>
      <c r="D204" s="5"/>
      <c r="E204" s="5"/>
      <c r="F204" s="5"/>
      <c r="G204" s="7"/>
      <c r="H204" s="7"/>
    </row>
    <row r="205" spans="2:8" x14ac:dyDescent="0.2">
      <c r="B205" s="5"/>
      <c r="C205" s="5"/>
      <c r="D205" s="5"/>
      <c r="E205" s="5"/>
      <c r="F205" s="5"/>
      <c r="G205" s="12"/>
      <c r="H205" s="12"/>
    </row>
  </sheetData>
  <mergeCells count="1">
    <mergeCell ref="E3:F3"/>
  </mergeCells>
  <phoneticPr fontId="31" type="noConversion"/>
  <pageMargins left="0.19685039370078741" right="0.27559055118110237" top="0.43307086614173229" bottom="0.35433070866141736" header="0.31496062992125984" footer="0.31496062992125984"/>
  <pageSetup paperSize="9" scale="58" firstPageNumber="19" orientation="portrait" useFirstPageNumber="1" r:id="rId1"/>
  <headerFooter>
    <oddFooter>&amp;R&amp;"Arial,Regular"&amp;P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39997558519241921"/>
  </sheetPr>
  <dimension ref="B1:J633"/>
  <sheetViews>
    <sheetView view="pageBreakPreview" topLeftCell="A13" zoomScale="90" zoomScaleNormal="70" zoomScaleSheetLayoutView="90" workbookViewId="0">
      <selection activeCell="L11" sqref="L11"/>
    </sheetView>
  </sheetViews>
  <sheetFormatPr defaultColWidth="9.140625" defaultRowHeight="14.25" x14ac:dyDescent="0.2"/>
  <cols>
    <col min="1" max="1" width="1.140625" style="6" customWidth="1"/>
    <col min="2" max="2" width="9.7109375" style="6" customWidth="1"/>
    <col min="3" max="3" width="14" style="6" customWidth="1"/>
    <col min="4" max="4" width="58.28515625" style="6" customWidth="1"/>
    <col min="5" max="5" width="9.7109375" style="6" customWidth="1"/>
    <col min="6" max="6" width="9.42578125" style="6" customWidth="1"/>
    <col min="7" max="7" width="12.7109375" style="6" customWidth="1"/>
    <col min="8" max="8" width="24.85546875" style="6" customWidth="1"/>
    <col min="9" max="9" width="6.28515625" style="6" bestFit="1" customWidth="1"/>
    <col min="10" max="10" width="4" style="6" customWidth="1"/>
    <col min="11" max="16384" width="9.140625" style="6"/>
  </cols>
  <sheetData>
    <row r="1" spans="2:10" ht="18" x14ac:dyDescent="0.25">
      <c r="B1" s="2"/>
      <c r="C1" s="2"/>
      <c r="D1" s="8"/>
      <c r="E1" s="1"/>
      <c r="F1" s="1"/>
      <c r="G1" s="7"/>
      <c r="H1" s="12"/>
    </row>
    <row r="2" spans="2:10" s="12" customFormat="1" ht="18" customHeight="1" x14ac:dyDescent="0.25">
      <c r="B2" s="2" t="s">
        <v>0</v>
      </c>
      <c r="D2" s="2"/>
      <c r="E2" s="3"/>
      <c r="F2" s="3"/>
      <c r="G2" s="7"/>
    </row>
    <row r="3" spans="2:10" ht="15" customHeight="1" x14ac:dyDescent="0.25">
      <c r="B3" s="2" t="s">
        <v>20</v>
      </c>
      <c r="C3" s="12"/>
      <c r="D3" s="270" t="s">
        <v>2</v>
      </c>
      <c r="E3" s="410" t="s">
        <v>3</v>
      </c>
      <c r="F3" s="411"/>
      <c r="G3" s="268" t="str">
        <f>'SCHED 1B-1'!G3</f>
        <v>OR TAMBO &amp; ALFRED NZO DISTRICT</v>
      </c>
      <c r="H3" s="12"/>
    </row>
    <row r="4" spans="2:10" ht="15" customHeight="1" x14ac:dyDescent="0.2">
      <c r="B4" s="2" t="s">
        <v>21</v>
      </c>
      <c r="C4" s="12"/>
      <c r="D4" s="2" t="s">
        <v>5</v>
      </c>
      <c r="E4" s="2"/>
      <c r="F4" s="2"/>
      <c r="G4" s="268" t="s">
        <v>1264</v>
      </c>
      <c r="H4" s="12"/>
    </row>
    <row r="5" spans="2:10" ht="14.25" customHeight="1" x14ac:dyDescent="0.2">
      <c r="B5" s="2"/>
      <c r="C5" s="2"/>
      <c r="D5" s="2"/>
      <c r="E5" s="2"/>
      <c r="F5" s="2"/>
      <c r="G5" s="7"/>
      <c r="H5" s="12"/>
    </row>
    <row r="6" spans="2:10" s="4" customFormat="1" ht="15" customHeight="1" x14ac:dyDescent="0.2">
      <c r="B6" s="4" t="s">
        <v>372</v>
      </c>
      <c r="D6" s="13" t="s">
        <v>373</v>
      </c>
    </row>
    <row r="7" spans="2:10" ht="6" customHeight="1" thickBot="1" x14ac:dyDescent="0.25">
      <c r="B7" s="5"/>
      <c r="C7" s="5"/>
      <c r="D7" s="5"/>
      <c r="E7" s="5"/>
      <c r="F7" s="5"/>
      <c r="G7" s="7"/>
      <c r="H7" s="12"/>
    </row>
    <row r="8" spans="2:10" s="9" customFormat="1" ht="39" customHeight="1" thickBot="1" x14ac:dyDescent="0.3">
      <c r="B8" s="11" t="s">
        <v>24</v>
      </c>
      <c r="C8" s="11" t="s">
        <v>25</v>
      </c>
      <c r="D8" s="11" t="s">
        <v>7</v>
      </c>
      <c r="E8" s="11" t="s">
        <v>26</v>
      </c>
      <c r="F8" s="11" t="s">
        <v>1382</v>
      </c>
      <c r="G8" s="11" t="s">
        <v>1383</v>
      </c>
      <c r="H8" s="11" t="s">
        <v>1384</v>
      </c>
    </row>
    <row r="9" spans="2:10" s="9" customFormat="1" ht="78" customHeight="1" thickBot="1" x14ac:dyDescent="0.3">
      <c r="B9" s="38">
        <v>1</v>
      </c>
      <c r="C9" s="38" t="s">
        <v>374</v>
      </c>
      <c r="D9" s="39" t="s">
        <v>375</v>
      </c>
      <c r="E9" s="40"/>
      <c r="F9" s="40"/>
      <c r="G9" s="41"/>
      <c r="H9" s="41"/>
      <c r="I9" s="329"/>
      <c r="J9" s="352"/>
    </row>
    <row r="10" spans="2:10" s="9" customFormat="1" ht="33.75" customHeight="1" x14ac:dyDescent="0.25">
      <c r="B10" s="29" t="s">
        <v>29</v>
      </c>
      <c r="C10" s="29"/>
      <c r="D10" s="211" t="s">
        <v>1279</v>
      </c>
      <c r="E10" s="76"/>
      <c r="F10" s="76"/>
      <c r="G10" s="77"/>
      <c r="H10" s="77"/>
    </row>
    <row r="11" spans="2:10" s="9" customFormat="1" ht="41.25" customHeight="1" x14ac:dyDescent="0.25">
      <c r="B11" s="19" t="s">
        <v>376</v>
      </c>
      <c r="C11" s="32"/>
      <c r="D11" s="20" t="s">
        <v>377</v>
      </c>
      <c r="E11" s="19" t="s">
        <v>378</v>
      </c>
      <c r="F11" s="19">
        <f>12*2*1</f>
        <v>24</v>
      </c>
      <c r="G11" s="65"/>
      <c r="H11" s="65"/>
    </row>
    <row r="12" spans="2:10" s="9" customFormat="1" ht="41.25" customHeight="1" x14ac:dyDescent="0.25">
      <c r="B12" s="19" t="s">
        <v>379</v>
      </c>
      <c r="C12" s="32"/>
      <c r="D12" s="20" t="s">
        <v>380</v>
      </c>
      <c r="E12" s="19" t="s">
        <v>378</v>
      </c>
      <c r="F12" s="19">
        <f>4*1*1</f>
        <v>4</v>
      </c>
      <c r="G12" s="65"/>
      <c r="H12" s="65"/>
    </row>
    <row r="13" spans="2:10" s="9" customFormat="1" ht="41.25" customHeight="1" thickBot="1" x14ac:dyDescent="0.3">
      <c r="B13" s="19" t="s">
        <v>381</v>
      </c>
      <c r="C13" s="32"/>
      <c r="D13" s="20" t="s">
        <v>382</v>
      </c>
      <c r="E13" s="19" t="s">
        <v>378</v>
      </c>
      <c r="F13" s="19">
        <f>2*3*1</f>
        <v>6</v>
      </c>
      <c r="G13" s="65"/>
      <c r="H13" s="65"/>
    </row>
    <row r="14" spans="2:10" s="9" customFormat="1" ht="31.5" customHeight="1" x14ac:dyDescent="0.25">
      <c r="B14" s="29" t="s">
        <v>32</v>
      </c>
      <c r="C14" s="29"/>
      <c r="D14" s="211" t="s">
        <v>1280</v>
      </c>
      <c r="E14" s="76"/>
      <c r="F14" s="76"/>
      <c r="G14" s="77"/>
      <c r="H14" s="77"/>
    </row>
    <row r="15" spans="2:10" s="9" customFormat="1" ht="41.25" customHeight="1" x14ac:dyDescent="0.25">
      <c r="B15" s="19" t="s">
        <v>383</v>
      </c>
      <c r="C15" s="32"/>
      <c r="D15" s="20" t="s">
        <v>377</v>
      </c>
      <c r="E15" s="19" t="s">
        <v>378</v>
      </c>
      <c r="F15" s="19">
        <f>12*2*1</f>
        <v>24</v>
      </c>
      <c r="G15" s="65"/>
      <c r="H15" s="65"/>
    </row>
    <row r="16" spans="2:10" s="9" customFormat="1" ht="41.25" customHeight="1" x14ac:dyDescent="0.25">
      <c r="B16" s="19" t="s">
        <v>384</v>
      </c>
      <c r="C16" s="32"/>
      <c r="D16" s="20" t="s">
        <v>380</v>
      </c>
      <c r="E16" s="19" t="s">
        <v>378</v>
      </c>
      <c r="F16" s="19">
        <f>4*1*1</f>
        <v>4</v>
      </c>
      <c r="G16" s="65"/>
      <c r="H16" s="65"/>
    </row>
    <row r="17" spans="2:10" s="9" customFormat="1" ht="41.25" customHeight="1" thickBot="1" x14ac:dyDescent="0.3">
      <c r="B17" s="19" t="s">
        <v>385</v>
      </c>
      <c r="C17" s="32"/>
      <c r="D17" s="20" t="s">
        <v>382</v>
      </c>
      <c r="E17" s="19" t="s">
        <v>378</v>
      </c>
      <c r="F17" s="19">
        <f>2*3*1</f>
        <v>6</v>
      </c>
      <c r="G17" s="65"/>
      <c r="H17" s="65"/>
      <c r="I17" s="289"/>
      <c r="J17" s="289"/>
    </row>
    <row r="18" spans="2:10" s="9" customFormat="1" ht="30.75" customHeight="1" x14ac:dyDescent="0.25">
      <c r="B18" s="29" t="s">
        <v>34</v>
      </c>
      <c r="C18" s="29"/>
      <c r="D18" s="211" t="s">
        <v>1281</v>
      </c>
      <c r="E18" s="76"/>
      <c r="F18" s="76"/>
      <c r="G18" s="77"/>
      <c r="H18" s="77"/>
      <c r="I18" s="289"/>
      <c r="J18" s="289"/>
    </row>
    <row r="19" spans="2:10" s="9" customFormat="1" ht="41.25" customHeight="1" x14ac:dyDescent="0.25">
      <c r="B19" s="19" t="s">
        <v>386</v>
      </c>
      <c r="C19" s="32"/>
      <c r="D19" s="20" t="s">
        <v>377</v>
      </c>
      <c r="E19" s="19" t="s">
        <v>378</v>
      </c>
      <c r="F19" s="19">
        <f>12*2*1</f>
        <v>24</v>
      </c>
      <c r="G19" s="65"/>
      <c r="H19" s="65"/>
      <c r="I19" s="289"/>
      <c r="J19" s="289"/>
    </row>
    <row r="20" spans="2:10" s="9" customFormat="1" ht="41.25" customHeight="1" x14ac:dyDescent="0.25">
      <c r="B20" s="19" t="s">
        <v>387</v>
      </c>
      <c r="C20" s="32"/>
      <c r="D20" s="20" t="s">
        <v>380</v>
      </c>
      <c r="E20" s="19" t="s">
        <v>378</v>
      </c>
      <c r="F20" s="19">
        <f>4*1*1</f>
        <v>4</v>
      </c>
      <c r="G20" s="65"/>
      <c r="H20" s="65"/>
      <c r="I20" s="289"/>
      <c r="J20" s="289"/>
    </row>
    <row r="21" spans="2:10" s="9" customFormat="1" ht="41.25" customHeight="1" thickBot="1" x14ac:dyDescent="0.3">
      <c r="B21" s="19" t="s">
        <v>388</v>
      </c>
      <c r="C21" s="32"/>
      <c r="D21" s="20" t="s">
        <v>382</v>
      </c>
      <c r="E21" s="19" t="s">
        <v>378</v>
      </c>
      <c r="F21" s="19">
        <f>2*3*1</f>
        <v>6</v>
      </c>
      <c r="G21" s="65"/>
      <c r="H21" s="65"/>
      <c r="I21" s="289"/>
      <c r="J21" s="289"/>
    </row>
    <row r="22" spans="2:10" s="9" customFormat="1" ht="30" customHeight="1" x14ac:dyDescent="0.25">
      <c r="B22" s="29" t="s">
        <v>36</v>
      </c>
      <c r="C22" s="29"/>
      <c r="D22" s="213" t="s">
        <v>1282</v>
      </c>
      <c r="E22" s="76"/>
      <c r="F22" s="76"/>
      <c r="G22" s="80"/>
      <c r="H22" s="80"/>
      <c r="I22" s="42"/>
      <c r="J22" s="42"/>
    </row>
    <row r="23" spans="2:10" s="9" customFormat="1" ht="41.25" customHeight="1" x14ac:dyDescent="0.25">
      <c r="B23" s="19" t="s">
        <v>389</v>
      </c>
      <c r="C23" s="32"/>
      <c r="D23" s="20" t="s">
        <v>377</v>
      </c>
      <c r="E23" s="19" t="s">
        <v>378</v>
      </c>
      <c r="F23" s="19">
        <v>24</v>
      </c>
      <c r="G23" s="65"/>
      <c r="H23" s="65"/>
      <c r="I23" s="289"/>
      <c r="J23" s="289"/>
    </row>
    <row r="24" spans="2:10" s="9" customFormat="1" ht="41.25" customHeight="1" x14ac:dyDescent="0.25">
      <c r="B24" s="19" t="s">
        <v>390</v>
      </c>
      <c r="C24" s="32"/>
      <c r="D24" s="20" t="s">
        <v>380</v>
      </c>
      <c r="E24" s="19" t="s">
        <v>378</v>
      </c>
      <c r="F24" s="19">
        <v>4</v>
      </c>
      <c r="G24" s="65"/>
      <c r="H24" s="65"/>
      <c r="I24" s="289"/>
      <c r="J24" s="289"/>
    </row>
    <row r="25" spans="2:10" s="9" customFormat="1" ht="41.25" customHeight="1" thickBot="1" x14ac:dyDescent="0.3">
      <c r="B25" s="19" t="s">
        <v>391</v>
      </c>
      <c r="C25" s="32"/>
      <c r="D25" s="20" t="s">
        <v>382</v>
      </c>
      <c r="E25" s="19" t="s">
        <v>378</v>
      </c>
      <c r="F25" s="19">
        <v>6</v>
      </c>
      <c r="G25" s="65"/>
      <c r="H25" s="65"/>
      <c r="I25" s="289"/>
      <c r="J25" s="289"/>
    </row>
    <row r="26" spans="2:10" s="9" customFormat="1" ht="30" customHeight="1" x14ac:dyDescent="0.25">
      <c r="B26" s="29" t="s">
        <v>38</v>
      </c>
      <c r="C26" s="29"/>
      <c r="D26" s="211" t="s">
        <v>1283</v>
      </c>
      <c r="E26" s="76"/>
      <c r="F26" s="76"/>
      <c r="G26" s="77"/>
      <c r="H26" s="77"/>
      <c r="I26" s="289"/>
      <c r="J26" s="289"/>
    </row>
    <row r="27" spans="2:10" s="9" customFormat="1" ht="41.25" customHeight="1" x14ac:dyDescent="0.25">
      <c r="B27" s="19" t="s">
        <v>392</v>
      </c>
      <c r="C27" s="32"/>
      <c r="D27" s="20" t="s">
        <v>377</v>
      </c>
      <c r="E27" s="19" t="s">
        <v>378</v>
      </c>
      <c r="F27" s="19">
        <f>12*2*1</f>
        <v>24</v>
      </c>
      <c r="G27" s="65"/>
      <c r="H27" s="65"/>
      <c r="I27" s="289"/>
      <c r="J27" s="289"/>
    </row>
    <row r="28" spans="2:10" s="9" customFormat="1" ht="41.25" customHeight="1" x14ac:dyDescent="0.25">
      <c r="B28" s="19" t="s">
        <v>393</v>
      </c>
      <c r="C28" s="32"/>
      <c r="D28" s="20" t="s">
        <v>380</v>
      </c>
      <c r="E28" s="19" t="s">
        <v>378</v>
      </c>
      <c r="F28" s="19">
        <f>4*1*1</f>
        <v>4</v>
      </c>
      <c r="G28" s="65"/>
      <c r="H28" s="65"/>
      <c r="I28" s="289"/>
      <c r="J28" s="289"/>
    </row>
    <row r="29" spans="2:10" s="9" customFormat="1" ht="41.25" customHeight="1" thickBot="1" x14ac:dyDescent="0.3">
      <c r="B29" s="19" t="s">
        <v>394</v>
      </c>
      <c r="C29" s="32"/>
      <c r="D29" s="20" t="s">
        <v>382</v>
      </c>
      <c r="E29" s="19" t="s">
        <v>378</v>
      </c>
      <c r="F29" s="19">
        <f>2*3*1</f>
        <v>6</v>
      </c>
      <c r="G29" s="65"/>
      <c r="H29" s="65"/>
      <c r="I29" s="289"/>
      <c r="J29" s="289"/>
    </row>
    <row r="30" spans="2:10" s="9" customFormat="1" ht="47.25" customHeight="1" thickBot="1" x14ac:dyDescent="0.3">
      <c r="B30" s="26" t="s">
        <v>395</v>
      </c>
      <c r="C30" s="26"/>
      <c r="D30" s="26"/>
      <c r="E30" s="26"/>
      <c r="F30" s="26"/>
      <c r="G30" s="27"/>
      <c r="H30" s="28"/>
      <c r="I30" s="289"/>
      <c r="J30" s="289"/>
    </row>
    <row r="31" spans="2:10" s="9" customFormat="1" ht="23.25" customHeight="1" thickBot="1" x14ac:dyDescent="0.3">
      <c r="B31" s="26" t="s">
        <v>396</v>
      </c>
      <c r="C31" s="346"/>
      <c r="D31" s="347"/>
      <c r="E31" s="295"/>
      <c r="F31" s="295"/>
      <c r="G31" s="340"/>
      <c r="H31" s="340"/>
      <c r="I31" s="289"/>
      <c r="J31" s="289"/>
    </row>
    <row r="32" spans="2:10" s="9" customFormat="1" ht="41.25" customHeight="1" x14ac:dyDescent="0.25">
      <c r="B32" s="29" t="s">
        <v>40</v>
      </c>
      <c r="C32" s="29"/>
      <c r="D32" s="212" t="s">
        <v>1284</v>
      </c>
      <c r="E32" s="76"/>
      <c r="F32" s="76"/>
      <c r="G32" s="80"/>
      <c r="H32" s="80"/>
      <c r="I32" s="289"/>
      <c r="J32" s="289"/>
    </row>
    <row r="33" spans="2:8" s="9" customFormat="1" ht="41.25" customHeight="1" x14ac:dyDescent="0.25">
      <c r="B33" s="19" t="s">
        <v>397</v>
      </c>
      <c r="C33" s="32"/>
      <c r="D33" s="20" t="s">
        <v>377</v>
      </c>
      <c r="E33" s="19" t="s">
        <v>378</v>
      </c>
      <c r="F33" s="19">
        <f>12*2*1</f>
        <v>24</v>
      </c>
      <c r="G33" s="65"/>
      <c r="H33" s="65"/>
    </row>
    <row r="34" spans="2:8" s="9" customFormat="1" ht="41.25" customHeight="1" x14ac:dyDescent="0.25">
      <c r="B34" s="19" t="s">
        <v>398</v>
      </c>
      <c r="C34" s="32"/>
      <c r="D34" s="20" t="s">
        <v>380</v>
      </c>
      <c r="E34" s="19" t="s">
        <v>378</v>
      </c>
      <c r="F34" s="19">
        <f>4*1*1</f>
        <v>4</v>
      </c>
      <c r="G34" s="65"/>
      <c r="H34" s="65"/>
    </row>
    <row r="35" spans="2:8" s="9" customFormat="1" ht="41.25" customHeight="1" thickBot="1" x14ac:dyDescent="0.3">
      <c r="B35" s="19" t="s">
        <v>399</v>
      </c>
      <c r="C35" s="32"/>
      <c r="D35" s="20" t="s">
        <v>382</v>
      </c>
      <c r="E35" s="19" t="s">
        <v>378</v>
      </c>
      <c r="F35" s="19">
        <f>2*3*1</f>
        <v>6</v>
      </c>
      <c r="G35" s="65"/>
      <c r="H35" s="65"/>
    </row>
    <row r="36" spans="2:8" s="9" customFormat="1" ht="41.25" customHeight="1" x14ac:dyDescent="0.25">
      <c r="B36" s="29" t="s">
        <v>42</v>
      </c>
      <c r="C36" s="29"/>
      <c r="D36" s="211" t="s">
        <v>1285</v>
      </c>
      <c r="E36" s="76"/>
      <c r="F36" s="76"/>
      <c r="G36" s="77"/>
      <c r="H36" s="77"/>
    </row>
    <row r="37" spans="2:8" s="9" customFormat="1" ht="41.25" customHeight="1" x14ac:dyDescent="0.25">
      <c r="B37" s="19" t="s">
        <v>400</v>
      </c>
      <c r="C37" s="32"/>
      <c r="D37" s="20" t="s">
        <v>377</v>
      </c>
      <c r="E37" s="19" t="s">
        <v>378</v>
      </c>
      <c r="F37" s="19">
        <f>12*2*1</f>
        <v>24</v>
      </c>
      <c r="G37" s="65"/>
      <c r="H37" s="65"/>
    </row>
    <row r="38" spans="2:8" s="9" customFormat="1" ht="41.25" customHeight="1" x14ac:dyDescent="0.25">
      <c r="B38" s="19" t="s">
        <v>401</v>
      </c>
      <c r="C38" s="32"/>
      <c r="D38" s="20" t="s">
        <v>380</v>
      </c>
      <c r="E38" s="19" t="s">
        <v>378</v>
      </c>
      <c r="F38" s="19">
        <f>4*1*1</f>
        <v>4</v>
      </c>
      <c r="G38" s="65"/>
      <c r="H38" s="65"/>
    </row>
    <row r="39" spans="2:8" s="9" customFormat="1" ht="41.25" customHeight="1" thickBot="1" x14ac:dyDescent="0.3">
      <c r="B39" s="19" t="s">
        <v>402</v>
      </c>
      <c r="C39" s="32"/>
      <c r="D39" s="20" t="s">
        <v>382</v>
      </c>
      <c r="E39" s="19" t="s">
        <v>378</v>
      </c>
      <c r="F39" s="19">
        <f>2*3*1</f>
        <v>6</v>
      </c>
      <c r="G39" s="65"/>
      <c r="H39" s="65"/>
    </row>
    <row r="40" spans="2:8" s="9" customFormat="1" ht="33.75" customHeight="1" x14ac:dyDescent="0.25">
      <c r="B40" s="29">
        <v>1.8</v>
      </c>
      <c r="C40" s="29"/>
      <c r="D40" s="211" t="s">
        <v>1286</v>
      </c>
      <c r="E40" s="76"/>
      <c r="F40" s="76"/>
      <c r="G40" s="77"/>
      <c r="H40" s="77"/>
    </row>
    <row r="41" spans="2:8" s="9" customFormat="1" ht="41.25" customHeight="1" x14ac:dyDescent="0.25">
      <c r="B41" s="19" t="s">
        <v>403</v>
      </c>
      <c r="C41" s="32"/>
      <c r="D41" s="20" t="s">
        <v>377</v>
      </c>
      <c r="E41" s="19" t="s">
        <v>378</v>
      </c>
      <c r="F41" s="19">
        <v>24</v>
      </c>
      <c r="G41" s="65"/>
      <c r="H41" s="65"/>
    </row>
    <row r="42" spans="2:8" s="9" customFormat="1" ht="41.25" customHeight="1" x14ac:dyDescent="0.25">
      <c r="B42" s="19" t="s">
        <v>404</v>
      </c>
      <c r="C42" s="32"/>
      <c r="D42" s="20" t="s">
        <v>380</v>
      </c>
      <c r="E42" s="19" t="s">
        <v>378</v>
      </c>
      <c r="F42" s="19">
        <v>4</v>
      </c>
      <c r="G42" s="65"/>
      <c r="H42" s="65"/>
    </row>
    <row r="43" spans="2:8" s="9" customFormat="1" ht="41.25" customHeight="1" thickBot="1" x14ac:dyDescent="0.3">
      <c r="B43" s="19" t="s">
        <v>405</v>
      </c>
      <c r="C43" s="32"/>
      <c r="D43" s="20" t="s">
        <v>382</v>
      </c>
      <c r="E43" s="19" t="s">
        <v>378</v>
      </c>
      <c r="F43" s="19">
        <v>6</v>
      </c>
      <c r="G43" s="65"/>
      <c r="H43" s="65"/>
    </row>
    <row r="44" spans="2:8" s="9" customFormat="1" ht="31.5" customHeight="1" x14ac:dyDescent="0.25">
      <c r="B44" s="29">
        <v>1.9</v>
      </c>
      <c r="C44" s="29"/>
      <c r="D44" s="211" t="s">
        <v>406</v>
      </c>
      <c r="E44" s="76"/>
      <c r="F44" s="76"/>
      <c r="G44" s="77"/>
      <c r="H44" s="77"/>
    </row>
    <row r="45" spans="2:8" s="9" customFormat="1" ht="41.25" customHeight="1" x14ac:dyDescent="0.25">
      <c r="B45" s="19" t="s">
        <v>407</v>
      </c>
      <c r="C45" s="32"/>
      <c r="D45" s="20" t="s">
        <v>377</v>
      </c>
      <c r="E45" s="19" t="s">
        <v>378</v>
      </c>
      <c r="F45" s="19">
        <f>12*2*1</f>
        <v>24</v>
      </c>
      <c r="G45" s="65"/>
      <c r="H45" s="65"/>
    </row>
    <row r="46" spans="2:8" s="9" customFormat="1" ht="41.25" customHeight="1" x14ac:dyDescent="0.25">
      <c r="B46" s="19" t="s">
        <v>408</v>
      </c>
      <c r="C46" s="32"/>
      <c r="D46" s="20" t="s">
        <v>380</v>
      </c>
      <c r="E46" s="19" t="s">
        <v>378</v>
      </c>
      <c r="F46" s="19">
        <f>4*1*1</f>
        <v>4</v>
      </c>
      <c r="G46" s="65"/>
      <c r="H46" s="65"/>
    </row>
    <row r="47" spans="2:8" s="9" customFormat="1" ht="41.25" customHeight="1" thickBot="1" x14ac:dyDescent="0.3">
      <c r="B47" s="19" t="s">
        <v>409</v>
      </c>
      <c r="C47" s="32"/>
      <c r="D47" s="20" t="s">
        <v>382</v>
      </c>
      <c r="E47" s="19" t="s">
        <v>378</v>
      </c>
      <c r="F47" s="19">
        <f>2*3*1</f>
        <v>6</v>
      </c>
      <c r="G47" s="65"/>
      <c r="H47" s="65"/>
    </row>
    <row r="48" spans="2:8" s="9" customFormat="1" ht="33.75" customHeight="1" x14ac:dyDescent="0.25">
      <c r="B48" s="269">
        <v>1.1000000000000001</v>
      </c>
      <c r="C48" s="29"/>
      <c r="D48" s="211" t="s">
        <v>406</v>
      </c>
      <c r="E48" s="76"/>
      <c r="F48" s="76"/>
      <c r="G48" s="77"/>
      <c r="H48" s="77"/>
    </row>
    <row r="49" spans="2:10" s="9" customFormat="1" ht="41.25" customHeight="1" x14ac:dyDescent="0.25">
      <c r="B49" s="19" t="s">
        <v>410</v>
      </c>
      <c r="C49" s="32"/>
      <c r="D49" s="20" t="s">
        <v>377</v>
      </c>
      <c r="E49" s="19" t="s">
        <v>378</v>
      </c>
      <c r="F49" s="19">
        <f>12*2*1</f>
        <v>24</v>
      </c>
      <c r="G49" s="65"/>
      <c r="H49" s="65"/>
      <c r="I49" s="289"/>
      <c r="J49" s="289"/>
    </row>
    <row r="50" spans="2:10" s="9" customFormat="1" ht="41.25" customHeight="1" x14ac:dyDescent="0.25">
      <c r="B50" s="19" t="s">
        <v>411</v>
      </c>
      <c r="C50" s="32"/>
      <c r="D50" s="20" t="s">
        <v>380</v>
      </c>
      <c r="E50" s="19" t="s">
        <v>378</v>
      </c>
      <c r="F50" s="19">
        <f>4*1*1</f>
        <v>4</v>
      </c>
      <c r="G50" s="65"/>
      <c r="H50" s="65"/>
      <c r="I50" s="289"/>
      <c r="J50" s="289"/>
    </row>
    <row r="51" spans="2:10" s="9" customFormat="1" ht="41.25" customHeight="1" thickBot="1" x14ac:dyDescent="0.3">
      <c r="B51" s="19" t="s">
        <v>412</v>
      </c>
      <c r="C51" s="32"/>
      <c r="D51" s="20" t="s">
        <v>382</v>
      </c>
      <c r="E51" s="19" t="s">
        <v>378</v>
      </c>
      <c r="F51" s="19">
        <f>2*3*1</f>
        <v>6</v>
      </c>
      <c r="G51" s="65"/>
      <c r="H51" s="65"/>
      <c r="I51" s="289"/>
      <c r="J51" s="289"/>
    </row>
    <row r="52" spans="2:10" s="9" customFormat="1" ht="33.75" customHeight="1" thickBot="1" x14ac:dyDescent="0.3">
      <c r="B52" s="26" t="s">
        <v>395</v>
      </c>
      <c r="C52" s="26"/>
      <c r="D52" s="26"/>
      <c r="E52" s="26"/>
      <c r="F52" s="26"/>
      <c r="G52" s="27"/>
      <c r="H52" s="28"/>
      <c r="I52" s="289"/>
      <c r="J52" s="289"/>
    </row>
    <row r="53" spans="2:10" s="9" customFormat="1" ht="23.25" customHeight="1" thickBot="1" x14ac:dyDescent="0.3">
      <c r="B53" s="316" t="s">
        <v>396</v>
      </c>
      <c r="C53" s="312"/>
      <c r="D53" s="313"/>
      <c r="E53" s="314"/>
      <c r="F53" s="314"/>
      <c r="G53" s="315"/>
      <c r="H53" s="315"/>
      <c r="I53" s="289"/>
      <c r="J53" s="289"/>
    </row>
    <row r="54" spans="2:10" s="9" customFormat="1" ht="31.5" customHeight="1" x14ac:dyDescent="0.25">
      <c r="B54" s="29">
        <v>1.1100000000000001</v>
      </c>
      <c r="C54" s="29"/>
      <c r="D54" s="211" t="s">
        <v>413</v>
      </c>
      <c r="E54" s="76"/>
      <c r="F54" s="76"/>
      <c r="G54" s="77"/>
      <c r="H54" s="77"/>
      <c r="I54" s="289"/>
      <c r="J54" s="289"/>
    </row>
    <row r="55" spans="2:10" s="9" customFormat="1" ht="41.25" customHeight="1" x14ac:dyDescent="0.25">
      <c r="B55" s="19" t="s">
        <v>414</v>
      </c>
      <c r="C55" s="32"/>
      <c r="D55" s="20" t="s">
        <v>377</v>
      </c>
      <c r="E55" s="19" t="s">
        <v>378</v>
      </c>
      <c r="F55" s="19">
        <f>12*2*1</f>
        <v>24</v>
      </c>
      <c r="G55" s="65"/>
      <c r="H55" s="65"/>
      <c r="I55" s="289"/>
      <c r="J55" s="289"/>
    </row>
    <row r="56" spans="2:10" s="9" customFormat="1" ht="41.25" customHeight="1" x14ac:dyDescent="0.25">
      <c r="B56" s="19" t="s">
        <v>415</v>
      </c>
      <c r="C56" s="32"/>
      <c r="D56" s="20" t="s">
        <v>380</v>
      </c>
      <c r="E56" s="19" t="s">
        <v>378</v>
      </c>
      <c r="F56" s="19">
        <f>4*1*1</f>
        <v>4</v>
      </c>
      <c r="G56" s="65"/>
      <c r="H56" s="65"/>
      <c r="I56" s="289"/>
      <c r="J56" s="289"/>
    </row>
    <row r="57" spans="2:10" s="9" customFormat="1" ht="41.25" customHeight="1" thickBot="1" x14ac:dyDescent="0.3">
      <c r="B57" s="19" t="s">
        <v>416</v>
      </c>
      <c r="C57" s="32"/>
      <c r="D57" s="20" t="s">
        <v>382</v>
      </c>
      <c r="E57" s="19" t="s">
        <v>378</v>
      </c>
      <c r="F57" s="19">
        <f>2*3*1</f>
        <v>6</v>
      </c>
      <c r="G57" s="65"/>
      <c r="H57" s="65"/>
      <c r="I57" s="289"/>
      <c r="J57" s="289"/>
    </row>
    <row r="58" spans="2:10" s="9" customFormat="1" ht="30.75" customHeight="1" x14ac:dyDescent="0.25">
      <c r="B58" s="269">
        <v>1.1200000000000001</v>
      </c>
      <c r="C58" s="29"/>
      <c r="D58" s="211" t="s">
        <v>417</v>
      </c>
      <c r="E58" s="76"/>
      <c r="F58" s="76"/>
      <c r="G58" s="77"/>
      <c r="H58" s="77"/>
      <c r="I58" s="289"/>
      <c r="J58" s="289"/>
    </row>
    <row r="59" spans="2:10" s="9" customFormat="1" ht="41.25" customHeight="1" x14ac:dyDescent="0.25">
      <c r="B59" s="19" t="s">
        <v>418</v>
      </c>
      <c r="C59" s="32"/>
      <c r="D59" s="20" t="s">
        <v>377</v>
      </c>
      <c r="E59" s="19" t="s">
        <v>378</v>
      </c>
      <c r="F59" s="19">
        <f>12*2*1</f>
        <v>24</v>
      </c>
      <c r="G59" s="65"/>
      <c r="H59" s="65"/>
      <c r="I59" s="289"/>
      <c r="J59" s="289"/>
    </row>
    <row r="60" spans="2:10" s="9" customFormat="1" ht="41.25" customHeight="1" x14ac:dyDescent="0.25">
      <c r="B60" s="19" t="s">
        <v>419</v>
      </c>
      <c r="C60" s="32"/>
      <c r="D60" s="20" t="s">
        <v>380</v>
      </c>
      <c r="E60" s="19" t="s">
        <v>378</v>
      </c>
      <c r="F60" s="19">
        <f>4*1*1</f>
        <v>4</v>
      </c>
      <c r="G60" s="65"/>
      <c r="H60" s="65"/>
      <c r="I60" s="289"/>
      <c r="J60" s="289"/>
    </row>
    <row r="61" spans="2:10" s="9" customFormat="1" ht="41.25" customHeight="1" thickBot="1" x14ac:dyDescent="0.3">
      <c r="B61" s="19" t="s">
        <v>420</v>
      </c>
      <c r="C61" s="32"/>
      <c r="D61" s="20" t="s">
        <v>382</v>
      </c>
      <c r="E61" s="19" t="s">
        <v>378</v>
      </c>
      <c r="F61" s="19">
        <f>2*3*1</f>
        <v>6</v>
      </c>
      <c r="G61" s="65"/>
      <c r="H61" s="65"/>
      <c r="I61" s="289"/>
      <c r="J61" s="289"/>
    </row>
    <row r="62" spans="2:10" s="9" customFormat="1" ht="30" customHeight="1" x14ac:dyDescent="0.25">
      <c r="B62" s="29">
        <v>1.1299999999999999</v>
      </c>
      <c r="C62" s="29"/>
      <c r="D62" s="211" t="s">
        <v>417</v>
      </c>
      <c r="E62" s="76"/>
      <c r="F62" s="76"/>
      <c r="G62" s="80"/>
      <c r="H62" s="80"/>
      <c r="I62" s="42"/>
      <c r="J62" s="42"/>
    </row>
    <row r="63" spans="2:10" s="9" customFormat="1" ht="41.25" customHeight="1" x14ac:dyDescent="0.25">
      <c r="B63" s="19" t="s">
        <v>421</v>
      </c>
      <c r="C63" s="32"/>
      <c r="D63" s="20" t="s">
        <v>377</v>
      </c>
      <c r="E63" s="19" t="s">
        <v>378</v>
      </c>
      <c r="F63" s="19">
        <f>12*2*1</f>
        <v>24</v>
      </c>
      <c r="G63" s="65"/>
      <c r="H63" s="65"/>
      <c r="I63" s="289"/>
      <c r="J63" s="289"/>
    </row>
    <row r="64" spans="2:10" s="9" customFormat="1" ht="41.25" customHeight="1" x14ac:dyDescent="0.25">
      <c r="B64" s="19" t="s">
        <v>422</v>
      </c>
      <c r="C64" s="32"/>
      <c r="D64" s="20" t="s">
        <v>380</v>
      </c>
      <c r="E64" s="19" t="s">
        <v>378</v>
      </c>
      <c r="F64" s="19">
        <f>4*1*1</f>
        <v>4</v>
      </c>
      <c r="G64" s="65"/>
      <c r="H64" s="65"/>
      <c r="I64" s="289"/>
      <c r="J64" s="289"/>
    </row>
    <row r="65" spans="2:8" s="9" customFormat="1" ht="41.25" customHeight="1" thickBot="1" x14ac:dyDescent="0.3">
      <c r="B65" s="19" t="s">
        <v>423</v>
      </c>
      <c r="C65" s="32"/>
      <c r="D65" s="20" t="s">
        <v>382</v>
      </c>
      <c r="E65" s="19" t="s">
        <v>378</v>
      </c>
      <c r="F65" s="19">
        <f>2*3*1</f>
        <v>6</v>
      </c>
      <c r="G65" s="65"/>
      <c r="H65" s="65"/>
    </row>
    <row r="66" spans="2:8" s="9" customFormat="1" ht="30" customHeight="1" x14ac:dyDescent="0.25">
      <c r="B66" s="29">
        <v>1.1399999999999999</v>
      </c>
      <c r="C66" s="29"/>
      <c r="D66" s="211" t="s">
        <v>417</v>
      </c>
      <c r="E66" s="76"/>
      <c r="F66" s="76"/>
      <c r="G66" s="77"/>
      <c r="H66" s="77"/>
    </row>
    <row r="67" spans="2:8" s="9" customFormat="1" ht="41.25" customHeight="1" x14ac:dyDescent="0.25">
      <c r="B67" s="19" t="s">
        <v>424</v>
      </c>
      <c r="C67" s="32"/>
      <c r="D67" s="20" t="s">
        <v>377</v>
      </c>
      <c r="E67" s="19" t="s">
        <v>378</v>
      </c>
      <c r="F67" s="19">
        <v>24</v>
      </c>
      <c r="G67" s="65"/>
      <c r="H67" s="65"/>
    </row>
    <row r="68" spans="2:8" s="9" customFormat="1" ht="41.25" customHeight="1" x14ac:dyDescent="0.25">
      <c r="B68" s="19" t="s">
        <v>425</v>
      </c>
      <c r="C68" s="32"/>
      <c r="D68" s="20" t="s">
        <v>380</v>
      </c>
      <c r="E68" s="19" t="s">
        <v>378</v>
      </c>
      <c r="F68" s="19">
        <v>4</v>
      </c>
      <c r="G68" s="65"/>
      <c r="H68" s="65"/>
    </row>
    <row r="69" spans="2:8" s="9" customFormat="1" ht="41.25" customHeight="1" thickBot="1" x14ac:dyDescent="0.3">
      <c r="B69" s="19" t="s">
        <v>426</v>
      </c>
      <c r="C69" s="32"/>
      <c r="D69" s="20" t="s">
        <v>382</v>
      </c>
      <c r="E69" s="19" t="s">
        <v>378</v>
      </c>
      <c r="F69" s="19">
        <v>6</v>
      </c>
      <c r="G69" s="65"/>
      <c r="H69" s="65"/>
    </row>
    <row r="70" spans="2:8" s="9" customFormat="1" ht="41.25" customHeight="1" x14ac:dyDescent="0.25">
      <c r="B70" s="29">
        <v>1.1499999999999999</v>
      </c>
      <c r="C70" s="29"/>
      <c r="D70" s="211" t="s">
        <v>427</v>
      </c>
      <c r="E70" s="76"/>
      <c r="F70" s="76"/>
      <c r="G70" s="80"/>
      <c r="H70" s="80"/>
    </row>
    <row r="71" spans="2:8" s="9" customFormat="1" ht="41.25" customHeight="1" x14ac:dyDescent="0.25">
      <c r="B71" s="19" t="s">
        <v>428</v>
      </c>
      <c r="C71" s="32"/>
      <c r="D71" s="20" t="s">
        <v>377</v>
      </c>
      <c r="E71" s="19" t="s">
        <v>378</v>
      </c>
      <c r="F71" s="19">
        <f>12*2*1</f>
        <v>24</v>
      </c>
      <c r="G71" s="65"/>
      <c r="H71" s="65"/>
    </row>
    <row r="72" spans="2:8" s="9" customFormat="1" ht="41.25" customHeight="1" x14ac:dyDescent="0.25">
      <c r="B72" s="19" t="s">
        <v>429</v>
      </c>
      <c r="C72" s="32"/>
      <c r="D72" s="20" t="s">
        <v>380</v>
      </c>
      <c r="E72" s="19" t="s">
        <v>378</v>
      </c>
      <c r="F72" s="19">
        <f>4*1*1</f>
        <v>4</v>
      </c>
      <c r="G72" s="65"/>
      <c r="H72" s="65"/>
    </row>
    <row r="73" spans="2:8" s="9" customFormat="1" ht="41.25" customHeight="1" thickBot="1" x14ac:dyDescent="0.3">
      <c r="B73" s="19" t="s">
        <v>430</v>
      </c>
      <c r="C73" s="32"/>
      <c r="D73" s="20" t="s">
        <v>382</v>
      </c>
      <c r="E73" s="19" t="s">
        <v>378</v>
      </c>
      <c r="F73" s="19">
        <f>2*3*1</f>
        <v>6</v>
      </c>
      <c r="G73" s="65"/>
      <c r="H73" s="65"/>
    </row>
    <row r="74" spans="2:8" s="9" customFormat="1" ht="33.75" customHeight="1" thickBot="1" x14ac:dyDescent="0.3">
      <c r="B74" s="26" t="s">
        <v>395</v>
      </c>
      <c r="C74" s="26"/>
      <c r="D74" s="26"/>
      <c r="E74" s="26"/>
      <c r="F74" s="26"/>
      <c r="G74" s="27"/>
      <c r="H74" s="28"/>
    </row>
    <row r="75" spans="2:8" s="9" customFormat="1" ht="23.25" customHeight="1" thickBot="1" x14ac:dyDescent="0.3">
      <c r="B75" s="316" t="s">
        <v>396</v>
      </c>
      <c r="C75" s="312"/>
      <c r="D75" s="313"/>
      <c r="E75" s="314"/>
      <c r="F75" s="314"/>
      <c r="G75" s="315"/>
      <c r="H75" s="315"/>
    </row>
    <row r="76" spans="2:8" s="9" customFormat="1" ht="41.25" customHeight="1" x14ac:dyDescent="0.25">
      <c r="B76" s="29">
        <v>1.1599999999999999</v>
      </c>
      <c r="C76" s="29"/>
      <c r="D76" s="211" t="s">
        <v>1287</v>
      </c>
      <c r="E76" s="76"/>
      <c r="F76" s="76"/>
      <c r="G76" s="77"/>
      <c r="H76" s="77"/>
    </row>
    <row r="77" spans="2:8" s="9" customFormat="1" ht="41.25" customHeight="1" x14ac:dyDescent="0.25">
      <c r="B77" s="19" t="s">
        <v>431</v>
      </c>
      <c r="C77" s="32"/>
      <c r="D77" s="20" t="s">
        <v>377</v>
      </c>
      <c r="E77" s="19" t="s">
        <v>378</v>
      </c>
      <c r="F77" s="19">
        <f>12*2*1</f>
        <v>24</v>
      </c>
      <c r="G77" s="65"/>
      <c r="H77" s="65"/>
    </row>
    <row r="78" spans="2:8" s="9" customFormat="1" ht="41.25" customHeight="1" x14ac:dyDescent="0.25">
      <c r="B78" s="19" t="s">
        <v>432</v>
      </c>
      <c r="C78" s="32"/>
      <c r="D78" s="20" t="s">
        <v>380</v>
      </c>
      <c r="E78" s="19" t="s">
        <v>378</v>
      </c>
      <c r="F78" s="19">
        <f>4*1*1</f>
        <v>4</v>
      </c>
      <c r="G78" s="65"/>
      <c r="H78" s="65"/>
    </row>
    <row r="79" spans="2:8" s="9" customFormat="1" ht="41.25" customHeight="1" thickBot="1" x14ac:dyDescent="0.3">
      <c r="B79" s="19" t="s">
        <v>433</v>
      </c>
      <c r="C79" s="32"/>
      <c r="D79" s="20" t="s">
        <v>382</v>
      </c>
      <c r="E79" s="19" t="s">
        <v>378</v>
      </c>
      <c r="F79" s="19">
        <f>2*3*1</f>
        <v>6</v>
      </c>
      <c r="G79" s="65"/>
      <c r="H79" s="65"/>
    </row>
    <row r="80" spans="2:8" s="9" customFormat="1" ht="41.25" customHeight="1" x14ac:dyDescent="0.25">
      <c r="B80" s="29">
        <v>1.17</v>
      </c>
      <c r="C80" s="29"/>
      <c r="D80" s="211" t="s">
        <v>1288</v>
      </c>
      <c r="E80" s="76"/>
      <c r="F80" s="76"/>
      <c r="G80" s="77"/>
      <c r="H80" s="77"/>
    </row>
    <row r="81" spans="2:8" s="9" customFormat="1" ht="41.25" customHeight="1" x14ac:dyDescent="0.25">
      <c r="B81" s="19" t="s">
        <v>434</v>
      </c>
      <c r="C81" s="32"/>
      <c r="D81" s="20" t="s">
        <v>377</v>
      </c>
      <c r="E81" s="19" t="s">
        <v>378</v>
      </c>
      <c r="F81" s="19">
        <f>12*2*1</f>
        <v>24</v>
      </c>
      <c r="G81" s="65"/>
      <c r="H81" s="65"/>
    </row>
    <row r="82" spans="2:8" s="9" customFormat="1" ht="41.25" customHeight="1" x14ac:dyDescent="0.25">
      <c r="B82" s="19" t="s">
        <v>435</v>
      </c>
      <c r="C82" s="32"/>
      <c r="D82" s="20" t="s">
        <v>380</v>
      </c>
      <c r="E82" s="19" t="s">
        <v>378</v>
      </c>
      <c r="F82" s="19">
        <f>4*1*1</f>
        <v>4</v>
      </c>
      <c r="G82" s="65"/>
      <c r="H82" s="65"/>
    </row>
    <row r="83" spans="2:8" s="9" customFormat="1" ht="41.25" customHeight="1" thickBot="1" x14ac:dyDescent="0.3">
      <c r="B83" s="19" t="s">
        <v>436</v>
      </c>
      <c r="C83" s="32"/>
      <c r="D83" s="20" t="s">
        <v>382</v>
      </c>
      <c r="E83" s="19" t="s">
        <v>378</v>
      </c>
      <c r="F83" s="19">
        <f>2*3*1</f>
        <v>6</v>
      </c>
      <c r="G83" s="65"/>
      <c r="H83" s="65"/>
    </row>
    <row r="84" spans="2:8" s="9" customFormat="1" ht="41.25" customHeight="1" x14ac:dyDescent="0.25">
      <c r="B84" s="29">
        <v>1.18</v>
      </c>
      <c r="C84" s="29"/>
      <c r="D84" s="211" t="s">
        <v>1289</v>
      </c>
      <c r="E84" s="76"/>
      <c r="F84" s="76"/>
      <c r="G84" s="77"/>
      <c r="H84" s="77"/>
    </row>
    <row r="85" spans="2:8" s="9" customFormat="1" ht="41.25" customHeight="1" x14ac:dyDescent="0.25">
      <c r="B85" s="19" t="s">
        <v>437</v>
      </c>
      <c r="C85" s="32"/>
      <c r="D85" s="20" t="s">
        <v>377</v>
      </c>
      <c r="E85" s="19" t="s">
        <v>378</v>
      </c>
      <c r="F85" s="19">
        <f>12*2*1</f>
        <v>24</v>
      </c>
      <c r="G85" s="65"/>
      <c r="H85" s="65"/>
    </row>
    <row r="86" spans="2:8" s="9" customFormat="1" ht="41.25" customHeight="1" x14ac:dyDescent="0.25">
      <c r="B86" s="19" t="s">
        <v>438</v>
      </c>
      <c r="C86" s="32"/>
      <c r="D86" s="20" t="s">
        <v>380</v>
      </c>
      <c r="E86" s="19" t="s">
        <v>378</v>
      </c>
      <c r="F86" s="19">
        <f>4*1*1</f>
        <v>4</v>
      </c>
      <c r="G86" s="65"/>
      <c r="H86" s="65"/>
    </row>
    <row r="87" spans="2:8" s="9" customFormat="1" ht="41.25" customHeight="1" thickBot="1" x14ac:dyDescent="0.3">
      <c r="B87" s="19" t="s">
        <v>439</v>
      </c>
      <c r="C87" s="32"/>
      <c r="D87" s="20" t="s">
        <v>382</v>
      </c>
      <c r="E87" s="19" t="s">
        <v>378</v>
      </c>
      <c r="F87" s="19">
        <f>2*3*1</f>
        <v>6</v>
      </c>
      <c r="G87" s="65"/>
      <c r="H87" s="65"/>
    </row>
    <row r="88" spans="2:8" s="9" customFormat="1" ht="41.25" customHeight="1" x14ac:dyDescent="0.25">
      <c r="B88" s="29">
        <v>1.19</v>
      </c>
      <c r="C88" s="29"/>
      <c r="D88" s="211" t="s">
        <v>1290</v>
      </c>
      <c r="E88" s="76"/>
      <c r="F88" s="76"/>
      <c r="G88" s="77"/>
      <c r="H88" s="77"/>
    </row>
    <row r="89" spans="2:8" s="9" customFormat="1" ht="41.25" customHeight="1" x14ac:dyDescent="0.25">
      <c r="B89" s="19" t="s">
        <v>440</v>
      </c>
      <c r="C89" s="32"/>
      <c r="D89" s="20" t="s">
        <v>377</v>
      </c>
      <c r="E89" s="19" t="s">
        <v>378</v>
      </c>
      <c r="F89" s="19">
        <f>12*2*1</f>
        <v>24</v>
      </c>
      <c r="G89" s="65"/>
      <c r="H89" s="65"/>
    </row>
    <row r="90" spans="2:8" s="9" customFormat="1" ht="41.25" customHeight="1" x14ac:dyDescent="0.25">
      <c r="B90" s="19" t="s">
        <v>441</v>
      </c>
      <c r="C90" s="32"/>
      <c r="D90" s="20" t="s">
        <v>380</v>
      </c>
      <c r="E90" s="19" t="s">
        <v>378</v>
      </c>
      <c r="F90" s="19">
        <f>4*1*1</f>
        <v>4</v>
      </c>
      <c r="G90" s="65"/>
      <c r="H90" s="65"/>
    </row>
    <row r="91" spans="2:8" s="9" customFormat="1" ht="41.25" customHeight="1" thickBot="1" x14ac:dyDescent="0.3">
      <c r="B91" s="19" t="s">
        <v>442</v>
      </c>
      <c r="C91" s="32"/>
      <c r="D91" s="20" t="s">
        <v>382</v>
      </c>
      <c r="E91" s="19" t="s">
        <v>378</v>
      </c>
      <c r="F91" s="19">
        <f>2*3*1</f>
        <v>6</v>
      </c>
      <c r="G91" s="65"/>
      <c r="H91" s="65"/>
    </row>
    <row r="92" spans="2:8" s="9" customFormat="1" ht="41.25" customHeight="1" x14ac:dyDescent="0.25">
      <c r="B92" s="269">
        <v>1.2</v>
      </c>
      <c r="C92" s="29"/>
      <c r="D92" s="211" t="s">
        <v>1291</v>
      </c>
      <c r="E92" s="76"/>
      <c r="F92" s="76"/>
      <c r="G92" s="77"/>
      <c r="H92" s="77"/>
    </row>
    <row r="93" spans="2:8" s="9" customFormat="1" ht="41.25" customHeight="1" x14ac:dyDescent="0.25">
      <c r="B93" s="19" t="s">
        <v>443</v>
      </c>
      <c r="C93" s="32"/>
      <c r="D93" s="20" t="s">
        <v>377</v>
      </c>
      <c r="E93" s="19" t="s">
        <v>378</v>
      </c>
      <c r="F93" s="19">
        <f>12*2*1</f>
        <v>24</v>
      </c>
      <c r="G93" s="65"/>
      <c r="H93" s="65"/>
    </row>
    <row r="94" spans="2:8" s="9" customFormat="1" ht="41.25" customHeight="1" thickBot="1" x14ac:dyDescent="0.3">
      <c r="B94" s="19" t="s">
        <v>444</v>
      </c>
      <c r="C94" s="32"/>
      <c r="D94" s="20" t="s">
        <v>380</v>
      </c>
      <c r="E94" s="19" t="s">
        <v>378</v>
      </c>
      <c r="F94" s="19">
        <f>4*1*1</f>
        <v>4</v>
      </c>
      <c r="G94" s="65"/>
      <c r="H94" s="65"/>
    </row>
    <row r="95" spans="2:8" s="9" customFormat="1" ht="33.75" customHeight="1" thickBot="1" x14ac:dyDescent="0.3">
      <c r="B95" s="26" t="s">
        <v>395</v>
      </c>
      <c r="C95" s="26"/>
      <c r="D95" s="26"/>
      <c r="E95" s="26"/>
      <c r="F95" s="26"/>
      <c r="G95" s="27"/>
      <c r="H95" s="28"/>
    </row>
    <row r="96" spans="2:8" s="9" customFormat="1" ht="23.25" customHeight="1" thickBot="1" x14ac:dyDescent="0.3">
      <c r="B96" s="26" t="s">
        <v>396</v>
      </c>
      <c r="C96" s="38"/>
      <c r="D96" s="39"/>
      <c r="E96" s="40"/>
      <c r="F96" s="40"/>
      <c r="G96" s="41"/>
      <c r="H96" s="41"/>
    </row>
    <row r="97" spans="2:8" s="9" customFormat="1" ht="41.25" customHeight="1" thickBot="1" x14ac:dyDescent="0.3">
      <c r="B97" s="19" t="s">
        <v>445</v>
      </c>
      <c r="C97" s="32"/>
      <c r="D97" s="20" t="s">
        <v>382</v>
      </c>
      <c r="E97" s="19" t="s">
        <v>378</v>
      </c>
      <c r="F97" s="19">
        <f>2*3*1</f>
        <v>6</v>
      </c>
      <c r="G97" s="65"/>
      <c r="H97" s="65"/>
    </row>
    <row r="98" spans="2:8" s="9" customFormat="1" ht="41.25" customHeight="1" x14ac:dyDescent="0.25">
      <c r="B98" s="29">
        <v>1.22</v>
      </c>
      <c r="C98" s="29"/>
      <c r="D98" s="211" t="s">
        <v>1292</v>
      </c>
      <c r="E98" s="76"/>
      <c r="F98" s="76"/>
      <c r="G98" s="77"/>
      <c r="H98" s="77"/>
    </row>
    <row r="99" spans="2:8" s="9" customFormat="1" ht="41.25" customHeight="1" x14ac:dyDescent="0.25">
      <c r="B99" s="19" t="s">
        <v>446</v>
      </c>
      <c r="C99" s="32"/>
      <c r="D99" s="20" t="s">
        <v>377</v>
      </c>
      <c r="E99" s="19" t="s">
        <v>378</v>
      </c>
      <c r="F99" s="19">
        <f>12*2*1</f>
        <v>24</v>
      </c>
      <c r="G99" s="65"/>
      <c r="H99" s="65"/>
    </row>
    <row r="100" spans="2:8" s="9" customFormat="1" ht="41.25" customHeight="1" x14ac:dyDescent="0.25">
      <c r="B100" s="19" t="s">
        <v>447</v>
      </c>
      <c r="C100" s="32"/>
      <c r="D100" s="20" t="s">
        <v>380</v>
      </c>
      <c r="E100" s="19" t="s">
        <v>378</v>
      </c>
      <c r="F100" s="19">
        <f>4*1*1</f>
        <v>4</v>
      </c>
      <c r="G100" s="65"/>
      <c r="H100" s="65"/>
    </row>
    <row r="101" spans="2:8" s="9" customFormat="1" ht="41.25" customHeight="1" thickBot="1" x14ac:dyDescent="0.3">
      <c r="B101" s="19" t="s">
        <v>448</v>
      </c>
      <c r="C101" s="32"/>
      <c r="D101" s="20" t="s">
        <v>382</v>
      </c>
      <c r="E101" s="19" t="s">
        <v>378</v>
      </c>
      <c r="F101" s="19">
        <f>2*3*1</f>
        <v>6</v>
      </c>
      <c r="G101" s="65"/>
      <c r="H101" s="65"/>
    </row>
    <row r="102" spans="2:8" s="9" customFormat="1" ht="41.25" customHeight="1" x14ac:dyDescent="0.25">
      <c r="B102" s="29">
        <v>1.23</v>
      </c>
      <c r="C102" s="29"/>
      <c r="D102" s="211" t="s">
        <v>1293</v>
      </c>
      <c r="E102" s="76"/>
      <c r="F102" s="76"/>
      <c r="G102" s="77"/>
      <c r="H102" s="77"/>
    </row>
    <row r="103" spans="2:8" s="9" customFormat="1" ht="41.25" customHeight="1" x14ac:dyDescent="0.25">
      <c r="B103" s="19" t="s">
        <v>449</v>
      </c>
      <c r="C103" s="32"/>
      <c r="D103" s="20" t="s">
        <v>377</v>
      </c>
      <c r="E103" s="19" t="s">
        <v>378</v>
      </c>
      <c r="F103" s="19">
        <f>12*2*1</f>
        <v>24</v>
      </c>
      <c r="G103" s="65"/>
      <c r="H103" s="65"/>
    </row>
    <row r="104" spans="2:8" s="9" customFormat="1" ht="41.25" customHeight="1" x14ac:dyDescent="0.25">
      <c r="B104" s="19" t="s">
        <v>450</v>
      </c>
      <c r="C104" s="32"/>
      <c r="D104" s="20" t="s">
        <v>380</v>
      </c>
      <c r="E104" s="19" t="s">
        <v>378</v>
      </c>
      <c r="F104" s="19">
        <f>4*1*1</f>
        <v>4</v>
      </c>
      <c r="G104" s="65"/>
      <c r="H104" s="65"/>
    </row>
    <row r="105" spans="2:8" s="9" customFormat="1" ht="41.25" customHeight="1" thickBot="1" x14ac:dyDescent="0.3">
      <c r="B105" s="19" t="s">
        <v>451</v>
      </c>
      <c r="C105" s="32"/>
      <c r="D105" s="20" t="s">
        <v>382</v>
      </c>
      <c r="E105" s="19" t="s">
        <v>378</v>
      </c>
      <c r="F105" s="19">
        <f>2*3*1</f>
        <v>6</v>
      </c>
      <c r="G105" s="65"/>
      <c r="H105" s="65"/>
    </row>
    <row r="106" spans="2:8" s="9" customFormat="1" ht="41.25" customHeight="1" x14ac:dyDescent="0.25">
      <c r="B106" s="29">
        <v>1.24</v>
      </c>
      <c r="C106" s="29"/>
      <c r="D106" s="211" t="s">
        <v>452</v>
      </c>
      <c r="E106" s="76"/>
      <c r="F106" s="76"/>
      <c r="G106" s="77"/>
      <c r="H106" s="77"/>
    </row>
    <row r="107" spans="2:8" s="9" customFormat="1" ht="41.25" customHeight="1" x14ac:dyDescent="0.25">
      <c r="B107" s="19" t="s">
        <v>453</v>
      </c>
      <c r="C107" s="32"/>
      <c r="D107" s="20" t="s">
        <v>377</v>
      </c>
      <c r="E107" s="19" t="s">
        <v>378</v>
      </c>
      <c r="F107" s="19">
        <f>12*2*1</f>
        <v>24</v>
      </c>
      <c r="G107" s="65"/>
      <c r="H107" s="65"/>
    </row>
    <row r="108" spans="2:8" s="9" customFormat="1" ht="41.25" customHeight="1" x14ac:dyDescent="0.25">
      <c r="B108" s="19" t="s">
        <v>454</v>
      </c>
      <c r="C108" s="32"/>
      <c r="D108" s="20" t="s">
        <v>380</v>
      </c>
      <c r="E108" s="19" t="s">
        <v>378</v>
      </c>
      <c r="F108" s="19">
        <f>4*1*1</f>
        <v>4</v>
      </c>
      <c r="G108" s="65"/>
      <c r="H108" s="65"/>
    </row>
    <row r="109" spans="2:8" s="9" customFormat="1" ht="41.25" customHeight="1" thickBot="1" x14ac:dyDescent="0.3">
      <c r="B109" s="19" t="s">
        <v>455</v>
      </c>
      <c r="C109" s="32"/>
      <c r="D109" s="20" t="s">
        <v>382</v>
      </c>
      <c r="E109" s="19" t="s">
        <v>378</v>
      </c>
      <c r="F109" s="19">
        <f>2*3*1</f>
        <v>6</v>
      </c>
      <c r="G109" s="65"/>
      <c r="H109" s="65"/>
    </row>
    <row r="110" spans="2:8" s="9" customFormat="1" ht="41.25" customHeight="1" x14ac:dyDescent="0.25">
      <c r="B110" s="29">
        <v>1.25</v>
      </c>
      <c r="C110" s="29"/>
      <c r="D110" s="211" t="s">
        <v>456</v>
      </c>
      <c r="E110" s="76"/>
      <c r="F110" s="76"/>
      <c r="G110" s="77"/>
      <c r="H110" s="77"/>
    </row>
    <row r="111" spans="2:8" s="9" customFormat="1" ht="41.25" customHeight="1" x14ac:dyDescent="0.25">
      <c r="B111" s="19" t="s">
        <v>457</v>
      </c>
      <c r="C111" s="32"/>
      <c r="D111" s="20" t="s">
        <v>377</v>
      </c>
      <c r="E111" s="19" t="s">
        <v>378</v>
      </c>
      <c r="F111" s="19">
        <f>12*2*1</f>
        <v>24</v>
      </c>
      <c r="G111" s="65"/>
      <c r="H111" s="65"/>
    </row>
    <row r="112" spans="2:8" s="9" customFormat="1" ht="41.25" customHeight="1" x14ac:dyDescent="0.25">
      <c r="B112" s="19" t="s">
        <v>458</v>
      </c>
      <c r="C112" s="32"/>
      <c r="D112" s="20" t="s">
        <v>380</v>
      </c>
      <c r="E112" s="19" t="s">
        <v>378</v>
      </c>
      <c r="F112" s="19">
        <f>4*1*1</f>
        <v>4</v>
      </c>
      <c r="G112" s="65"/>
      <c r="H112" s="65"/>
    </row>
    <row r="113" spans="2:8" s="9" customFormat="1" ht="41.25" customHeight="1" thickBot="1" x14ac:dyDescent="0.3">
      <c r="B113" s="19" t="s">
        <v>459</v>
      </c>
      <c r="C113" s="32"/>
      <c r="D113" s="20" t="s">
        <v>382</v>
      </c>
      <c r="E113" s="19" t="s">
        <v>378</v>
      </c>
      <c r="F113" s="19">
        <f>2*3*1</f>
        <v>6</v>
      </c>
      <c r="G113" s="65"/>
      <c r="H113" s="65"/>
    </row>
    <row r="114" spans="2:8" s="9" customFormat="1" ht="41.25" customHeight="1" x14ac:dyDescent="0.25">
      <c r="B114" s="29">
        <v>1.26</v>
      </c>
      <c r="C114" s="29"/>
      <c r="D114" s="211" t="s">
        <v>460</v>
      </c>
      <c r="E114" s="76"/>
      <c r="F114" s="76"/>
      <c r="G114" s="77"/>
      <c r="H114" s="77"/>
    </row>
    <row r="115" spans="2:8" s="9" customFormat="1" ht="41.25" customHeight="1" x14ac:dyDescent="0.25">
      <c r="B115" s="19" t="s">
        <v>461</v>
      </c>
      <c r="C115" s="32"/>
      <c r="D115" s="20" t="s">
        <v>377</v>
      </c>
      <c r="E115" s="19" t="s">
        <v>378</v>
      </c>
      <c r="F115" s="19">
        <f>12*2*1</f>
        <v>24</v>
      </c>
      <c r="G115" s="65"/>
      <c r="H115" s="65"/>
    </row>
    <row r="116" spans="2:8" s="9" customFormat="1" ht="41.25" customHeight="1" x14ac:dyDescent="0.25">
      <c r="B116" s="19" t="s">
        <v>462</v>
      </c>
      <c r="C116" s="32"/>
      <c r="D116" s="20" t="s">
        <v>380</v>
      </c>
      <c r="E116" s="19" t="s">
        <v>378</v>
      </c>
      <c r="F116" s="19">
        <f>4*1*1</f>
        <v>4</v>
      </c>
      <c r="G116" s="65"/>
      <c r="H116" s="65"/>
    </row>
    <row r="117" spans="2:8" s="9" customFormat="1" ht="41.25" customHeight="1" thickBot="1" x14ac:dyDescent="0.3">
      <c r="B117" s="19" t="s">
        <v>463</v>
      </c>
      <c r="C117" s="32"/>
      <c r="D117" s="20" t="s">
        <v>382</v>
      </c>
      <c r="E117" s="19" t="s">
        <v>378</v>
      </c>
      <c r="F117" s="19">
        <f>2*3*1</f>
        <v>6</v>
      </c>
      <c r="G117" s="65"/>
      <c r="H117" s="65"/>
    </row>
    <row r="118" spans="2:8" s="9" customFormat="1" ht="41.25" customHeight="1" x14ac:dyDescent="0.25">
      <c r="B118" s="29">
        <v>1.27</v>
      </c>
      <c r="C118" s="29"/>
      <c r="D118" s="211" t="s">
        <v>460</v>
      </c>
      <c r="E118" s="76"/>
      <c r="F118" s="76"/>
      <c r="G118" s="77"/>
      <c r="H118" s="77"/>
    </row>
    <row r="119" spans="2:8" s="9" customFormat="1" ht="41.25" customHeight="1" x14ac:dyDescent="0.25">
      <c r="B119" s="19" t="s">
        <v>464</v>
      </c>
      <c r="C119" s="32"/>
      <c r="D119" s="20" t="s">
        <v>377</v>
      </c>
      <c r="E119" s="19" t="s">
        <v>378</v>
      </c>
      <c r="F119" s="19">
        <f>12*2*1</f>
        <v>24</v>
      </c>
      <c r="G119" s="65"/>
      <c r="H119" s="65"/>
    </row>
    <row r="120" spans="2:8" s="9" customFormat="1" ht="41.25" customHeight="1" x14ac:dyDescent="0.25">
      <c r="B120" s="19" t="s">
        <v>465</v>
      </c>
      <c r="C120" s="32"/>
      <c r="D120" s="20" t="s">
        <v>380</v>
      </c>
      <c r="E120" s="19" t="s">
        <v>378</v>
      </c>
      <c r="F120" s="19">
        <f>4*1*1</f>
        <v>4</v>
      </c>
      <c r="G120" s="65"/>
      <c r="H120" s="65"/>
    </row>
    <row r="121" spans="2:8" s="9" customFormat="1" ht="41.25" customHeight="1" x14ac:dyDescent="0.25">
      <c r="B121" s="19" t="s">
        <v>466</v>
      </c>
      <c r="C121" s="32"/>
      <c r="D121" s="20" t="s">
        <v>382</v>
      </c>
      <c r="E121" s="19" t="s">
        <v>378</v>
      </c>
      <c r="F121" s="19">
        <f>2*3*1</f>
        <v>6</v>
      </c>
      <c r="G121" s="65"/>
      <c r="H121" s="65"/>
    </row>
    <row r="122" spans="2:8" s="9" customFormat="1" ht="15" thickBot="1" x14ac:dyDescent="0.3">
      <c r="B122" s="21"/>
      <c r="C122" s="21"/>
      <c r="D122" s="24"/>
      <c r="E122" s="21"/>
      <c r="F122" s="21"/>
      <c r="G122" s="25"/>
      <c r="H122" s="25"/>
    </row>
    <row r="123" spans="2:8" s="9" customFormat="1" ht="15" thickBot="1" x14ac:dyDescent="0.3">
      <c r="B123" s="26" t="s">
        <v>395</v>
      </c>
      <c r="C123" s="26"/>
      <c r="D123" s="26"/>
      <c r="E123" s="26"/>
      <c r="F123" s="26"/>
      <c r="G123" s="27"/>
      <c r="H123" s="28"/>
    </row>
    <row r="124" spans="2:8" ht="15" thickBot="1" x14ac:dyDescent="0.25">
      <c r="B124" s="26" t="s">
        <v>396</v>
      </c>
      <c r="C124" s="38"/>
      <c r="D124" s="39"/>
      <c r="E124" s="40"/>
      <c r="F124" s="40"/>
      <c r="G124" s="41"/>
      <c r="H124" s="41"/>
    </row>
    <row r="125" spans="2:8" ht="39.6" customHeight="1" x14ac:dyDescent="0.2">
      <c r="B125" s="29" t="s">
        <v>76</v>
      </c>
      <c r="C125" s="29"/>
      <c r="D125" s="211" t="s">
        <v>467</v>
      </c>
      <c r="E125" s="76"/>
      <c r="F125" s="76"/>
      <c r="G125" s="77"/>
      <c r="H125" s="77"/>
    </row>
    <row r="126" spans="2:8" ht="38.25" x14ac:dyDescent="0.2">
      <c r="B126" s="19" t="s">
        <v>468</v>
      </c>
      <c r="C126" s="32"/>
      <c r="D126" s="20" t="s">
        <v>377</v>
      </c>
      <c r="E126" s="19" t="s">
        <v>378</v>
      </c>
      <c r="F126" s="19">
        <f>12*2*1</f>
        <v>24</v>
      </c>
      <c r="G126" s="65"/>
      <c r="H126" s="65"/>
    </row>
    <row r="127" spans="2:8" ht="38.25" x14ac:dyDescent="0.2">
      <c r="B127" s="19" t="s">
        <v>469</v>
      </c>
      <c r="C127" s="32"/>
      <c r="D127" s="20" t="s">
        <v>380</v>
      </c>
      <c r="E127" s="19" t="s">
        <v>378</v>
      </c>
      <c r="F127" s="19">
        <f>4*1*1</f>
        <v>4</v>
      </c>
      <c r="G127" s="65"/>
      <c r="H127" s="65"/>
    </row>
    <row r="128" spans="2:8" ht="39" thickBot="1" x14ac:dyDescent="0.25">
      <c r="B128" s="19" t="s">
        <v>470</v>
      </c>
      <c r="C128" s="32"/>
      <c r="D128" s="20" t="s">
        <v>382</v>
      </c>
      <c r="E128" s="19" t="s">
        <v>378</v>
      </c>
      <c r="F128" s="19">
        <f>2*3*1</f>
        <v>6</v>
      </c>
      <c r="G128" s="65"/>
      <c r="H128" s="65"/>
    </row>
    <row r="129" spans="2:8" ht="36" customHeight="1" x14ac:dyDescent="0.2">
      <c r="B129" s="29" t="s">
        <v>77</v>
      </c>
      <c r="C129" s="29"/>
      <c r="D129" s="211" t="s">
        <v>471</v>
      </c>
      <c r="E129" s="76"/>
      <c r="F129" s="76"/>
      <c r="G129" s="77"/>
      <c r="H129" s="77"/>
    </row>
    <row r="130" spans="2:8" ht="38.25" x14ac:dyDescent="0.2">
      <c r="B130" s="19" t="s">
        <v>472</v>
      </c>
      <c r="C130" s="32"/>
      <c r="D130" s="20" t="s">
        <v>377</v>
      </c>
      <c r="E130" s="19" t="s">
        <v>378</v>
      </c>
      <c r="F130" s="19">
        <f>12*2*1</f>
        <v>24</v>
      </c>
      <c r="G130" s="65"/>
      <c r="H130" s="65"/>
    </row>
    <row r="131" spans="2:8" ht="38.25" x14ac:dyDescent="0.2">
      <c r="B131" s="19" t="s">
        <v>473</v>
      </c>
      <c r="C131" s="32"/>
      <c r="D131" s="20" t="s">
        <v>380</v>
      </c>
      <c r="E131" s="19" t="s">
        <v>378</v>
      </c>
      <c r="F131" s="19">
        <f>4*1*1</f>
        <v>4</v>
      </c>
      <c r="G131" s="65"/>
      <c r="H131" s="65"/>
    </row>
    <row r="132" spans="2:8" ht="39" thickBot="1" x14ac:dyDescent="0.25">
      <c r="B132" s="19" t="s">
        <v>474</v>
      </c>
      <c r="C132" s="32"/>
      <c r="D132" s="20" t="s">
        <v>382</v>
      </c>
      <c r="E132" s="19" t="s">
        <v>378</v>
      </c>
      <c r="F132" s="19">
        <f>2*3*1</f>
        <v>6</v>
      </c>
      <c r="G132" s="65"/>
      <c r="H132" s="65"/>
    </row>
    <row r="133" spans="2:8" ht="36" customHeight="1" x14ac:dyDescent="0.2">
      <c r="B133" s="29" t="s">
        <v>78</v>
      </c>
      <c r="C133" s="29"/>
      <c r="D133" s="211" t="s">
        <v>1294</v>
      </c>
      <c r="E133" s="76"/>
      <c r="F133" s="76"/>
      <c r="G133" s="77"/>
      <c r="H133" s="77"/>
    </row>
    <row r="134" spans="2:8" ht="38.25" x14ac:dyDescent="0.2">
      <c r="B134" s="19" t="s">
        <v>475</v>
      </c>
      <c r="C134" s="32"/>
      <c r="D134" s="20" t="s">
        <v>377</v>
      </c>
      <c r="E134" s="19" t="s">
        <v>378</v>
      </c>
      <c r="F134" s="19">
        <f>12*2*1</f>
        <v>24</v>
      </c>
      <c r="G134" s="65"/>
      <c r="H134" s="65"/>
    </row>
    <row r="135" spans="2:8" ht="38.25" x14ac:dyDescent="0.2">
      <c r="B135" s="19" t="s">
        <v>476</v>
      </c>
      <c r="C135" s="32"/>
      <c r="D135" s="20" t="s">
        <v>380</v>
      </c>
      <c r="E135" s="19" t="s">
        <v>378</v>
      </c>
      <c r="F135" s="19">
        <f>4*1*1</f>
        <v>4</v>
      </c>
      <c r="G135" s="65"/>
      <c r="H135" s="65"/>
    </row>
    <row r="136" spans="2:8" ht="39" thickBot="1" x14ac:dyDescent="0.25">
      <c r="B136" s="19" t="s">
        <v>477</v>
      </c>
      <c r="C136" s="32"/>
      <c r="D136" s="20" t="s">
        <v>382</v>
      </c>
      <c r="E136" s="19" t="s">
        <v>378</v>
      </c>
      <c r="F136" s="19">
        <f>2*3*1</f>
        <v>6</v>
      </c>
      <c r="G136" s="65"/>
      <c r="H136" s="65"/>
    </row>
    <row r="137" spans="2:8" ht="36" customHeight="1" x14ac:dyDescent="0.2">
      <c r="B137" s="29" t="s">
        <v>80</v>
      </c>
      <c r="C137" s="29"/>
      <c r="D137" s="211" t="s">
        <v>1295</v>
      </c>
      <c r="E137" s="76"/>
      <c r="F137" s="76"/>
      <c r="G137" s="77"/>
      <c r="H137" s="77"/>
    </row>
    <row r="138" spans="2:8" ht="38.25" x14ac:dyDescent="0.2">
      <c r="B138" s="19" t="s">
        <v>478</v>
      </c>
      <c r="C138" s="32"/>
      <c r="D138" s="20" t="s">
        <v>377</v>
      </c>
      <c r="E138" s="19" t="s">
        <v>378</v>
      </c>
      <c r="F138" s="19">
        <f>12*2*1</f>
        <v>24</v>
      </c>
      <c r="G138" s="65"/>
      <c r="H138" s="65"/>
    </row>
    <row r="139" spans="2:8" ht="38.25" x14ac:dyDescent="0.2">
      <c r="B139" s="19" t="s">
        <v>479</v>
      </c>
      <c r="C139" s="32"/>
      <c r="D139" s="20" t="s">
        <v>380</v>
      </c>
      <c r="E139" s="19" t="s">
        <v>378</v>
      </c>
      <c r="F139" s="19">
        <f>4*1*1</f>
        <v>4</v>
      </c>
      <c r="G139" s="65"/>
      <c r="H139" s="65"/>
    </row>
    <row r="140" spans="2:8" ht="39" thickBot="1" x14ac:dyDescent="0.25">
      <c r="B140" s="19" t="s">
        <v>480</v>
      </c>
      <c r="C140" s="32"/>
      <c r="D140" s="20" t="s">
        <v>382</v>
      </c>
      <c r="E140" s="19" t="s">
        <v>378</v>
      </c>
      <c r="F140" s="19">
        <f>2*3*1</f>
        <v>6</v>
      </c>
      <c r="G140" s="65"/>
      <c r="H140" s="65"/>
    </row>
    <row r="141" spans="2:8" ht="24.75" customHeight="1" x14ac:dyDescent="0.2">
      <c r="B141" s="29" t="s">
        <v>82</v>
      </c>
      <c r="C141" s="29"/>
      <c r="D141" s="211" t="s">
        <v>1296</v>
      </c>
      <c r="E141" s="76"/>
      <c r="F141" s="76"/>
      <c r="G141" s="77"/>
      <c r="H141" s="77"/>
    </row>
    <row r="142" spans="2:8" ht="38.25" x14ac:dyDescent="0.2">
      <c r="B142" s="19" t="s">
        <v>481</v>
      </c>
      <c r="C142" s="32"/>
      <c r="D142" s="20" t="s">
        <v>377</v>
      </c>
      <c r="E142" s="19" t="s">
        <v>378</v>
      </c>
      <c r="F142" s="19">
        <f>12*2*1</f>
        <v>24</v>
      </c>
      <c r="G142" s="65"/>
      <c r="H142" s="65"/>
    </row>
    <row r="143" spans="2:8" ht="38.25" x14ac:dyDescent="0.2">
      <c r="B143" s="19" t="s">
        <v>482</v>
      </c>
      <c r="C143" s="32"/>
      <c r="D143" s="20" t="s">
        <v>380</v>
      </c>
      <c r="E143" s="19" t="s">
        <v>378</v>
      </c>
      <c r="F143" s="19">
        <f>4*1*1</f>
        <v>4</v>
      </c>
      <c r="G143" s="65"/>
      <c r="H143" s="65"/>
    </row>
    <row r="144" spans="2:8" ht="39" thickBot="1" x14ac:dyDescent="0.25">
      <c r="B144" s="19" t="s">
        <v>483</v>
      </c>
      <c r="C144" s="32"/>
      <c r="D144" s="20" t="s">
        <v>382</v>
      </c>
      <c r="E144" s="19" t="s">
        <v>378</v>
      </c>
      <c r="F144" s="19">
        <f>2*3*1</f>
        <v>6</v>
      </c>
      <c r="G144" s="65"/>
      <c r="H144" s="65"/>
    </row>
    <row r="145" spans="2:8" ht="29.25" customHeight="1" x14ac:dyDescent="0.2">
      <c r="B145" s="29" t="s">
        <v>84</v>
      </c>
      <c r="C145" s="29"/>
      <c r="D145" s="211" t="s">
        <v>1297</v>
      </c>
      <c r="E145" s="76"/>
      <c r="F145" s="76"/>
      <c r="G145" s="77"/>
      <c r="H145" s="77"/>
    </row>
    <row r="146" spans="2:8" ht="38.25" x14ac:dyDescent="0.2">
      <c r="B146" s="19" t="s">
        <v>484</v>
      </c>
      <c r="C146" s="32"/>
      <c r="D146" s="20" t="s">
        <v>377</v>
      </c>
      <c r="E146" s="19" t="s">
        <v>378</v>
      </c>
      <c r="F146" s="19">
        <f>12*2*1</f>
        <v>24</v>
      </c>
      <c r="G146" s="65"/>
      <c r="H146" s="65"/>
    </row>
    <row r="147" spans="2:8" ht="38.25" x14ac:dyDescent="0.2">
      <c r="B147" s="19" t="s">
        <v>485</v>
      </c>
      <c r="C147" s="32"/>
      <c r="D147" s="20" t="s">
        <v>380</v>
      </c>
      <c r="E147" s="19" t="s">
        <v>378</v>
      </c>
      <c r="F147" s="19">
        <f>4*1*1</f>
        <v>4</v>
      </c>
      <c r="G147" s="65"/>
      <c r="H147" s="65"/>
    </row>
    <row r="148" spans="2:8" ht="38.25" x14ac:dyDescent="0.2">
      <c r="B148" s="19" t="s">
        <v>486</v>
      </c>
      <c r="C148" s="32"/>
      <c r="D148" s="20" t="s">
        <v>382</v>
      </c>
      <c r="E148" s="19" t="s">
        <v>378</v>
      </c>
      <c r="F148" s="19">
        <f>2*3*1</f>
        <v>6</v>
      </c>
      <c r="G148" s="65"/>
      <c r="H148" s="65"/>
    </row>
    <row r="149" spans="2:8" ht="15" thickBot="1" x14ac:dyDescent="0.25">
      <c r="B149" s="21"/>
      <c r="C149" s="21"/>
      <c r="D149" s="24"/>
      <c r="E149" s="21"/>
      <c r="F149" s="21"/>
      <c r="G149" s="25"/>
      <c r="H149" s="25"/>
    </row>
    <row r="150" spans="2:8" ht="15" thickBot="1" x14ac:dyDescent="0.25">
      <c r="B150" s="26" t="s">
        <v>395</v>
      </c>
      <c r="C150" s="26"/>
      <c r="D150" s="26"/>
      <c r="E150" s="26"/>
      <c r="F150" s="26"/>
      <c r="G150" s="27"/>
      <c r="H150" s="28"/>
    </row>
    <row r="151" spans="2:8" ht="15" thickBot="1" x14ac:dyDescent="0.25">
      <c r="B151" s="26" t="s">
        <v>396</v>
      </c>
      <c r="C151" s="38"/>
      <c r="D151" s="39"/>
      <c r="E151" s="40"/>
      <c r="F151" s="40"/>
      <c r="G151" s="41"/>
      <c r="H151" s="41"/>
    </row>
    <row r="152" spans="2:8" ht="35.450000000000003" customHeight="1" x14ac:dyDescent="0.2">
      <c r="B152" s="29" t="s">
        <v>86</v>
      </c>
      <c r="C152" s="29"/>
      <c r="D152" s="211" t="s">
        <v>1298</v>
      </c>
      <c r="E152" s="76"/>
      <c r="F152" s="76"/>
      <c r="G152" s="77"/>
      <c r="H152" s="77"/>
    </row>
    <row r="153" spans="2:8" ht="38.25" x14ac:dyDescent="0.2">
      <c r="B153" s="19" t="s">
        <v>487</v>
      </c>
      <c r="C153" s="32"/>
      <c r="D153" s="20" t="s">
        <v>377</v>
      </c>
      <c r="E153" s="19" t="s">
        <v>378</v>
      </c>
      <c r="F153" s="19">
        <f>12*2*1</f>
        <v>24</v>
      </c>
      <c r="G153" s="65"/>
      <c r="H153" s="65"/>
    </row>
    <row r="154" spans="2:8" ht="38.25" x14ac:dyDescent="0.2">
      <c r="B154" s="19" t="s">
        <v>488</v>
      </c>
      <c r="C154" s="32"/>
      <c r="D154" s="20" t="s">
        <v>380</v>
      </c>
      <c r="E154" s="19" t="s">
        <v>378</v>
      </c>
      <c r="F154" s="19">
        <f>4*1*1</f>
        <v>4</v>
      </c>
      <c r="G154" s="65"/>
      <c r="H154" s="65"/>
    </row>
    <row r="155" spans="2:8" ht="39" thickBot="1" x14ac:dyDescent="0.25">
      <c r="B155" s="19" t="s">
        <v>489</v>
      </c>
      <c r="C155" s="32"/>
      <c r="D155" s="20" t="s">
        <v>382</v>
      </c>
      <c r="E155" s="19" t="s">
        <v>378</v>
      </c>
      <c r="F155" s="19">
        <f>2*3*1</f>
        <v>6</v>
      </c>
      <c r="G155" s="65"/>
      <c r="H155" s="65"/>
    </row>
    <row r="156" spans="2:8" ht="33.6" customHeight="1" x14ac:dyDescent="0.2">
      <c r="B156" s="29" t="s">
        <v>88</v>
      </c>
      <c r="C156" s="29"/>
      <c r="D156" s="211" t="s">
        <v>1299</v>
      </c>
      <c r="E156" s="76"/>
      <c r="F156" s="76"/>
      <c r="G156" s="77"/>
      <c r="H156" s="77"/>
    </row>
    <row r="157" spans="2:8" ht="38.25" x14ac:dyDescent="0.2">
      <c r="B157" s="19" t="s">
        <v>490</v>
      </c>
      <c r="C157" s="32"/>
      <c r="D157" s="20" t="s">
        <v>377</v>
      </c>
      <c r="E157" s="19" t="s">
        <v>378</v>
      </c>
      <c r="F157" s="19">
        <f>12*2*1</f>
        <v>24</v>
      </c>
      <c r="G157" s="65"/>
      <c r="H157" s="65"/>
    </row>
    <row r="158" spans="2:8" ht="38.25" x14ac:dyDescent="0.2">
      <c r="B158" s="19" t="s">
        <v>491</v>
      </c>
      <c r="C158" s="32"/>
      <c r="D158" s="20" t="s">
        <v>380</v>
      </c>
      <c r="E158" s="19" t="s">
        <v>378</v>
      </c>
      <c r="F158" s="19">
        <f>4*1*1</f>
        <v>4</v>
      </c>
      <c r="G158" s="65"/>
      <c r="H158" s="65"/>
    </row>
    <row r="159" spans="2:8" ht="39" thickBot="1" x14ac:dyDescent="0.25">
      <c r="B159" s="19" t="s">
        <v>492</v>
      </c>
      <c r="C159" s="32"/>
      <c r="D159" s="20" t="s">
        <v>382</v>
      </c>
      <c r="E159" s="19" t="s">
        <v>378</v>
      </c>
      <c r="F159" s="19">
        <f>2*3*1</f>
        <v>6</v>
      </c>
      <c r="G159" s="65"/>
      <c r="H159" s="65"/>
    </row>
    <row r="160" spans="2:8" ht="29.45" customHeight="1" x14ac:dyDescent="0.2">
      <c r="B160" s="29" t="s">
        <v>90</v>
      </c>
      <c r="C160" s="29"/>
      <c r="D160" s="211" t="s">
        <v>1300</v>
      </c>
      <c r="E160" s="76"/>
      <c r="F160" s="76"/>
      <c r="G160" s="77"/>
      <c r="H160" s="77"/>
    </row>
    <row r="161" spans="2:8" ht="38.25" x14ac:dyDescent="0.2">
      <c r="B161" s="19" t="s">
        <v>493</v>
      </c>
      <c r="C161" s="32"/>
      <c r="D161" s="20" t="s">
        <v>377</v>
      </c>
      <c r="E161" s="19" t="s">
        <v>378</v>
      </c>
      <c r="F161" s="19">
        <f>12*2*1</f>
        <v>24</v>
      </c>
      <c r="G161" s="65"/>
      <c r="H161" s="65"/>
    </row>
    <row r="162" spans="2:8" ht="38.25" x14ac:dyDescent="0.2">
      <c r="B162" s="19" t="s">
        <v>494</v>
      </c>
      <c r="C162" s="32"/>
      <c r="D162" s="20" t="s">
        <v>380</v>
      </c>
      <c r="E162" s="19" t="s">
        <v>378</v>
      </c>
      <c r="F162" s="19">
        <f>4*1*1</f>
        <v>4</v>
      </c>
      <c r="G162" s="65"/>
      <c r="H162" s="65"/>
    </row>
    <row r="163" spans="2:8" ht="39" thickBot="1" x14ac:dyDescent="0.25">
      <c r="B163" s="19" t="s">
        <v>495</v>
      </c>
      <c r="C163" s="32"/>
      <c r="D163" s="20" t="s">
        <v>382</v>
      </c>
      <c r="E163" s="19" t="s">
        <v>378</v>
      </c>
      <c r="F163" s="19">
        <f>2*3*1</f>
        <v>6</v>
      </c>
      <c r="G163" s="65"/>
      <c r="H163" s="65"/>
    </row>
    <row r="164" spans="2:8" ht="31.15" customHeight="1" x14ac:dyDescent="0.2">
      <c r="B164" s="29" t="s">
        <v>92</v>
      </c>
      <c r="C164" s="29"/>
      <c r="D164" s="211" t="s">
        <v>1301</v>
      </c>
      <c r="E164" s="76"/>
      <c r="F164" s="76"/>
      <c r="G164" s="77"/>
      <c r="H164" s="77"/>
    </row>
    <row r="165" spans="2:8" ht="38.25" x14ac:dyDescent="0.2">
      <c r="B165" s="19" t="s">
        <v>496</v>
      </c>
      <c r="C165" s="32"/>
      <c r="D165" s="20" t="s">
        <v>377</v>
      </c>
      <c r="E165" s="19" t="s">
        <v>378</v>
      </c>
      <c r="F165" s="19">
        <f>12*2*1</f>
        <v>24</v>
      </c>
      <c r="G165" s="65"/>
      <c r="H165" s="65"/>
    </row>
    <row r="166" spans="2:8" ht="38.25" x14ac:dyDescent="0.2">
      <c r="B166" s="19" t="s">
        <v>497</v>
      </c>
      <c r="C166" s="32"/>
      <c r="D166" s="20" t="s">
        <v>380</v>
      </c>
      <c r="E166" s="19" t="s">
        <v>378</v>
      </c>
      <c r="F166" s="19">
        <f>4*1*1</f>
        <v>4</v>
      </c>
      <c r="G166" s="65"/>
      <c r="H166" s="65"/>
    </row>
    <row r="167" spans="2:8" ht="39" thickBot="1" x14ac:dyDescent="0.25">
      <c r="B167" s="19" t="s">
        <v>498</v>
      </c>
      <c r="C167" s="32"/>
      <c r="D167" s="20" t="s">
        <v>382</v>
      </c>
      <c r="E167" s="19" t="s">
        <v>378</v>
      </c>
      <c r="F167" s="19">
        <f>2*3*1</f>
        <v>6</v>
      </c>
      <c r="G167" s="65"/>
      <c r="H167" s="65"/>
    </row>
    <row r="168" spans="2:8" ht="33.6" customHeight="1" x14ac:dyDescent="0.2">
      <c r="B168" s="29" t="s">
        <v>94</v>
      </c>
      <c r="C168" s="29"/>
      <c r="D168" s="211" t="s">
        <v>1302</v>
      </c>
      <c r="E168" s="76"/>
      <c r="F168" s="76"/>
      <c r="G168" s="77"/>
      <c r="H168" s="77"/>
    </row>
    <row r="169" spans="2:8" ht="38.25" x14ac:dyDescent="0.2">
      <c r="B169" s="19" t="s">
        <v>499</v>
      </c>
      <c r="C169" s="32"/>
      <c r="D169" s="20" t="s">
        <v>377</v>
      </c>
      <c r="E169" s="19" t="s">
        <v>378</v>
      </c>
      <c r="F169" s="19">
        <f>12*2*1</f>
        <v>24</v>
      </c>
      <c r="G169" s="65"/>
      <c r="H169" s="65"/>
    </row>
    <row r="170" spans="2:8" ht="38.25" x14ac:dyDescent="0.2">
      <c r="B170" s="19" t="s">
        <v>500</v>
      </c>
      <c r="C170" s="32"/>
      <c r="D170" s="20" t="s">
        <v>380</v>
      </c>
      <c r="E170" s="19" t="s">
        <v>378</v>
      </c>
      <c r="F170" s="19">
        <f>4*1*1</f>
        <v>4</v>
      </c>
      <c r="G170" s="65"/>
      <c r="H170" s="65"/>
    </row>
    <row r="171" spans="2:8" ht="39" thickBot="1" x14ac:dyDescent="0.25">
      <c r="B171" s="19" t="s">
        <v>501</v>
      </c>
      <c r="C171" s="32"/>
      <c r="D171" s="20" t="s">
        <v>382</v>
      </c>
      <c r="E171" s="19" t="s">
        <v>378</v>
      </c>
      <c r="F171" s="19">
        <f>2*3*1</f>
        <v>6</v>
      </c>
      <c r="G171" s="65"/>
      <c r="H171" s="65"/>
    </row>
    <row r="172" spans="2:8" ht="33" customHeight="1" x14ac:dyDescent="0.2">
      <c r="B172" s="29" t="s">
        <v>96</v>
      </c>
      <c r="C172" s="29"/>
      <c r="D172" s="211" t="s">
        <v>1303</v>
      </c>
      <c r="E172" s="76"/>
      <c r="F172" s="76"/>
      <c r="G172" s="77"/>
      <c r="H172" s="77"/>
    </row>
    <row r="173" spans="2:8" ht="38.25" x14ac:dyDescent="0.2">
      <c r="B173" s="19" t="s">
        <v>502</v>
      </c>
      <c r="C173" s="32"/>
      <c r="D173" s="20" t="s">
        <v>377</v>
      </c>
      <c r="E173" s="19" t="s">
        <v>378</v>
      </c>
      <c r="F173" s="19">
        <f>12*2*1</f>
        <v>24</v>
      </c>
      <c r="G173" s="65"/>
      <c r="H173" s="65"/>
    </row>
    <row r="174" spans="2:8" ht="38.25" x14ac:dyDescent="0.2">
      <c r="B174" s="19" t="s">
        <v>503</v>
      </c>
      <c r="C174" s="32"/>
      <c r="D174" s="20" t="s">
        <v>380</v>
      </c>
      <c r="E174" s="19" t="s">
        <v>378</v>
      </c>
      <c r="F174" s="19">
        <f>4*1*1</f>
        <v>4</v>
      </c>
      <c r="G174" s="65"/>
      <c r="H174" s="65"/>
    </row>
    <row r="175" spans="2:8" ht="38.25" x14ac:dyDescent="0.2">
      <c r="B175" s="19" t="s">
        <v>504</v>
      </c>
      <c r="C175" s="32"/>
      <c r="D175" s="20" t="s">
        <v>382</v>
      </c>
      <c r="E175" s="19" t="s">
        <v>378</v>
      </c>
      <c r="F175" s="19">
        <f>2*3*1</f>
        <v>6</v>
      </c>
      <c r="G175" s="65"/>
      <c r="H175" s="65"/>
    </row>
    <row r="176" spans="2:8" ht="15" thickBot="1" x14ac:dyDescent="0.25">
      <c r="B176" s="21"/>
      <c r="C176" s="21"/>
      <c r="D176" s="24"/>
      <c r="E176" s="21"/>
      <c r="F176" s="21"/>
      <c r="G176" s="25"/>
      <c r="H176" s="25"/>
    </row>
    <row r="177" spans="2:8" ht="15" thickBot="1" x14ac:dyDescent="0.25">
      <c r="B177" s="26" t="s">
        <v>395</v>
      </c>
      <c r="C177" s="26"/>
      <c r="D177" s="26"/>
      <c r="E177" s="26"/>
      <c r="F177" s="26"/>
      <c r="G177" s="27"/>
      <c r="H177" s="28"/>
    </row>
    <row r="178" spans="2:8" ht="15" thickBot="1" x14ac:dyDescent="0.25">
      <c r="B178" s="26" t="s">
        <v>396</v>
      </c>
      <c r="C178" s="38"/>
      <c r="D178" s="39"/>
      <c r="E178" s="40"/>
      <c r="F178" s="40"/>
      <c r="G178" s="41"/>
      <c r="H178" s="41"/>
    </row>
    <row r="179" spans="2:8" ht="32.25" customHeight="1" x14ac:dyDescent="0.2">
      <c r="B179" s="29" t="s">
        <v>98</v>
      </c>
      <c r="C179" s="29"/>
      <c r="D179" s="211" t="s">
        <v>1304</v>
      </c>
      <c r="E179" s="76"/>
      <c r="F179" s="76"/>
      <c r="G179" s="77"/>
      <c r="H179" s="77"/>
    </row>
    <row r="180" spans="2:8" ht="38.25" x14ac:dyDescent="0.2">
      <c r="B180" s="19" t="s">
        <v>505</v>
      </c>
      <c r="C180" s="32"/>
      <c r="D180" s="20" t="s">
        <v>377</v>
      </c>
      <c r="E180" s="19" t="s">
        <v>378</v>
      </c>
      <c r="F180" s="19">
        <f>12*2*1</f>
        <v>24</v>
      </c>
      <c r="G180" s="65"/>
      <c r="H180" s="65"/>
    </row>
    <row r="181" spans="2:8" ht="38.25" x14ac:dyDescent="0.2">
      <c r="B181" s="19" t="s">
        <v>506</v>
      </c>
      <c r="C181" s="32"/>
      <c r="D181" s="20" t="s">
        <v>380</v>
      </c>
      <c r="E181" s="19" t="s">
        <v>378</v>
      </c>
      <c r="F181" s="19">
        <f>4*1*1</f>
        <v>4</v>
      </c>
      <c r="G181" s="65"/>
      <c r="H181" s="65"/>
    </row>
    <row r="182" spans="2:8" ht="39" thickBot="1" x14ac:dyDescent="0.25">
      <c r="B182" s="19" t="s">
        <v>507</v>
      </c>
      <c r="C182" s="32"/>
      <c r="D182" s="20" t="s">
        <v>382</v>
      </c>
      <c r="E182" s="19" t="s">
        <v>378</v>
      </c>
      <c r="F182" s="19">
        <f>2*3*1</f>
        <v>6</v>
      </c>
      <c r="G182" s="65"/>
      <c r="H182" s="65"/>
    </row>
    <row r="183" spans="2:8" ht="32.450000000000003" customHeight="1" x14ac:dyDescent="0.2">
      <c r="B183" s="29" t="s">
        <v>100</v>
      </c>
      <c r="C183" s="29"/>
      <c r="D183" s="211" t="s">
        <v>1305</v>
      </c>
      <c r="E183" s="76"/>
      <c r="F183" s="76"/>
      <c r="G183" s="77"/>
      <c r="H183" s="77"/>
    </row>
    <row r="184" spans="2:8" ht="38.25" x14ac:dyDescent="0.2">
      <c r="B184" s="19" t="s">
        <v>508</v>
      </c>
      <c r="C184" s="32"/>
      <c r="D184" s="20" t="s">
        <v>377</v>
      </c>
      <c r="E184" s="19" t="s">
        <v>378</v>
      </c>
      <c r="F184" s="19">
        <f>12*2*1</f>
        <v>24</v>
      </c>
      <c r="G184" s="65"/>
      <c r="H184" s="65"/>
    </row>
    <row r="185" spans="2:8" ht="38.25" x14ac:dyDescent="0.2">
      <c r="B185" s="19" t="s">
        <v>509</v>
      </c>
      <c r="C185" s="32"/>
      <c r="D185" s="20" t="s">
        <v>380</v>
      </c>
      <c r="E185" s="19" t="s">
        <v>378</v>
      </c>
      <c r="F185" s="19">
        <f>4*1*1</f>
        <v>4</v>
      </c>
      <c r="G185" s="65"/>
      <c r="H185" s="65"/>
    </row>
    <row r="186" spans="2:8" ht="39" thickBot="1" x14ac:dyDescent="0.25">
      <c r="B186" s="19" t="s">
        <v>510</v>
      </c>
      <c r="C186" s="32"/>
      <c r="D186" s="20" t="s">
        <v>382</v>
      </c>
      <c r="E186" s="19" t="s">
        <v>378</v>
      </c>
      <c r="F186" s="19">
        <f>2*3*1</f>
        <v>6</v>
      </c>
      <c r="G186" s="65"/>
      <c r="H186" s="65"/>
    </row>
    <row r="187" spans="2:8" ht="27" customHeight="1" x14ac:dyDescent="0.2">
      <c r="B187" s="29" t="s">
        <v>102</v>
      </c>
      <c r="C187" s="29"/>
      <c r="D187" s="211" t="s">
        <v>1306</v>
      </c>
      <c r="E187" s="76"/>
      <c r="F187" s="76"/>
      <c r="G187" s="77"/>
      <c r="H187" s="77"/>
    </row>
    <row r="188" spans="2:8" ht="38.25" x14ac:dyDescent="0.2">
      <c r="B188" s="19" t="s">
        <v>511</v>
      </c>
      <c r="C188" s="32"/>
      <c r="D188" s="20" t="s">
        <v>377</v>
      </c>
      <c r="E188" s="19" t="s">
        <v>378</v>
      </c>
      <c r="F188" s="19">
        <f>12*2*1</f>
        <v>24</v>
      </c>
      <c r="G188" s="65"/>
      <c r="H188" s="65"/>
    </row>
    <row r="189" spans="2:8" ht="38.25" x14ac:dyDescent="0.2">
      <c r="B189" s="19" t="s">
        <v>512</v>
      </c>
      <c r="C189" s="32"/>
      <c r="D189" s="20" t="s">
        <v>380</v>
      </c>
      <c r="E189" s="19" t="s">
        <v>378</v>
      </c>
      <c r="F189" s="19">
        <f>4*1*1</f>
        <v>4</v>
      </c>
      <c r="G189" s="65"/>
      <c r="H189" s="65"/>
    </row>
    <row r="190" spans="2:8" ht="39" thickBot="1" x14ac:dyDescent="0.25">
      <c r="B190" s="19" t="s">
        <v>513</v>
      </c>
      <c r="C190" s="32"/>
      <c r="D190" s="20" t="s">
        <v>382</v>
      </c>
      <c r="E190" s="19" t="s">
        <v>378</v>
      </c>
      <c r="F190" s="19">
        <f>2*3*1</f>
        <v>6</v>
      </c>
      <c r="G190" s="65"/>
      <c r="H190" s="65"/>
    </row>
    <row r="191" spans="2:8" ht="24" customHeight="1" x14ac:dyDescent="0.2">
      <c r="B191" s="29" t="s">
        <v>104</v>
      </c>
      <c r="C191" s="29"/>
      <c r="D191" s="211" t="s">
        <v>1301</v>
      </c>
      <c r="E191" s="76"/>
      <c r="F191" s="76"/>
      <c r="G191" s="77"/>
      <c r="H191" s="77"/>
    </row>
    <row r="192" spans="2:8" ht="38.25" x14ac:dyDescent="0.2">
      <c r="B192" s="19" t="s">
        <v>514</v>
      </c>
      <c r="C192" s="32"/>
      <c r="D192" s="20" t="s">
        <v>377</v>
      </c>
      <c r="E192" s="19" t="s">
        <v>378</v>
      </c>
      <c r="F192" s="19">
        <f>12*2*1</f>
        <v>24</v>
      </c>
      <c r="G192" s="65"/>
      <c r="H192" s="65"/>
    </row>
    <row r="193" spans="2:9" ht="38.25" x14ac:dyDescent="0.2">
      <c r="B193" s="19" t="s">
        <v>515</v>
      </c>
      <c r="C193" s="32"/>
      <c r="D193" s="20" t="s">
        <v>380</v>
      </c>
      <c r="E193" s="19" t="s">
        <v>378</v>
      </c>
      <c r="F193" s="19">
        <f>4*1*1</f>
        <v>4</v>
      </c>
      <c r="G193" s="65"/>
      <c r="H193" s="65"/>
    </row>
    <row r="194" spans="2:9" ht="39" thickBot="1" x14ac:dyDescent="0.25">
      <c r="B194" s="19" t="s">
        <v>516</v>
      </c>
      <c r="C194" s="32"/>
      <c r="D194" s="20" t="s">
        <v>382</v>
      </c>
      <c r="E194" s="19" t="s">
        <v>378</v>
      </c>
      <c r="F194" s="19">
        <f>2*3*1</f>
        <v>6</v>
      </c>
      <c r="G194" s="65"/>
      <c r="H194" s="65"/>
    </row>
    <row r="195" spans="2:9" ht="28.9" customHeight="1" x14ac:dyDescent="0.2">
      <c r="B195" s="29" t="s">
        <v>105</v>
      </c>
      <c r="C195" s="29"/>
      <c r="D195" s="211" t="s">
        <v>1302</v>
      </c>
      <c r="E195" s="76"/>
      <c r="F195" s="76"/>
      <c r="G195" s="77"/>
      <c r="H195" s="77"/>
    </row>
    <row r="196" spans="2:9" ht="38.25" x14ac:dyDescent="0.2">
      <c r="B196" s="19" t="s">
        <v>517</v>
      </c>
      <c r="C196" s="32"/>
      <c r="D196" s="20" t="s">
        <v>377</v>
      </c>
      <c r="E196" s="19" t="s">
        <v>378</v>
      </c>
      <c r="F196" s="19">
        <f>12*2*1</f>
        <v>24</v>
      </c>
      <c r="G196" s="65"/>
      <c r="H196" s="65"/>
    </row>
    <row r="197" spans="2:9" ht="38.25" x14ac:dyDescent="0.2">
      <c r="B197" s="19" t="s">
        <v>518</v>
      </c>
      <c r="C197" s="32"/>
      <c r="D197" s="20" t="s">
        <v>380</v>
      </c>
      <c r="E197" s="19" t="s">
        <v>378</v>
      </c>
      <c r="F197" s="19">
        <f>4*1*1</f>
        <v>4</v>
      </c>
      <c r="G197" s="65"/>
      <c r="H197" s="65"/>
    </row>
    <row r="198" spans="2:9" ht="39" thickBot="1" x14ac:dyDescent="0.3">
      <c r="B198" s="19" t="s">
        <v>519</v>
      </c>
      <c r="C198" s="32"/>
      <c r="D198" s="20" t="s">
        <v>382</v>
      </c>
      <c r="E198" s="19" t="s">
        <v>378</v>
      </c>
      <c r="F198" s="19">
        <f>2*3*1</f>
        <v>6</v>
      </c>
      <c r="G198" s="65"/>
      <c r="H198" s="65"/>
      <c r="I198" s="351"/>
    </row>
    <row r="199" spans="2:9" ht="34.15" customHeight="1" x14ac:dyDescent="0.25">
      <c r="B199" s="29" t="s">
        <v>29</v>
      </c>
      <c r="C199" s="29"/>
      <c r="D199" s="211" t="s">
        <v>1307</v>
      </c>
      <c r="E199" s="76"/>
      <c r="F199" s="76"/>
      <c r="G199" s="77"/>
      <c r="H199" s="77"/>
      <c r="I199" s="333"/>
    </row>
    <row r="200" spans="2:9" ht="38.25" x14ac:dyDescent="0.2">
      <c r="B200" s="19" t="s">
        <v>376</v>
      </c>
      <c r="C200" s="32"/>
      <c r="D200" s="20" t="s">
        <v>377</v>
      </c>
      <c r="E200" s="19" t="s">
        <v>378</v>
      </c>
      <c r="F200" s="19">
        <f>12*2*1</f>
        <v>24</v>
      </c>
      <c r="G200" s="65"/>
      <c r="H200" s="65"/>
    </row>
    <row r="201" spans="2:9" ht="38.25" x14ac:dyDescent="0.2">
      <c r="B201" s="19" t="s">
        <v>379</v>
      </c>
      <c r="C201" s="32"/>
      <c r="D201" s="20" t="s">
        <v>380</v>
      </c>
      <c r="E201" s="19" t="s">
        <v>378</v>
      </c>
      <c r="F201" s="19">
        <f>4*1*1</f>
        <v>4</v>
      </c>
      <c r="G201" s="65"/>
      <c r="H201" s="65"/>
    </row>
    <row r="202" spans="2:9" ht="39" thickBot="1" x14ac:dyDescent="0.25">
      <c r="B202" s="19" t="s">
        <v>381</v>
      </c>
      <c r="C202" s="32"/>
      <c r="D202" s="20" t="s">
        <v>382</v>
      </c>
      <c r="E202" s="19" t="s">
        <v>378</v>
      </c>
      <c r="F202" s="19">
        <f>2*3*1</f>
        <v>6</v>
      </c>
      <c r="G202" s="65"/>
      <c r="H202" s="65"/>
    </row>
    <row r="203" spans="2:9" ht="27.6" customHeight="1" x14ac:dyDescent="0.2">
      <c r="B203" s="29" t="s">
        <v>32</v>
      </c>
      <c r="C203" s="29"/>
      <c r="D203" s="211" t="s">
        <v>1308</v>
      </c>
      <c r="E203" s="76"/>
      <c r="F203" s="76"/>
      <c r="G203" s="77"/>
      <c r="H203" s="77"/>
    </row>
    <row r="204" spans="2:9" ht="38.25" x14ac:dyDescent="0.2">
      <c r="B204" s="19" t="s">
        <v>383</v>
      </c>
      <c r="C204" s="32"/>
      <c r="D204" s="20" t="s">
        <v>377</v>
      </c>
      <c r="E204" s="19" t="s">
        <v>378</v>
      </c>
      <c r="F204" s="19">
        <f>12*2*1</f>
        <v>24</v>
      </c>
      <c r="G204" s="65"/>
      <c r="H204" s="65"/>
    </row>
    <row r="205" spans="2:9" ht="38.25" x14ac:dyDescent="0.2">
      <c r="B205" s="19" t="s">
        <v>384</v>
      </c>
      <c r="C205" s="32"/>
      <c r="D205" s="20" t="s">
        <v>380</v>
      </c>
      <c r="E205" s="19" t="s">
        <v>378</v>
      </c>
      <c r="F205" s="19">
        <f>4*1*1</f>
        <v>4</v>
      </c>
      <c r="G205" s="65"/>
      <c r="H205" s="65"/>
    </row>
    <row r="206" spans="2:9" ht="39" thickBot="1" x14ac:dyDescent="0.25">
      <c r="B206" s="19" t="s">
        <v>385</v>
      </c>
      <c r="C206" s="32"/>
      <c r="D206" s="20" t="s">
        <v>382</v>
      </c>
      <c r="E206" s="19" t="s">
        <v>378</v>
      </c>
      <c r="F206" s="19">
        <f>2*3*1</f>
        <v>6</v>
      </c>
      <c r="G206" s="65"/>
      <c r="H206" s="65"/>
    </row>
    <row r="207" spans="2:9" ht="35.450000000000003" customHeight="1" x14ac:dyDescent="0.2">
      <c r="B207" s="29" t="s">
        <v>36</v>
      </c>
      <c r="C207" s="29"/>
      <c r="D207" s="213" t="s">
        <v>1309</v>
      </c>
      <c r="E207" s="76"/>
      <c r="F207" s="76"/>
      <c r="G207" s="80"/>
      <c r="H207" s="80"/>
    </row>
    <row r="208" spans="2:9" ht="39" thickBot="1" x14ac:dyDescent="0.25">
      <c r="B208" s="19" t="s">
        <v>389</v>
      </c>
      <c r="C208" s="32"/>
      <c r="D208" s="20" t="s">
        <v>377</v>
      </c>
      <c r="E208" s="19" t="s">
        <v>378</v>
      </c>
      <c r="F208" s="19">
        <v>24</v>
      </c>
      <c r="G208" s="65"/>
      <c r="H208" s="65"/>
    </row>
    <row r="209" spans="2:8" ht="15" thickBot="1" x14ac:dyDescent="0.25">
      <c r="B209" s="26" t="s">
        <v>395</v>
      </c>
      <c r="C209" s="26"/>
      <c r="D209" s="26"/>
      <c r="E209" s="26"/>
      <c r="F209" s="26"/>
      <c r="G209" s="27"/>
      <c r="H209" s="28"/>
    </row>
    <row r="210" spans="2:8" ht="15" thickBot="1" x14ac:dyDescent="0.25">
      <c r="B210" s="26" t="s">
        <v>396</v>
      </c>
      <c r="C210" s="38"/>
      <c r="D210" s="39"/>
      <c r="E210" s="40"/>
      <c r="F210" s="40"/>
      <c r="G210" s="41"/>
      <c r="H210" s="41"/>
    </row>
    <row r="211" spans="2:8" ht="38.25" x14ac:dyDescent="0.2">
      <c r="B211" s="19" t="s">
        <v>390</v>
      </c>
      <c r="C211" s="32"/>
      <c r="D211" s="20" t="s">
        <v>380</v>
      </c>
      <c r="E211" s="19" t="s">
        <v>378</v>
      </c>
      <c r="F211" s="19">
        <v>4</v>
      </c>
      <c r="G211" s="65"/>
      <c r="H211" s="65"/>
    </row>
    <row r="212" spans="2:8" ht="39" thickBot="1" x14ac:dyDescent="0.25">
      <c r="B212" s="19" t="s">
        <v>391</v>
      </c>
      <c r="C212" s="32"/>
      <c r="D212" s="20" t="s">
        <v>382</v>
      </c>
      <c r="E212" s="19" t="s">
        <v>378</v>
      </c>
      <c r="F212" s="19">
        <v>6</v>
      </c>
      <c r="G212" s="65"/>
      <c r="H212" s="65"/>
    </row>
    <row r="213" spans="2:8" ht="34.9" customHeight="1" x14ac:dyDescent="0.2">
      <c r="B213" s="29" t="s">
        <v>38</v>
      </c>
      <c r="C213" s="29"/>
      <c r="D213" s="211" t="s">
        <v>1310</v>
      </c>
      <c r="E213" s="76"/>
      <c r="F213" s="76"/>
      <c r="G213" s="77"/>
      <c r="H213" s="77"/>
    </row>
    <row r="214" spans="2:8" ht="38.25" x14ac:dyDescent="0.2">
      <c r="B214" s="19" t="s">
        <v>392</v>
      </c>
      <c r="C214" s="32"/>
      <c r="D214" s="20" t="s">
        <v>377</v>
      </c>
      <c r="E214" s="19" t="s">
        <v>378</v>
      </c>
      <c r="F214" s="19">
        <f>12*2*1</f>
        <v>24</v>
      </c>
      <c r="G214" s="65"/>
      <c r="H214" s="65"/>
    </row>
    <row r="215" spans="2:8" ht="38.25" x14ac:dyDescent="0.2">
      <c r="B215" s="19" t="s">
        <v>393</v>
      </c>
      <c r="C215" s="32"/>
      <c r="D215" s="20" t="s">
        <v>380</v>
      </c>
      <c r="E215" s="19" t="s">
        <v>378</v>
      </c>
      <c r="F215" s="19">
        <f>4*1*1</f>
        <v>4</v>
      </c>
      <c r="G215" s="65"/>
      <c r="H215" s="65"/>
    </row>
    <row r="216" spans="2:8" ht="39" thickBot="1" x14ac:dyDescent="0.25">
      <c r="B216" s="19" t="s">
        <v>394</v>
      </c>
      <c r="C216" s="32"/>
      <c r="D216" s="20" t="s">
        <v>382</v>
      </c>
      <c r="E216" s="19" t="s">
        <v>378</v>
      </c>
      <c r="F216" s="19">
        <f>2*3*1</f>
        <v>6</v>
      </c>
      <c r="G216" s="65"/>
      <c r="H216" s="65"/>
    </row>
    <row r="217" spans="2:8" ht="33" customHeight="1" x14ac:dyDescent="0.2">
      <c r="B217" s="29" t="s">
        <v>40</v>
      </c>
      <c r="C217" s="29"/>
      <c r="D217" s="212" t="s">
        <v>1311</v>
      </c>
      <c r="E217" s="76"/>
      <c r="F217" s="76"/>
      <c r="G217" s="80"/>
      <c r="H217" s="80"/>
    </row>
    <row r="218" spans="2:8" ht="38.25" x14ac:dyDescent="0.2">
      <c r="B218" s="19" t="s">
        <v>397</v>
      </c>
      <c r="C218" s="32"/>
      <c r="D218" s="20" t="s">
        <v>377</v>
      </c>
      <c r="E218" s="19" t="s">
        <v>378</v>
      </c>
      <c r="F218" s="19">
        <f>12*2*1</f>
        <v>24</v>
      </c>
      <c r="G218" s="65"/>
      <c r="H218" s="65"/>
    </row>
    <row r="219" spans="2:8" ht="38.25" x14ac:dyDescent="0.2">
      <c r="B219" s="19" t="s">
        <v>398</v>
      </c>
      <c r="C219" s="32"/>
      <c r="D219" s="20" t="s">
        <v>380</v>
      </c>
      <c r="E219" s="19" t="s">
        <v>378</v>
      </c>
      <c r="F219" s="19">
        <f>4*1*1</f>
        <v>4</v>
      </c>
      <c r="G219" s="65"/>
      <c r="H219" s="65"/>
    </row>
    <row r="220" spans="2:8" ht="39" thickBot="1" x14ac:dyDescent="0.25">
      <c r="B220" s="19" t="s">
        <v>399</v>
      </c>
      <c r="C220" s="32"/>
      <c r="D220" s="20" t="s">
        <v>382</v>
      </c>
      <c r="E220" s="19" t="s">
        <v>378</v>
      </c>
      <c r="F220" s="19">
        <f>2*3*1</f>
        <v>6</v>
      </c>
      <c r="G220" s="65"/>
      <c r="H220" s="65"/>
    </row>
    <row r="221" spans="2:8" ht="33.6" customHeight="1" x14ac:dyDescent="0.2">
      <c r="B221" s="29" t="s">
        <v>42</v>
      </c>
      <c r="C221" s="29"/>
      <c r="D221" s="211" t="s">
        <v>1312</v>
      </c>
      <c r="E221" s="76"/>
      <c r="F221" s="76"/>
      <c r="G221" s="77"/>
      <c r="H221" s="77"/>
    </row>
    <row r="222" spans="2:8" ht="38.25" x14ac:dyDescent="0.2">
      <c r="B222" s="19" t="s">
        <v>400</v>
      </c>
      <c r="C222" s="32"/>
      <c r="D222" s="20" t="s">
        <v>377</v>
      </c>
      <c r="E222" s="19" t="s">
        <v>378</v>
      </c>
      <c r="F222" s="19">
        <f>12*2*1</f>
        <v>24</v>
      </c>
      <c r="G222" s="65"/>
      <c r="H222" s="65"/>
    </row>
    <row r="223" spans="2:8" ht="38.25" x14ac:dyDescent="0.2">
      <c r="B223" s="19" t="s">
        <v>401</v>
      </c>
      <c r="C223" s="32"/>
      <c r="D223" s="20" t="s">
        <v>380</v>
      </c>
      <c r="E223" s="19" t="s">
        <v>378</v>
      </c>
      <c r="F223" s="19">
        <f>4*1*1</f>
        <v>4</v>
      </c>
      <c r="G223" s="65"/>
      <c r="H223" s="65"/>
    </row>
    <row r="224" spans="2:8" ht="39" thickBot="1" x14ac:dyDescent="0.25">
      <c r="B224" s="19" t="s">
        <v>402</v>
      </c>
      <c r="C224" s="32"/>
      <c r="D224" s="20" t="s">
        <v>382</v>
      </c>
      <c r="E224" s="19" t="s">
        <v>378</v>
      </c>
      <c r="F224" s="19">
        <f>2*3*1</f>
        <v>6</v>
      </c>
      <c r="G224" s="65"/>
      <c r="H224" s="65"/>
    </row>
    <row r="225" spans="2:8" ht="38.450000000000003" customHeight="1" x14ac:dyDescent="0.2">
      <c r="B225" s="29">
        <v>1.9</v>
      </c>
      <c r="C225" s="29"/>
      <c r="D225" s="211" t="s">
        <v>1313</v>
      </c>
      <c r="E225" s="76"/>
      <c r="F225" s="76"/>
      <c r="G225" s="77"/>
      <c r="H225" s="77"/>
    </row>
    <row r="226" spans="2:8" ht="38.25" x14ac:dyDescent="0.2">
      <c r="B226" s="19" t="s">
        <v>407</v>
      </c>
      <c r="C226" s="32"/>
      <c r="D226" s="20" t="s">
        <v>377</v>
      </c>
      <c r="E226" s="19" t="s">
        <v>378</v>
      </c>
      <c r="F226" s="19">
        <f>12*2*1</f>
        <v>24</v>
      </c>
      <c r="G226" s="65"/>
      <c r="H226" s="65"/>
    </row>
    <row r="227" spans="2:8" ht="38.25" x14ac:dyDescent="0.2">
      <c r="B227" s="19" t="s">
        <v>408</v>
      </c>
      <c r="C227" s="32"/>
      <c r="D227" s="20" t="s">
        <v>380</v>
      </c>
      <c r="E227" s="19" t="s">
        <v>378</v>
      </c>
      <c r="F227" s="19">
        <f>4*1*1</f>
        <v>4</v>
      </c>
      <c r="G227" s="65"/>
      <c r="H227" s="65"/>
    </row>
    <row r="228" spans="2:8" ht="39" thickBot="1" x14ac:dyDescent="0.25">
      <c r="B228" s="19" t="s">
        <v>409</v>
      </c>
      <c r="C228" s="32"/>
      <c r="D228" s="20" t="s">
        <v>382</v>
      </c>
      <c r="E228" s="19" t="s">
        <v>378</v>
      </c>
      <c r="F228" s="19">
        <f>2*3*1</f>
        <v>6</v>
      </c>
      <c r="G228" s="65"/>
      <c r="H228" s="65"/>
    </row>
    <row r="229" spans="2:8" ht="39" customHeight="1" x14ac:dyDescent="0.2">
      <c r="B229" s="269">
        <v>1.1000000000000001</v>
      </c>
      <c r="C229" s="29"/>
      <c r="D229" s="211" t="s">
        <v>1314</v>
      </c>
      <c r="E229" s="76"/>
      <c r="F229" s="76"/>
      <c r="G229" s="77"/>
      <c r="H229" s="77"/>
    </row>
    <row r="230" spans="2:8" ht="38.25" x14ac:dyDescent="0.2">
      <c r="B230" s="19" t="s">
        <v>410</v>
      </c>
      <c r="C230" s="32"/>
      <c r="D230" s="20" t="s">
        <v>377</v>
      </c>
      <c r="E230" s="19" t="s">
        <v>378</v>
      </c>
      <c r="F230" s="19">
        <f>12*2*1</f>
        <v>24</v>
      </c>
      <c r="G230" s="65"/>
      <c r="H230" s="65"/>
    </row>
    <row r="231" spans="2:8" ht="38.25" x14ac:dyDescent="0.2">
      <c r="B231" s="19" t="s">
        <v>411</v>
      </c>
      <c r="C231" s="32"/>
      <c r="D231" s="20" t="s">
        <v>380</v>
      </c>
      <c r="E231" s="19" t="s">
        <v>378</v>
      </c>
      <c r="F231" s="19">
        <f>4*1*1</f>
        <v>4</v>
      </c>
      <c r="G231" s="65"/>
      <c r="H231" s="65"/>
    </row>
    <row r="232" spans="2:8" ht="39" thickBot="1" x14ac:dyDescent="0.25">
      <c r="B232" s="19" t="s">
        <v>412</v>
      </c>
      <c r="C232" s="32"/>
      <c r="D232" s="20" t="s">
        <v>382</v>
      </c>
      <c r="E232" s="19" t="s">
        <v>378</v>
      </c>
      <c r="F232" s="19">
        <f>2*3*1</f>
        <v>6</v>
      </c>
      <c r="G232" s="65"/>
      <c r="H232" s="65"/>
    </row>
    <row r="233" spans="2:8" ht="37.15" customHeight="1" x14ac:dyDescent="0.2">
      <c r="B233" s="29">
        <v>1.1100000000000001</v>
      </c>
      <c r="C233" s="29"/>
      <c r="D233" s="211" t="s">
        <v>1315</v>
      </c>
      <c r="E233" s="76"/>
      <c r="F233" s="76"/>
      <c r="G233" s="77"/>
      <c r="H233" s="77"/>
    </row>
    <row r="234" spans="2:8" ht="38.25" x14ac:dyDescent="0.2">
      <c r="B234" s="19" t="s">
        <v>414</v>
      </c>
      <c r="C234" s="32"/>
      <c r="D234" s="20" t="s">
        <v>377</v>
      </c>
      <c r="E234" s="19" t="s">
        <v>378</v>
      </c>
      <c r="F234" s="19">
        <f>12*2*1</f>
        <v>24</v>
      </c>
      <c r="G234" s="65"/>
      <c r="H234" s="65"/>
    </row>
    <row r="235" spans="2:8" ht="38.25" x14ac:dyDescent="0.2">
      <c r="B235" s="19" t="s">
        <v>415</v>
      </c>
      <c r="C235" s="32"/>
      <c r="D235" s="20" t="s">
        <v>380</v>
      </c>
      <c r="E235" s="19" t="s">
        <v>378</v>
      </c>
      <c r="F235" s="19">
        <f>4*1*1</f>
        <v>4</v>
      </c>
      <c r="G235" s="65"/>
      <c r="H235" s="65"/>
    </row>
    <row r="236" spans="2:8" ht="39" thickBot="1" x14ac:dyDescent="0.25">
      <c r="B236" s="19" t="s">
        <v>416</v>
      </c>
      <c r="C236" s="32"/>
      <c r="D236" s="20" t="s">
        <v>382</v>
      </c>
      <c r="E236" s="19" t="s">
        <v>378</v>
      </c>
      <c r="F236" s="19">
        <f>2*3*1</f>
        <v>6</v>
      </c>
      <c r="G236" s="65"/>
      <c r="H236" s="65"/>
    </row>
    <row r="237" spans="2:8" ht="31.15" customHeight="1" x14ac:dyDescent="0.2">
      <c r="B237" s="269">
        <v>1.1200000000000001</v>
      </c>
      <c r="C237" s="29"/>
      <c r="D237" s="211" t="s">
        <v>1316</v>
      </c>
      <c r="E237" s="76"/>
      <c r="F237" s="76"/>
      <c r="G237" s="77"/>
      <c r="H237" s="77"/>
    </row>
    <row r="238" spans="2:8" ht="38.25" x14ac:dyDescent="0.2">
      <c r="B238" s="19" t="s">
        <v>418</v>
      </c>
      <c r="C238" s="32"/>
      <c r="D238" s="20" t="s">
        <v>377</v>
      </c>
      <c r="E238" s="19" t="s">
        <v>378</v>
      </c>
      <c r="F238" s="19">
        <f>12*2*1</f>
        <v>24</v>
      </c>
      <c r="G238" s="65"/>
      <c r="H238" s="65"/>
    </row>
    <row r="239" spans="2:8" ht="38.25" x14ac:dyDescent="0.2">
      <c r="B239" s="19" t="s">
        <v>419</v>
      </c>
      <c r="C239" s="32"/>
      <c r="D239" s="20" t="s">
        <v>380</v>
      </c>
      <c r="E239" s="19" t="s">
        <v>378</v>
      </c>
      <c r="F239" s="19">
        <f>4*1*1</f>
        <v>4</v>
      </c>
      <c r="G239" s="65"/>
      <c r="H239" s="65"/>
    </row>
    <row r="240" spans="2:8" ht="38.25" x14ac:dyDescent="0.2">
      <c r="B240" s="19" t="s">
        <v>420</v>
      </c>
      <c r="C240" s="32"/>
      <c r="D240" s="20" t="s">
        <v>382</v>
      </c>
      <c r="E240" s="19" t="s">
        <v>378</v>
      </c>
      <c r="F240" s="19">
        <f>2*3*1</f>
        <v>6</v>
      </c>
      <c r="G240" s="65"/>
      <c r="H240" s="65"/>
    </row>
    <row r="241" spans="2:8" ht="15" thickBot="1" x14ac:dyDescent="0.25">
      <c r="B241" s="294"/>
      <c r="C241" s="343"/>
      <c r="D241" s="344"/>
      <c r="E241" s="294"/>
      <c r="F241" s="294"/>
      <c r="G241" s="296"/>
      <c r="H241" s="296"/>
    </row>
    <row r="242" spans="2:8" ht="15" thickBot="1" x14ac:dyDescent="0.25">
      <c r="B242" s="26" t="s">
        <v>395</v>
      </c>
      <c r="C242" s="26"/>
      <c r="D242" s="26"/>
      <c r="E242" s="26"/>
      <c r="F242" s="26"/>
      <c r="G242" s="27"/>
      <c r="H242" s="28"/>
    </row>
    <row r="243" spans="2:8" ht="15" thickBot="1" x14ac:dyDescent="0.25">
      <c r="B243" s="26" t="s">
        <v>396</v>
      </c>
      <c r="C243" s="38"/>
      <c r="D243" s="39"/>
      <c r="E243" s="40"/>
      <c r="F243" s="40"/>
      <c r="G243" s="41"/>
      <c r="H243" s="41"/>
    </row>
    <row r="244" spans="2:8" ht="31.15" customHeight="1" x14ac:dyDescent="0.2">
      <c r="B244" s="29">
        <v>1.1299999999999999</v>
      </c>
      <c r="C244" s="29"/>
      <c r="D244" s="211" t="s">
        <v>1317</v>
      </c>
      <c r="E244" s="76"/>
      <c r="F244" s="76"/>
      <c r="G244" s="80"/>
      <c r="H244" s="80"/>
    </row>
    <row r="245" spans="2:8" ht="38.25" x14ac:dyDescent="0.2">
      <c r="B245" s="19" t="s">
        <v>421</v>
      </c>
      <c r="C245" s="32"/>
      <c r="D245" s="20" t="s">
        <v>377</v>
      </c>
      <c r="E245" s="19" t="s">
        <v>378</v>
      </c>
      <c r="F245" s="19">
        <f>12*2*1</f>
        <v>24</v>
      </c>
      <c r="G245" s="65"/>
      <c r="H245" s="65"/>
    </row>
    <row r="246" spans="2:8" ht="38.25" x14ac:dyDescent="0.2">
      <c r="B246" s="19" t="s">
        <v>422</v>
      </c>
      <c r="C246" s="32"/>
      <c r="D246" s="20" t="s">
        <v>380</v>
      </c>
      <c r="E246" s="19" t="s">
        <v>378</v>
      </c>
      <c r="F246" s="19">
        <f>4*1*1</f>
        <v>4</v>
      </c>
      <c r="G246" s="65"/>
      <c r="H246" s="65"/>
    </row>
    <row r="247" spans="2:8" ht="39" thickBot="1" x14ac:dyDescent="0.25">
      <c r="B247" s="19" t="s">
        <v>423</v>
      </c>
      <c r="C247" s="32"/>
      <c r="D247" s="20" t="s">
        <v>382</v>
      </c>
      <c r="E247" s="19" t="s">
        <v>378</v>
      </c>
      <c r="F247" s="19">
        <f>2*3*1</f>
        <v>6</v>
      </c>
      <c r="G247" s="65"/>
      <c r="H247" s="65"/>
    </row>
    <row r="248" spans="2:8" ht="31.15" customHeight="1" x14ac:dyDescent="0.2">
      <c r="B248" s="29">
        <v>1.1399999999999999</v>
      </c>
      <c r="C248" s="29"/>
      <c r="D248" s="211" t="s">
        <v>1318</v>
      </c>
      <c r="E248" s="76"/>
      <c r="F248" s="76"/>
      <c r="G248" s="77"/>
      <c r="H248" s="77"/>
    </row>
    <row r="249" spans="2:8" ht="38.25" x14ac:dyDescent="0.2">
      <c r="B249" s="19" t="s">
        <v>424</v>
      </c>
      <c r="C249" s="32"/>
      <c r="D249" s="20" t="s">
        <v>377</v>
      </c>
      <c r="E249" s="19" t="s">
        <v>378</v>
      </c>
      <c r="F249" s="19">
        <v>24</v>
      </c>
      <c r="G249" s="65"/>
      <c r="H249" s="65"/>
    </row>
    <row r="250" spans="2:8" ht="38.25" x14ac:dyDescent="0.2">
      <c r="B250" s="19" t="s">
        <v>425</v>
      </c>
      <c r="C250" s="32"/>
      <c r="D250" s="20" t="s">
        <v>380</v>
      </c>
      <c r="E250" s="19" t="s">
        <v>378</v>
      </c>
      <c r="F250" s="19">
        <v>4</v>
      </c>
      <c r="G250" s="65"/>
      <c r="H250" s="65"/>
    </row>
    <row r="251" spans="2:8" ht="39" thickBot="1" x14ac:dyDescent="0.25">
      <c r="B251" s="19" t="s">
        <v>426</v>
      </c>
      <c r="C251" s="32"/>
      <c r="D251" s="20" t="s">
        <v>382</v>
      </c>
      <c r="E251" s="19" t="s">
        <v>378</v>
      </c>
      <c r="F251" s="19">
        <v>6</v>
      </c>
      <c r="G251" s="65"/>
      <c r="H251" s="65"/>
    </row>
    <row r="252" spans="2:8" ht="35.450000000000003" customHeight="1" x14ac:dyDescent="0.2">
      <c r="B252" s="29">
        <v>1.1499999999999999</v>
      </c>
      <c r="C252" s="29"/>
      <c r="D252" s="211" t="s">
        <v>1294</v>
      </c>
      <c r="E252" s="76"/>
      <c r="F252" s="76"/>
      <c r="G252" s="80"/>
      <c r="H252" s="80"/>
    </row>
    <row r="253" spans="2:8" ht="38.25" x14ac:dyDescent="0.2">
      <c r="B253" s="19" t="s">
        <v>428</v>
      </c>
      <c r="C253" s="32"/>
      <c r="D253" s="20" t="s">
        <v>377</v>
      </c>
      <c r="E253" s="19" t="s">
        <v>378</v>
      </c>
      <c r="F253" s="19">
        <f>12*2*1</f>
        <v>24</v>
      </c>
      <c r="G253" s="65"/>
      <c r="H253" s="65"/>
    </row>
    <row r="254" spans="2:8" ht="38.25" x14ac:dyDescent="0.2">
      <c r="B254" s="19" t="s">
        <v>429</v>
      </c>
      <c r="C254" s="32"/>
      <c r="D254" s="20" t="s">
        <v>380</v>
      </c>
      <c r="E254" s="19" t="s">
        <v>378</v>
      </c>
      <c r="F254" s="19">
        <f>4*1*1</f>
        <v>4</v>
      </c>
      <c r="G254" s="65"/>
      <c r="H254" s="65"/>
    </row>
    <row r="255" spans="2:8" ht="39" thickBot="1" x14ac:dyDescent="0.25">
      <c r="B255" s="19" t="s">
        <v>430</v>
      </c>
      <c r="C255" s="32"/>
      <c r="D255" s="20" t="s">
        <v>382</v>
      </c>
      <c r="E255" s="19" t="s">
        <v>378</v>
      </c>
      <c r="F255" s="19">
        <f>2*3*1</f>
        <v>6</v>
      </c>
      <c r="G255" s="65"/>
      <c r="H255" s="65"/>
    </row>
    <row r="256" spans="2:8" ht="33.6" customHeight="1" x14ac:dyDescent="0.2">
      <c r="B256" s="29">
        <v>1.1599999999999999</v>
      </c>
      <c r="C256" s="29"/>
      <c r="D256" s="211" t="s">
        <v>1295</v>
      </c>
      <c r="E256" s="76"/>
      <c r="F256" s="76"/>
      <c r="G256" s="77"/>
      <c r="H256" s="77"/>
    </row>
    <row r="257" spans="2:8" ht="38.25" x14ac:dyDescent="0.2">
      <c r="B257" s="19" t="s">
        <v>431</v>
      </c>
      <c r="C257" s="32"/>
      <c r="D257" s="20" t="s">
        <v>377</v>
      </c>
      <c r="E257" s="19" t="s">
        <v>378</v>
      </c>
      <c r="F257" s="19">
        <f>12*2*1</f>
        <v>24</v>
      </c>
      <c r="G257" s="65"/>
      <c r="H257" s="65"/>
    </row>
    <row r="258" spans="2:8" ht="38.25" x14ac:dyDescent="0.2">
      <c r="B258" s="19" t="s">
        <v>432</v>
      </c>
      <c r="C258" s="32"/>
      <c r="D258" s="20" t="s">
        <v>380</v>
      </c>
      <c r="E258" s="19" t="s">
        <v>378</v>
      </c>
      <c r="F258" s="19">
        <f>4*1*1</f>
        <v>4</v>
      </c>
      <c r="G258" s="65"/>
      <c r="H258" s="65"/>
    </row>
    <row r="259" spans="2:8" ht="39" thickBot="1" x14ac:dyDescent="0.25">
      <c r="B259" s="19" t="s">
        <v>433</v>
      </c>
      <c r="C259" s="32"/>
      <c r="D259" s="20" t="s">
        <v>382</v>
      </c>
      <c r="E259" s="19" t="s">
        <v>378</v>
      </c>
      <c r="F259" s="19">
        <f>2*3*1</f>
        <v>6</v>
      </c>
      <c r="G259" s="65"/>
      <c r="H259" s="65"/>
    </row>
    <row r="260" spans="2:8" ht="31.15" customHeight="1" x14ac:dyDescent="0.2">
      <c r="B260" s="29">
        <v>1.17</v>
      </c>
      <c r="C260" s="29"/>
      <c r="D260" s="211" t="s">
        <v>1296</v>
      </c>
      <c r="E260" s="76"/>
      <c r="F260" s="76"/>
      <c r="G260" s="77"/>
      <c r="H260" s="77"/>
    </row>
    <row r="261" spans="2:8" ht="38.25" x14ac:dyDescent="0.2">
      <c r="B261" s="19" t="s">
        <v>434</v>
      </c>
      <c r="C261" s="32"/>
      <c r="D261" s="20" t="s">
        <v>377</v>
      </c>
      <c r="E261" s="19" t="s">
        <v>378</v>
      </c>
      <c r="F261" s="19">
        <f>12*2*1</f>
        <v>24</v>
      </c>
      <c r="G261" s="65"/>
      <c r="H261" s="65"/>
    </row>
    <row r="262" spans="2:8" ht="38.25" x14ac:dyDescent="0.2">
      <c r="B262" s="19" t="s">
        <v>435</v>
      </c>
      <c r="C262" s="32"/>
      <c r="D262" s="20" t="s">
        <v>380</v>
      </c>
      <c r="E262" s="19" t="s">
        <v>378</v>
      </c>
      <c r="F262" s="19">
        <f>4*1*1</f>
        <v>4</v>
      </c>
      <c r="G262" s="65"/>
      <c r="H262" s="65"/>
    </row>
    <row r="263" spans="2:8" ht="39" thickBot="1" x14ac:dyDescent="0.25">
      <c r="B263" s="19" t="s">
        <v>436</v>
      </c>
      <c r="C263" s="32"/>
      <c r="D263" s="20" t="s">
        <v>382</v>
      </c>
      <c r="E263" s="19" t="s">
        <v>378</v>
      </c>
      <c r="F263" s="19">
        <f>2*3*1</f>
        <v>6</v>
      </c>
      <c r="G263" s="65"/>
      <c r="H263" s="65"/>
    </row>
    <row r="264" spans="2:8" ht="33.6" customHeight="1" x14ac:dyDescent="0.2">
      <c r="B264" s="29">
        <v>1.18</v>
      </c>
      <c r="C264" s="29"/>
      <c r="D264" s="211" t="s">
        <v>1297</v>
      </c>
      <c r="E264" s="76"/>
      <c r="F264" s="76"/>
      <c r="G264" s="77"/>
      <c r="H264" s="77"/>
    </row>
    <row r="265" spans="2:8" ht="38.25" x14ac:dyDescent="0.2">
      <c r="B265" s="19" t="s">
        <v>437</v>
      </c>
      <c r="C265" s="32"/>
      <c r="D265" s="20" t="s">
        <v>377</v>
      </c>
      <c r="E265" s="19" t="s">
        <v>378</v>
      </c>
      <c r="F265" s="19">
        <f>12*2*1</f>
        <v>24</v>
      </c>
      <c r="G265" s="65"/>
      <c r="H265" s="65"/>
    </row>
    <row r="266" spans="2:8" ht="38.25" x14ac:dyDescent="0.2">
      <c r="B266" s="19" t="s">
        <v>438</v>
      </c>
      <c r="C266" s="32"/>
      <c r="D266" s="20" t="s">
        <v>380</v>
      </c>
      <c r="E266" s="19" t="s">
        <v>378</v>
      </c>
      <c r="F266" s="19">
        <f>4*1*1</f>
        <v>4</v>
      </c>
      <c r="G266" s="65"/>
      <c r="H266" s="65"/>
    </row>
    <row r="267" spans="2:8" ht="39" thickBot="1" x14ac:dyDescent="0.25">
      <c r="B267" s="19" t="s">
        <v>439</v>
      </c>
      <c r="C267" s="32"/>
      <c r="D267" s="20" t="s">
        <v>382</v>
      </c>
      <c r="E267" s="19" t="s">
        <v>378</v>
      </c>
      <c r="F267" s="19">
        <f>2*3*1</f>
        <v>6</v>
      </c>
      <c r="G267" s="65"/>
      <c r="H267" s="65"/>
    </row>
    <row r="268" spans="2:8" ht="32.450000000000003" customHeight="1" x14ac:dyDescent="0.2">
      <c r="B268" s="29">
        <v>1.19</v>
      </c>
      <c r="C268" s="29"/>
      <c r="D268" s="211" t="s">
        <v>1298</v>
      </c>
      <c r="E268" s="76"/>
      <c r="F268" s="76"/>
      <c r="G268" s="77"/>
      <c r="H268" s="77"/>
    </row>
    <row r="269" spans="2:8" ht="38.25" x14ac:dyDescent="0.2">
      <c r="B269" s="19" t="s">
        <v>440</v>
      </c>
      <c r="C269" s="32"/>
      <c r="D269" s="20" t="s">
        <v>377</v>
      </c>
      <c r="E269" s="19" t="s">
        <v>378</v>
      </c>
      <c r="F269" s="19">
        <f>12*2*1</f>
        <v>24</v>
      </c>
      <c r="G269" s="65"/>
      <c r="H269" s="65"/>
    </row>
    <row r="270" spans="2:8" ht="38.25" x14ac:dyDescent="0.2">
      <c r="B270" s="19" t="s">
        <v>441</v>
      </c>
      <c r="C270" s="32"/>
      <c r="D270" s="20" t="s">
        <v>380</v>
      </c>
      <c r="E270" s="19" t="s">
        <v>378</v>
      </c>
      <c r="F270" s="19">
        <f>4*1*1</f>
        <v>4</v>
      </c>
      <c r="G270" s="65"/>
      <c r="H270" s="65"/>
    </row>
    <row r="271" spans="2:8" ht="39" thickBot="1" x14ac:dyDescent="0.25">
      <c r="B271" s="19" t="s">
        <v>442</v>
      </c>
      <c r="C271" s="32"/>
      <c r="D271" s="20" t="s">
        <v>382</v>
      </c>
      <c r="E271" s="19" t="s">
        <v>378</v>
      </c>
      <c r="F271" s="19">
        <f>2*3*1</f>
        <v>6</v>
      </c>
      <c r="G271" s="65"/>
      <c r="H271" s="65"/>
    </row>
    <row r="272" spans="2:8" ht="31.9" customHeight="1" x14ac:dyDescent="0.2">
      <c r="B272" s="269">
        <v>1.2</v>
      </c>
      <c r="C272" s="29"/>
      <c r="D272" s="211" t="s">
        <v>1299</v>
      </c>
      <c r="E272" s="76"/>
      <c r="F272" s="76"/>
      <c r="G272" s="77"/>
      <c r="H272" s="77"/>
    </row>
    <row r="273" spans="2:9" ht="38.25" x14ac:dyDescent="0.2">
      <c r="B273" s="19" t="s">
        <v>443</v>
      </c>
      <c r="C273" s="32"/>
      <c r="D273" s="20" t="s">
        <v>377</v>
      </c>
      <c r="E273" s="19" t="s">
        <v>378</v>
      </c>
      <c r="F273" s="19">
        <f>12*2*1</f>
        <v>24</v>
      </c>
      <c r="G273" s="65"/>
      <c r="H273" s="65"/>
    </row>
    <row r="274" spans="2:9" ht="38.25" x14ac:dyDescent="0.2">
      <c r="B274" s="19" t="s">
        <v>444</v>
      </c>
      <c r="C274" s="32"/>
      <c r="D274" s="20" t="s">
        <v>380</v>
      </c>
      <c r="E274" s="19" t="s">
        <v>378</v>
      </c>
      <c r="F274" s="19">
        <f>4*1*1</f>
        <v>4</v>
      </c>
      <c r="G274" s="65"/>
      <c r="H274" s="65"/>
    </row>
    <row r="275" spans="2:9" ht="39" thickBot="1" x14ac:dyDescent="0.25">
      <c r="B275" s="19" t="s">
        <v>445</v>
      </c>
      <c r="C275" s="32"/>
      <c r="D275" s="20" t="s">
        <v>382</v>
      </c>
      <c r="E275" s="19" t="s">
        <v>378</v>
      </c>
      <c r="F275" s="19">
        <f>2*3*1</f>
        <v>6</v>
      </c>
      <c r="G275" s="65"/>
      <c r="H275" s="65"/>
    </row>
    <row r="276" spans="2:9" ht="32.450000000000003" customHeight="1" thickBot="1" x14ac:dyDescent="0.25">
      <c r="B276" s="29" t="s">
        <v>65</v>
      </c>
      <c r="C276" s="29"/>
      <c r="D276" s="211" t="s">
        <v>1300</v>
      </c>
      <c r="E276" s="76"/>
      <c r="F276" s="76"/>
      <c r="G276" s="77"/>
      <c r="H276" s="77"/>
    </row>
    <row r="277" spans="2:9" ht="15" thickBot="1" x14ac:dyDescent="0.25">
      <c r="B277" s="26" t="s">
        <v>395</v>
      </c>
      <c r="C277" s="26"/>
      <c r="D277" s="26"/>
      <c r="E277" s="26"/>
      <c r="F277" s="26"/>
      <c r="G277" s="27"/>
      <c r="H277" s="28"/>
    </row>
    <row r="278" spans="2:9" ht="15" thickBot="1" x14ac:dyDescent="0.25">
      <c r="B278" s="26" t="s">
        <v>396</v>
      </c>
      <c r="C278" s="38"/>
      <c r="D278" s="39"/>
      <c r="E278" s="40"/>
      <c r="F278" s="40"/>
      <c r="G278" s="41"/>
      <c r="H278" s="41"/>
    </row>
    <row r="279" spans="2:9" ht="38.25" x14ac:dyDescent="0.2">
      <c r="B279" s="19" t="s">
        <v>590</v>
      </c>
      <c r="C279" s="32"/>
      <c r="D279" s="20" t="s">
        <v>377</v>
      </c>
      <c r="E279" s="19" t="s">
        <v>378</v>
      </c>
      <c r="F279" s="19">
        <f>12*2*1</f>
        <v>24</v>
      </c>
      <c r="G279" s="65"/>
      <c r="H279" s="65"/>
    </row>
    <row r="280" spans="2:9" ht="38.25" x14ac:dyDescent="0.2">
      <c r="B280" s="19" t="s">
        <v>591</v>
      </c>
      <c r="C280" s="32"/>
      <c r="D280" s="20" t="s">
        <v>380</v>
      </c>
      <c r="E280" s="19" t="s">
        <v>378</v>
      </c>
      <c r="F280" s="19">
        <f>4*1*1</f>
        <v>4</v>
      </c>
      <c r="G280" s="65"/>
      <c r="H280" s="65"/>
    </row>
    <row r="281" spans="2:9" ht="39" thickBot="1" x14ac:dyDescent="0.25">
      <c r="B281" s="19" t="s">
        <v>592</v>
      </c>
      <c r="C281" s="32"/>
      <c r="D281" s="20" t="s">
        <v>382</v>
      </c>
      <c r="E281" s="19" t="s">
        <v>378</v>
      </c>
      <c r="F281" s="19">
        <f>2*3*1</f>
        <v>6</v>
      </c>
      <c r="G281" s="65"/>
      <c r="H281" s="65"/>
    </row>
    <row r="282" spans="2:9" ht="40.15" customHeight="1" x14ac:dyDescent="0.25">
      <c r="B282" s="29" t="s">
        <v>29</v>
      </c>
      <c r="C282" s="29"/>
      <c r="D282" s="211" t="s">
        <v>1319</v>
      </c>
      <c r="E282" s="76"/>
      <c r="F282" s="76"/>
      <c r="G282" s="77"/>
      <c r="H282" s="77"/>
      <c r="I282" s="333"/>
    </row>
    <row r="283" spans="2:9" ht="38.25" x14ac:dyDescent="0.2">
      <c r="B283" s="19" t="s">
        <v>376</v>
      </c>
      <c r="C283" s="32"/>
      <c r="D283" s="20" t="s">
        <v>377</v>
      </c>
      <c r="E283" s="19" t="s">
        <v>378</v>
      </c>
      <c r="F283" s="19">
        <f>12*2*1</f>
        <v>24</v>
      </c>
      <c r="G283" s="65"/>
      <c r="H283" s="65"/>
    </row>
    <row r="284" spans="2:9" ht="38.25" x14ac:dyDescent="0.2">
      <c r="B284" s="19" t="s">
        <v>379</v>
      </c>
      <c r="C284" s="32"/>
      <c r="D284" s="20" t="s">
        <v>380</v>
      </c>
      <c r="E284" s="19" t="s">
        <v>378</v>
      </c>
      <c r="F284" s="19">
        <f>4*1*1</f>
        <v>4</v>
      </c>
      <c r="G284" s="65"/>
      <c r="H284" s="65"/>
    </row>
    <row r="285" spans="2:9" ht="39" thickBot="1" x14ac:dyDescent="0.25">
      <c r="B285" s="19" t="s">
        <v>381</v>
      </c>
      <c r="C285" s="32"/>
      <c r="D285" s="20" t="s">
        <v>382</v>
      </c>
      <c r="E285" s="19" t="s">
        <v>378</v>
      </c>
      <c r="F285" s="19">
        <f>2*3*1</f>
        <v>6</v>
      </c>
      <c r="G285" s="65"/>
      <c r="H285" s="65"/>
    </row>
    <row r="286" spans="2:9" ht="46.15" customHeight="1" x14ac:dyDescent="0.2">
      <c r="B286" s="29" t="s">
        <v>32</v>
      </c>
      <c r="C286" s="29"/>
      <c r="D286" s="211" t="s">
        <v>1320</v>
      </c>
      <c r="E286" s="76"/>
      <c r="F286" s="76"/>
      <c r="G286" s="77"/>
      <c r="H286" s="77"/>
    </row>
    <row r="287" spans="2:9" ht="38.25" x14ac:dyDescent="0.2">
      <c r="B287" s="19" t="s">
        <v>383</v>
      </c>
      <c r="C287" s="32"/>
      <c r="D287" s="20" t="s">
        <v>377</v>
      </c>
      <c r="E287" s="19" t="s">
        <v>378</v>
      </c>
      <c r="F287" s="19">
        <f>12*2*1</f>
        <v>24</v>
      </c>
      <c r="G287" s="65"/>
      <c r="H287" s="65"/>
    </row>
    <row r="288" spans="2:9" ht="38.25" x14ac:dyDescent="0.2">
      <c r="B288" s="19" t="s">
        <v>384</v>
      </c>
      <c r="C288" s="32"/>
      <c r="D288" s="20" t="s">
        <v>380</v>
      </c>
      <c r="E288" s="19" t="s">
        <v>378</v>
      </c>
      <c r="F288" s="19">
        <f>4*1*1</f>
        <v>4</v>
      </c>
      <c r="G288" s="65"/>
      <c r="H288" s="65"/>
    </row>
    <row r="289" spans="2:8" ht="39" thickBot="1" x14ac:dyDescent="0.25">
      <c r="B289" s="19" t="s">
        <v>385</v>
      </c>
      <c r="C289" s="32"/>
      <c r="D289" s="20" t="s">
        <v>382</v>
      </c>
      <c r="E289" s="19" t="s">
        <v>378</v>
      </c>
      <c r="F289" s="19">
        <f>2*3*1</f>
        <v>6</v>
      </c>
      <c r="G289" s="65"/>
      <c r="H289" s="65"/>
    </row>
    <row r="290" spans="2:8" ht="48" customHeight="1" x14ac:dyDescent="0.2">
      <c r="B290" s="29" t="s">
        <v>34</v>
      </c>
      <c r="C290" s="29"/>
      <c r="D290" s="211" t="s">
        <v>1321</v>
      </c>
      <c r="E290" s="76"/>
      <c r="F290" s="76"/>
      <c r="G290" s="77"/>
      <c r="H290" s="77"/>
    </row>
    <row r="291" spans="2:8" ht="38.25" x14ac:dyDescent="0.2">
      <c r="B291" s="19" t="s">
        <v>386</v>
      </c>
      <c r="C291" s="32"/>
      <c r="D291" s="20" t="s">
        <v>377</v>
      </c>
      <c r="E291" s="19" t="s">
        <v>378</v>
      </c>
      <c r="F291" s="19">
        <f>12*2*1</f>
        <v>24</v>
      </c>
      <c r="G291" s="65"/>
      <c r="H291" s="65"/>
    </row>
    <row r="292" spans="2:8" ht="38.25" x14ac:dyDescent="0.2">
      <c r="B292" s="19" t="s">
        <v>387</v>
      </c>
      <c r="C292" s="32"/>
      <c r="D292" s="20" t="s">
        <v>380</v>
      </c>
      <c r="E292" s="19" t="s">
        <v>378</v>
      </c>
      <c r="F292" s="19">
        <f>4*1*1</f>
        <v>4</v>
      </c>
      <c r="G292" s="65"/>
      <c r="H292" s="65"/>
    </row>
    <row r="293" spans="2:8" ht="39" thickBot="1" x14ac:dyDescent="0.25">
      <c r="B293" s="19" t="s">
        <v>388</v>
      </c>
      <c r="C293" s="32"/>
      <c r="D293" s="20" t="s">
        <v>382</v>
      </c>
      <c r="E293" s="19" t="s">
        <v>378</v>
      </c>
      <c r="F293" s="19">
        <f>2*3*1</f>
        <v>6</v>
      </c>
      <c r="G293" s="65"/>
      <c r="H293" s="65"/>
    </row>
    <row r="294" spans="2:8" ht="40.9" customHeight="1" x14ac:dyDescent="0.2">
      <c r="B294" s="29" t="s">
        <v>36</v>
      </c>
      <c r="C294" s="29"/>
      <c r="D294" s="213" t="s">
        <v>1322</v>
      </c>
      <c r="E294" s="76"/>
      <c r="F294" s="76"/>
      <c r="G294" s="80"/>
      <c r="H294" s="80"/>
    </row>
    <row r="295" spans="2:8" ht="38.25" x14ac:dyDescent="0.2">
      <c r="B295" s="19" t="s">
        <v>389</v>
      </c>
      <c r="C295" s="32"/>
      <c r="D295" s="20" t="s">
        <v>377</v>
      </c>
      <c r="E295" s="19" t="s">
        <v>378</v>
      </c>
      <c r="F295" s="19">
        <v>24</v>
      </c>
      <c r="G295" s="65"/>
      <c r="H295" s="65"/>
    </row>
    <row r="296" spans="2:8" ht="38.25" x14ac:dyDescent="0.2">
      <c r="B296" s="19" t="s">
        <v>390</v>
      </c>
      <c r="C296" s="32"/>
      <c r="D296" s="20" t="s">
        <v>380</v>
      </c>
      <c r="E296" s="19" t="s">
        <v>378</v>
      </c>
      <c r="F296" s="19">
        <v>4</v>
      </c>
      <c r="G296" s="65"/>
      <c r="H296" s="65"/>
    </row>
    <row r="297" spans="2:8" ht="39" thickBot="1" x14ac:dyDescent="0.25">
      <c r="B297" s="19" t="s">
        <v>391</v>
      </c>
      <c r="C297" s="32"/>
      <c r="D297" s="20" t="s">
        <v>382</v>
      </c>
      <c r="E297" s="19" t="s">
        <v>378</v>
      </c>
      <c r="F297" s="19">
        <v>6</v>
      </c>
      <c r="G297" s="65"/>
      <c r="H297" s="65"/>
    </row>
    <row r="298" spans="2:8" ht="43.15" customHeight="1" x14ac:dyDescent="0.2">
      <c r="B298" s="29" t="s">
        <v>38</v>
      </c>
      <c r="C298" s="29"/>
      <c r="D298" s="211" t="s">
        <v>1323</v>
      </c>
      <c r="E298" s="76"/>
      <c r="F298" s="76"/>
      <c r="G298" s="77"/>
      <c r="H298" s="77"/>
    </row>
    <row r="299" spans="2:8" ht="38.25" x14ac:dyDescent="0.2">
      <c r="B299" s="19" t="s">
        <v>392</v>
      </c>
      <c r="C299" s="32"/>
      <c r="D299" s="20" t="s">
        <v>377</v>
      </c>
      <c r="E299" s="19" t="s">
        <v>378</v>
      </c>
      <c r="F299" s="19">
        <f>12*2*1</f>
        <v>24</v>
      </c>
      <c r="G299" s="65"/>
      <c r="H299" s="65"/>
    </row>
    <row r="300" spans="2:8" ht="38.25" x14ac:dyDescent="0.2">
      <c r="B300" s="19" t="s">
        <v>393</v>
      </c>
      <c r="C300" s="32"/>
      <c r="D300" s="20" t="s">
        <v>380</v>
      </c>
      <c r="E300" s="19" t="s">
        <v>378</v>
      </c>
      <c r="F300" s="19">
        <f>4*1*1</f>
        <v>4</v>
      </c>
      <c r="G300" s="65"/>
      <c r="H300" s="65"/>
    </row>
    <row r="301" spans="2:8" ht="39" thickBot="1" x14ac:dyDescent="0.25">
      <c r="B301" s="19" t="s">
        <v>394</v>
      </c>
      <c r="C301" s="32"/>
      <c r="D301" s="20" t="s">
        <v>382</v>
      </c>
      <c r="E301" s="19" t="s">
        <v>378</v>
      </c>
      <c r="F301" s="19">
        <f>2*3*1</f>
        <v>6</v>
      </c>
      <c r="G301" s="65"/>
      <c r="H301" s="65"/>
    </row>
    <row r="302" spans="2:8" ht="43.15" customHeight="1" x14ac:dyDescent="0.2">
      <c r="B302" s="29" t="s">
        <v>40</v>
      </c>
      <c r="C302" s="29"/>
      <c r="D302" s="212" t="s">
        <v>1324</v>
      </c>
      <c r="E302" s="76"/>
      <c r="F302" s="76"/>
      <c r="G302" s="80"/>
      <c r="H302" s="80"/>
    </row>
    <row r="303" spans="2:8" ht="38.25" x14ac:dyDescent="0.2">
      <c r="B303" s="19" t="s">
        <v>397</v>
      </c>
      <c r="C303" s="32"/>
      <c r="D303" s="20" t="s">
        <v>377</v>
      </c>
      <c r="E303" s="19" t="s">
        <v>378</v>
      </c>
      <c r="F303" s="19">
        <f>12*2*1</f>
        <v>24</v>
      </c>
      <c r="G303" s="65"/>
      <c r="H303" s="65"/>
    </row>
    <row r="304" spans="2:8" ht="38.25" x14ac:dyDescent="0.2">
      <c r="B304" s="19" t="s">
        <v>398</v>
      </c>
      <c r="C304" s="32"/>
      <c r="D304" s="20" t="s">
        <v>380</v>
      </c>
      <c r="E304" s="19" t="s">
        <v>378</v>
      </c>
      <c r="F304" s="19">
        <f>4*1*1</f>
        <v>4</v>
      </c>
      <c r="G304" s="65"/>
      <c r="H304" s="65"/>
    </row>
    <row r="305" spans="2:8" ht="39" thickBot="1" x14ac:dyDescent="0.25">
      <c r="B305" s="19" t="s">
        <v>399</v>
      </c>
      <c r="C305" s="32"/>
      <c r="D305" s="20" t="s">
        <v>382</v>
      </c>
      <c r="E305" s="19" t="s">
        <v>378</v>
      </c>
      <c r="F305" s="19">
        <f>2*3*1</f>
        <v>6</v>
      </c>
      <c r="G305" s="65"/>
      <c r="H305" s="65"/>
    </row>
    <row r="306" spans="2:8" ht="42.6" customHeight="1" x14ac:dyDescent="0.2">
      <c r="B306" s="29" t="s">
        <v>42</v>
      </c>
      <c r="C306" s="29"/>
      <c r="D306" s="211" t="s">
        <v>1325</v>
      </c>
      <c r="E306" s="76"/>
      <c r="F306" s="76"/>
      <c r="G306" s="77"/>
      <c r="H306" s="77"/>
    </row>
    <row r="307" spans="2:8" ht="38.25" x14ac:dyDescent="0.2">
      <c r="B307" s="19" t="s">
        <v>400</v>
      </c>
      <c r="C307" s="32"/>
      <c r="D307" s="20" t="s">
        <v>377</v>
      </c>
      <c r="E307" s="19" t="s">
        <v>378</v>
      </c>
      <c r="F307" s="19">
        <f>12*2*1</f>
        <v>24</v>
      </c>
      <c r="G307" s="65"/>
      <c r="H307" s="65"/>
    </row>
    <row r="308" spans="2:8" ht="38.25" x14ac:dyDescent="0.2">
      <c r="B308" s="19" t="s">
        <v>401</v>
      </c>
      <c r="C308" s="32"/>
      <c r="D308" s="20" t="s">
        <v>380</v>
      </c>
      <c r="E308" s="19" t="s">
        <v>378</v>
      </c>
      <c r="F308" s="19">
        <f>4*1*1</f>
        <v>4</v>
      </c>
      <c r="G308" s="65"/>
      <c r="H308" s="65"/>
    </row>
    <row r="309" spans="2:8" ht="39" thickBot="1" x14ac:dyDescent="0.25">
      <c r="B309" s="19" t="s">
        <v>402</v>
      </c>
      <c r="C309" s="32"/>
      <c r="D309" s="20" t="s">
        <v>382</v>
      </c>
      <c r="E309" s="19" t="s">
        <v>378</v>
      </c>
      <c r="F309" s="19">
        <f>2*3*1</f>
        <v>6</v>
      </c>
      <c r="G309" s="65"/>
      <c r="H309" s="65"/>
    </row>
    <row r="310" spans="2:8" ht="15" thickBot="1" x14ac:dyDescent="0.25">
      <c r="B310" s="26" t="s">
        <v>395</v>
      </c>
      <c r="C310" s="26"/>
      <c r="D310" s="26"/>
      <c r="E310" s="26"/>
      <c r="F310" s="26"/>
      <c r="G310" s="27"/>
      <c r="H310" s="28"/>
    </row>
    <row r="311" spans="2:8" ht="15" thickBot="1" x14ac:dyDescent="0.25">
      <c r="B311" s="26" t="s">
        <v>396</v>
      </c>
      <c r="C311" s="38"/>
      <c r="D311" s="39"/>
      <c r="E311" s="40"/>
      <c r="F311" s="40"/>
      <c r="G311" s="41"/>
      <c r="H311" s="41"/>
    </row>
    <row r="312" spans="2:8" ht="40.9" customHeight="1" x14ac:dyDescent="0.2">
      <c r="B312" s="29">
        <v>1.8</v>
      </c>
      <c r="C312" s="29"/>
      <c r="D312" s="211" t="s">
        <v>1326</v>
      </c>
      <c r="E312" s="76"/>
      <c r="F312" s="76"/>
      <c r="G312" s="77"/>
      <c r="H312" s="77"/>
    </row>
    <row r="313" spans="2:8" ht="38.25" x14ac:dyDescent="0.2">
      <c r="B313" s="19" t="s">
        <v>403</v>
      </c>
      <c r="C313" s="32"/>
      <c r="D313" s="20" t="s">
        <v>377</v>
      </c>
      <c r="E313" s="19" t="s">
        <v>378</v>
      </c>
      <c r="F313" s="19">
        <f>12*2*1</f>
        <v>24</v>
      </c>
      <c r="G313" s="65"/>
      <c r="H313" s="65"/>
    </row>
    <row r="314" spans="2:8" ht="38.25" x14ac:dyDescent="0.2">
      <c r="B314" s="19" t="s">
        <v>404</v>
      </c>
      <c r="C314" s="32"/>
      <c r="D314" s="20" t="s">
        <v>380</v>
      </c>
      <c r="E314" s="19" t="s">
        <v>378</v>
      </c>
      <c r="F314" s="19">
        <f>4*1*1</f>
        <v>4</v>
      </c>
      <c r="G314" s="65"/>
      <c r="H314" s="65"/>
    </row>
    <row r="315" spans="2:8" ht="39" thickBot="1" x14ac:dyDescent="0.25">
      <c r="B315" s="19" t="s">
        <v>405</v>
      </c>
      <c r="C315" s="32"/>
      <c r="D315" s="20" t="s">
        <v>382</v>
      </c>
      <c r="E315" s="19" t="s">
        <v>378</v>
      </c>
      <c r="F315" s="19">
        <f>2*3*1</f>
        <v>6</v>
      </c>
      <c r="G315" s="65"/>
      <c r="H315" s="65"/>
    </row>
    <row r="316" spans="2:8" ht="40.9" customHeight="1" x14ac:dyDescent="0.2">
      <c r="B316" s="29">
        <v>1.9</v>
      </c>
      <c r="C316" s="29"/>
      <c r="D316" s="211" t="s">
        <v>1327</v>
      </c>
      <c r="E316" s="76"/>
      <c r="F316" s="76"/>
      <c r="G316" s="77"/>
      <c r="H316" s="77"/>
    </row>
    <row r="317" spans="2:8" ht="38.25" x14ac:dyDescent="0.2">
      <c r="B317" s="19" t="s">
        <v>407</v>
      </c>
      <c r="C317" s="32"/>
      <c r="D317" s="20" t="s">
        <v>377</v>
      </c>
      <c r="E317" s="19" t="s">
        <v>378</v>
      </c>
      <c r="F317" s="19">
        <f>12*2*1</f>
        <v>24</v>
      </c>
      <c r="G317" s="65"/>
      <c r="H317" s="65"/>
    </row>
    <row r="318" spans="2:8" ht="38.25" x14ac:dyDescent="0.2">
      <c r="B318" s="19" t="s">
        <v>408</v>
      </c>
      <c r="C318" s="32"/>
      <c r="D318" s="20" t="s">
        <v>380</v>
      </c>
      <c r="E318" s="19" t="s">
        <v>378</v>
      </c>
      <c r="F318" s="19">
        <f>4*1*1</f>
        <v>4</v>
      </c>
      <c r="G318" s="65"/>
      <c r="H318" s="65"/>
    </row>
    <row r="319" spans="2:8" ht="39" thickBot="1" x14ac:dyDescent="0.25">
      <c r="B319" s="19" t="s">
        <v>409</v>
      </c>
      <c r="C319" s="32"/>
      <c r="D319" s="20" t="s">
        <v>382</v>
      </c>
      <c r="E319" s="19" t="s">
        <v>378</v>
      </c>
      <c r="F319" s="19">
        <f>2*3*1</f>
        <v>6</v>
      </c>
      <c r="G319" s="65"/>
      <c r="H319" s="65"/>
    </row>
    <row r="320" spans="2:8" ht="48" customHeight="1" x14ac:dyDescent="0.2">
      <c r="B320" s="269">
        <v>1.1000000000000001</v>
      </c>
      <c r="C320" s="29"/>
      <c r="D320" s="211" t="s">
        <v>1328</v>
      </c>
      <c r="E320" s="76"/>
      <c r="F320" s="76"/>
      <c r="G320" s="77"/>
      <c r="H320" s="77"/>
    </row>
    <row r="321" spans="2:8" ht="38.25" x14ac:dyDescent="0.2">
      <c r="B321" s="19" t="s">
        <v>410</v>
      </c>
      <c r="C321" s="32"/>
      <c r="D321" s="20" t="s">
        <v>377</v>
      </c>
      <c r="E321" s="19" t="s">
        <v>378</v>
      </c>
      <c r="F321" s="19">
        <f>12*2*1</f>
        <v>24</v>
      </c>
      <c r="G321" s="65"/>
      <c r="H321" s="65"/>
    </row>
    <row r="322" spans="2:8" ht="38.25" x14ac:dyDescent="0.2">
      <c r="B322" s="19" t="s">
        <v>411</v>
      </c>
      <c r="C322" s="32"/>
      <c r="D322" s="20" t="s">
        <v>380</v>
      </c>
      <c r="E322" s="19" t="s">
        <v>378</v>
      </c>
      <c r="F322" s="19">
        <f>4*1*1</f>
        <v>4</v>
      </c>
      <c r="G322" s="65"/>
      <c r="H322" s="65"/>
    </row>
    <row r="323" spans="2:8" ht="39" thickBot="1" x14ac:dyDescent="0.25">
      <c r="B323" s="19" t="s">
        <v>412</v>
      </c>
      <c r="C323" s="32"/>
      <c r="D323" s="20" t="s">
        <v>382</v>
      </c>
      <c r="E323" s="19" t="s">
        <v>378</v>
      </c>
      <c r="F323" s="19">
        <f>2*3*1</f>
        <v>6</v>
      </c>
      <c r="G323" s="65"/>
      <c r="H323" s="65"/>
    </row>
    <row r="324" spans="2:8" ht="40.15" customHeight="1" x14ac:dyDescent="0.2">
      <c r="B324" s="29">
        <v>1.1100000000000001</v>
      </c>
      <c r="C324" s="29"/>
      <c r="D324" s="211" t="s">
        <v>1329</v>
      </c>
      <c r="E324" s="76"/>
      <c r="F324" s="76"/>
      <c r="G324" s="77"/>
      <c r="H324" s="77"/>
    </row>
    <row r="325" spans="2:8" ht="38.25" x14ac:dyDescent="0.2">
      <c r="B325" s="19" t="s">
        <v>414</v>
      </c>
      <c r="C325" s="32"/>
      <c r="D325" s="20" t="s">
        <v>377</v>
      </c>
      <c r="E325" s="19" t="s">
        <v>378</v>
      </c>
      <c r="F325" s="19">
        <f>12*2*1</f>
        <v>24</v>
      </c>
      <c r="G325" s="65"/>
      <c r="H325" s="65"/>
    </row>
    <row r="326" spans="2:8" ht="38.25" x14ac:dyDescent="0.2">
      <c r="B326" s="19" t="s">
        <v>415</v>
      </c>
      <c r="C326" s="32"/>
      <c r="D326" s="20" t="s">
        <v>380</v>
      </c>
      <c r="E326" s="19" t="s">
        <v>378</v>
      </c>
      <c r="F326" s="19">
        <f>4*1*1</f>
        <v>4</v>
      </c>
      <c r="G326" s="65"/>
      <c r="H326" s="65"/>
    </row>
    <row r="327" spans="2:8" ht="39" thickBot="1" x14ac:dyDescent="0.25">
      <c r="B327" s="19" t="s">
        <v>416</v>
      </c>
      <c r="C327" s="32"/>
      <c r="D327" s="20" t="s">
        <v>382</v>
      </c>
      <c r="E327" s="19" t="s">
        <v>378</v>
      </c>
      <c r="F327" s="19">
        <f>2*3*1</f>
        <v>6</v>
      </c>
      <c r="G327" s="65"/>
      <c r="H327" s="65"/>
    </row>
    <row r="328" spans="2:8" ht="46.9" customHeight="1" x14ac:dyDescent="0.2">
      <c r="B328" s="269">
        <v>1.1200000000000001</v>
      </c>
      <c r="C328" s="29"/>
      <c r="D328" s="211" t="s">
        <v>1330</v>
      </c>
      <c r="E328" s="76"/>
      <c r="F328" s="76"/>
      <c r="G328" s="77"/>
      <c r="H328" s="77"/>
    </row>
    <row r="329" spans="2:8" ht="38.25" x14ac:dyDescent="0.2">
      <c r="B329" s="19" t="s">
        <v>418</v>
      </c>
      <c r="C329" s="32"/>
      <c r="D329" s="20" t="s">
        <v>377</v>
      </c>
      <c r="E329" s="19" t="s">
        <v>378</v>
      </c>
      <c r="F329" s="19">
        <f>12*2*1</f>
        <v>24</v>
      </c>
      <c r="G329" s="65"/>
      <c r="H329" s="65"/>
    </row>
    <row r="330" spans="2:8" ht="38.25" x14ac:dyDescent="0.2">
      <c r="B330" s="19" t="s">
        <v>419</v>
      </c>
      <c r="C330" s="32"/>
      <c r="D330" s="20" t="s">
        <v>380</v>
      </c>
      <c r="E330" s="19" t="s">
        <v>378</v>
      </c>
      <c r="F330" s="19">
        <f>4*1*1</f>
        <v>4</v>
      </c>
      <c r="G330" s="65"/>
      <c r="H330" s="65"/>
    </row>
    <row r="331" spans="2:8" ht="39" thickBot="1" x14ac:dyDescent="0.25">
      <c r="B331" s="19" t="s">
        <v>420</v>
      </c>
      <c r="C331" s="32"/>
      <c r="D331" s="20" t="s">
        <v>382</v>
      </c>
      <c r="E331" s="19" t="s">
        <v>378</v>
      </c>
      <c r="F331" s="19">
        <f>2*3*1</f>
        <v>6</v>
      </c>
      <c r="G331" s="65"/>
      <c r="H331" s="65"/>
    </row>
    <row r="332" spans="2:8" ht="40.9" customHeight="1" x14ac:dyDescent="0.2">
      <c r="B332" s="29">
        <v>1.1299999999999999</v>
      </c>
      <c r="C332" s="29"/>
      <c r="D332" s="211" t="s">
        <v>1331</v>
      </c>
      <c r="E332" s="76"/>
      <c r="F332" s="76"/>
      <c r="G332" s="80"/>
      <c r="H332" s="80"/>
    </row>
    <row r="333" spans="2:8" ht="38.25" x14ac:dyDescent="0.2">
      <c r="B333" s="19" t="s">
        <v>421</v>
      </c>
      <c r="C333" s="32"/>
      <c r="D333" s="20" t="s">
        <v>377</v>
      </c>
      <c r="E333" s="19" t="s">
        <v>378</v>
      </c>
      <c r="F333" s="19">
        <f>12*2*1</f>
        <v>24</v>
      </c>
      <c r="G333" s="65"/>
      <c r="H333" s="65"/>
    </row>
    <row r="334" spans="2:8" ht="38.25" x14ac:dyDescent="0.2">
      <c r="B334" s="19" t="s">
        <v>422</v>
      </c>
      <c r="C334" s="32"/>
      <c r="D334" s="20" t="s">
        <v>380</v>
      </c>
      <c r="E334" s="19" t="s">
        <v>378</v>
      </c>
      <c r="F334" s="19">
        <f>4*1*1</f>
        <v>4</v>
      </c>
      <c r="G334" s="65"/>
      <c r="H334" s="65"/>
    </row>
    <row r="335" spans="2:8" ht="39" thickBot="1" x14ac:dyDescent="0.25">
      <c r="B335" s="19" t="s">
        <v>423</v>
      </c>
      <c r="C335" s="32"/>
      <c r="D335" s="20" t="s">
        <v>382</v>
      </c>
      <c r="E335" s="19" t="s">
        <v>378</v>
      </c>
      <c r="F335" s="19">
        <f>2*3*1</f>
        <v>6</v>
      </c>
      <c r="G335" s="65"/>
      <c r="H335" s="65"/>
    </row>
    <row r="336" spans="2:8" ht="41.45" customHeight="1" x14ac:dyDescent="0.2">
      <c r="B336" s="29">
        <v>1.1399999999999999</v>
      </c>
      <c r="C336" s="29"/>
      <c r="D336" s="211" t="s">
        <v>1332</v>
      </c>
      <c r="E336" s="76"/>
      <c r="F336" s="76"/>
      <c r="G336" s="77"/>
      <c r="H336" s="77"/>
    </row>
    <row r="337" spans="2:8" ht="38.25" x14ac:dyDescent="0.2">
      <c r="B337" s="19" t="s">
        <v>424</v>
      </c>
      <c r="C337" s="32"/>
      <c r="D337" s="20" t="s">
        <v>377</v>
      </c>
      <c r="E337" s="19" t="s">
        <v>378</v>
      </c>
      <c r="F337" s="19">
        <v>24</v>
      </c>
      <c r="G337" s="65"/>
      <c r="H337" s="65"/>
    </row>
    <row r="338" spans="2:8" ht="38.25" x14ac:dyDescent="0.2">
      <c r="B338" s="19" t="s">
        <v>425</v>
      </c>
      <c r="C338" s="32"/>
      <c r="D338" s="20" t="s">
        <v>380</v>
      </c>
      <c r="E338" s="19" t="s">
        <v>378</v>
      </c>
      <c r="F338" s="19">
        <v>4</v>
      </c>
      <c r="G338" s="65"/>
      <c r="H338" s="65"/>
    </row>
    <row r="339" spans="2:8" ht="39" thickBot="1" x14ac:dyDescent="0.25">
      <c r="B339" s="19" t="s">
        <v>426</v>
      </c>
      <c r="C339" s="32"/>
      <c r="D339" s="20" t="s">
        <v>382</v>
      </c>
      <c r="E339" s="19" t="s">
        <v>378</v>
      </c>
      <c r="F339" s="19">
        <v>6</v>
      </c>
      <c r="G339" s="65"/>
      <c r="H339" s="65"/>
    </row>
    <row r="340" spans="2:8" ht="46.15" customHeight="1" x14ac:dyDescent="0.2">
      <c r="B340" s="29">
        <v>1.1499999999999999</v>
      </c>
      <c r="C340" s="29"/>
      <c r="D340" s="211" t="s">
        <v>1333</v>
      </c>
      <c r="E340" s="76"/>
      <c r="F340" s="76"/>
      <c r="G340" s="80"/>
      <c r="H340" s="80"/>
    </row>
    <row r="341" spans="2:8" ht="38.25" x14ac:dyDescent="0.2">
      <c r="B341" s="19" t="s">
        <v>428</v>
      </c>
      <c r="C341" s="32"/>
      <c r="D341" s="20" t="s">
        <v>377</v>
      </c>
      <c r="E341" s="19" t="s">
        <v>378</v>
      </c>
      <c r="F341" s="19">
        <f>12*2*1</f>
        <v>24</v>
      </c>
      <c r="G341" s="65"/>
      <c r="H341" s="65"/>
    </row>
    <row r="342" spans="2:8" ht="39" thickBot="1" x14ac:dyDescent="0.25">
      <c r="B342" s="19" t="s">
        <v>429</v>
      </c>
      <c r="C342" s="32"/>
      <c r="D342" s="20" t="s">
        <v>380</v>
      </c>
      <c r="E342" s="19" t="s">
        <v>378</v>
      </c>
      <c r="F342" s="19">
        <f>4*1*1</f>
        <v>4</v>
      </c>
      <c r="G342" s="65"/>
      <c r="H342" s="65"/>
    </row>
    <row r="343" spans="2:8" ht="15" thickBot="1" x14ac:dyDescent="0.25">
      <c r="B343" s="26" t="s">
        <v>395</v>
      </c>
      <c r="C343" s="26"/>
      <c r="D343" s="26"/>
      <c r="E343" s="26"/>
      <c r="F343" s="26"/>
      <c r="G343" s="27"/>
      <c r="H343" s="28"/>
    </row>
    <row r="344" spans="2:8" ht="15" thickBot="1" x14ac:dyDescent="0.25">
      <c r="B344" s="26" t="s">
        <v>396</v>
      </c>
      <c r="C344" s="38"/>
      <c r="D344" s="39"/>
      <c r="E344" s="40"/>
      <c r="F344" s="40"/>
      <c r="G344" s="41"/>
      <c r="H344" s="41"/>
    </row>
    <row r="345" spans="2:8" ht="39" thickBot="1" x14ac:dyDescent="0.25">
      <c r="B345" s="19" t="s">
        <v>430</v>
      </c>
      <c r="C345" s="32"/>
      <c r="D345" s="20" t="s">
        <v>382</v>
      </c>
      <c r="E345" s="19" t="s">
        <v>378</v>
      </c>
      <c r="F345" s="19">
        <f>2*3*1</f>
        <v>6</v>
      </c>
      <c r="G345" s="65"/>
      <c r="H345" s="65"/>
    </row>
    <row r="346" spans="2:8" ht="46.15" customHeight="1" x14ac:dyDescent="0.2">
      <c r="B346" s="29">
        <v>1.1599999999999999</v>
      </c>
      <c r="C346" s="29"/>
      <c r="D346" s="211" t="s">
        <v>1334</v>
      </c>
      <c r="E346" s="76"/>
      <c r="F346" s="76"/>
      <c r="G346" s="77"/>
      <c r="H346" s="77"/>
    </row>
    <row r="347" spans="2:8" ht="38.25" x14ac:dyDescent="0.2">
      <c r="B347" s="19" t="s">
        <v>431</v>
      </c>
      <c r="C347" s="32"/>
      <c r="D347" s="20" t="s">
        <v>377</v>
      </c>
      <c r="E347" s="19" t="s">
        <v>378</v>
      </c>
      <c r="F347" s="19">
        <f>12*2*1</f>
        <v>24</v>
      </c>
      <c r="G347" s="65"/>
      <c r="H347" s="65"/>
    </row>
    <row r="348" spans="2:8" ht="38.25" x14ac:dyDescent="0.2">
      <c r="B348" s="19" t="s">
        <v>432</v>
      </c>
      <c r="C348" s="32"/>
      <c r="D348" s="20" t="s">
        <v>380</v>
      </c>
      <c r="E348" s="19" t="s">
        <v>378</v>
      </c>
      <c r="F348" s="19">
        <f>4*1*1</f>
        <v>4</v>
      </c>
      <c r="G348" s="65"/>
      <c r="H348" s="65"/>
    </row>
    <row r="349" spans="2:8" ht="39" thickBot="1" x14ac:dyDescent="0.25">
      <c r="B349" s="19" t="s">
        <v>433</v>
      </c>
      <c r="C349" s="32"/>
      <c r="D349" s="20" t="s">
        <v>382</v>
      </c>
      <c r="E349" s="19" t="s">
        <v>378</v>
      </c>
      <c r="F349" s="19">
        <f>2*3*1</f>
        <v>6</v>
      </c>
      <c r="G349" s="65"/>
      <c r="H349" s="65"/>
    </row>
    <row r="350" spans="2:8" ht="45.6" customHeight="1" x14ac:dyDescent="0.2">
      <c r="B350" s="29">
        <v>1.17</v>
      </c>
      <c r="C350" s="29"/>
      <c r="D350" s="211" t="s">
        <v>1335</v>
      </c>
      <c r="E350" s="76"/>
      <c r="F350" s="76"/>
      <c r="G350" s="77"/>
      <c r="H350" s="77"/>
    </row>
    <row r="351" spans="2:8" ht="38.25" x14ac:dyDescent="0.2">
      <c r="B351" s="19" t="s">
        <v>434</v>
      </c>
      <c r="C351" s="32"/>
      <c r="D351" s="20" t="s">
        <v>377</v>
      </c>
      <c r="E351" s="19" t="s">
        <v>378</v>
      </c>
      <c r="F351" s="19">
        <f>12*2*1</f>
        <v>24</v>
      </c>
      <c r="G351" s="65"/>
      <c r="H351" s="65"/>
    </row>
    <row r="352" spans="2:8" ht="38.25" x14ac:dyDescent="0.2">
      <c r="B352" s="19" t="s">
        <v>435</v>
      </c>
      <c r="C352" s="32"/>
      <c r="D352" s="20" t="s">
        <v>380</v>
      </c>
      <c r="E352" s="19" t="s">
        <v>378</v>
      </c>
      <c r="F352" s="19">
        <f>4*1*1</f>
        <v>4</v>
      </c>
      <c r="G352" s="65"/>
      <c r="H352" s="65"/>
    </row>
    <row r="353" spans="2:8" ht="39" thickBot="1" x14ac:dyDescent="0.25">
      <c r="B353" s="19" t="s">
        <v>436</v>
      </c>
      <c r="C353" s="32"/>
      <c r="D353" s="20" t="s">
        <v>382</v>
      </c>
      <c r="E353" s="19" t="s">
        <v>378</v>
      </c>
      <c r="F353" s="19">
        <f>2*3*1</f>
        <v>6</v>
      </c>
      <c r="G353" s="65"/>
      <c r="H353" s="65"/>
    </row>
    <row r="354" spans="2:8" ht="44.45" customHeight="1" x14ac:dyDescent="0.2">
      <c r="B354" s="29">
        <v>1.18</v>
      </c>
      <c r="C354" s="29"/>
      <c r="D354" s="211" t="s">
        <v>1336</v>
      </c>
      <c r="E354" s="76"/>
      <c r="F354" s="76"/>
      <c r="G354" s="77"/>
      <c r="H354" s="77"/>
    </row>
    <row r="355" spans="2:8" ht="38.25" x14ac:dyDescent="0.2">
      <c r="B355" s="19" t="s">
        <v>437</v>
      </c>
      <c r="C355" s="32"/>
      <c r="D355" s="20" t="s">
        <v>377</v>
      </c>
      <c r="E355" s="19" t="s">
        <v>378</v>
      </c>
      <c r="F355" s="19">
        <f>12*2*1</f>
        <v>24</v>
      </c>
      <c r="G355" s="65"/>
      <c r="H355" s="65"/>
    </row>
    <row r="356" spans="2:8" ht="38.25" x14ac:dyDescent="0.2">
      <c r="B356" s="19" t="s">
        <v>438</v>
      </c>
      <c r="C356" s="32"/>
      <c r="D356" s="20" t="s">
        <v>380</v>
      </c>
      <c r="E356" s="19" t="s">
        <v>378</v>
      </c>
      <c r="F356" s="19">
        <f>4*1*1</f>
        <v>4</v>
      </c>
      <c r="G356" s="65"/>
      <c r="H356" s="65"/>
    </row>
    <row r="357" spans="2:8" ht="39" thickBot="1" x14ac:dyDescent="0.25">
      <c r="B357" s="19" t="s">
        <v>439</v>
      </c>
      <c r="C357" s="32"/>
      <c r="D357" s="20" t="s">
        <v>382</v>
      </c>
      <c r="E357" s="19" t="s">
        <v>378</v>
      </c>
      <c r="F357" s="19">
        <f>2*3*1</f>
        <v>6</v>
      </c>
      <c r="G357" s="65"/>
      <c r="H357" s="65"/>
    </row>
    <row r="358" spans="2:8" ht="43.9" customHeight="1" x14ac:dyDescent="0.2">
      <c r="B358" s="29">
        <v>1.19</v>
      </c>
      <c r="C358" s="29"/>
      <c r="D358" s="211" t="s">
        <v>1337</v>
      </c>
      <c r="E358" s="76"/>
      <c r="F358" s="76"/>
      <c r="G358" s="77"/>
      <c r="H358" s="77"/>
    </row>
    <row r="359" spans="2:8" ht="38.25" x14ac:dyDescent="0.2">
      <c r="B359" s="19" t="s">
        <v>440</v>
      </c>
      <c r="C359" s="32"/>
      <c r="D359" s="20" t="s">
        <v>377</v>
      </c>
      <c r="E359" s="19" t="s">
        <v>378</v>
      </c>
      <c r="F359" s="19">
        <f>12*2*1</f>
        <v>24</v>
      </c>
      <c r="G359" s="65"/>
      <c r="H359" s="65"/>
    </row>
    <row r="360" spans="2:8" ht="38.25" x14ac:dyDescent="0.2">
      <c r="B360" s="19" t="s">
        <v>441</v>
      </c>
      <c r="C360" s="32"/>
      <c r="D360" s="20" t="s">
        <v>380</v>
      </c>
      <c r="E360" s="19" t="s">
        <v>378</v>
      </c>
      <c r="F360" s="19">
        <f>4*1*1</f>
        <v>4</v>
      </c>
      <c r="G360" s="65"/>
      <c r="H360" s="65"/>
    </row>
    <row r="361" spans="2:8" ht="39" thickBot="1" x14ac:dyDescent="0.25">
      <c r="B361" s="19" t="s">
        <v>442</v>
      </c>
      <c r="C361" s="32"/>
      <c r="D361" s="20" t="s">
        <v>382</v>
      </c>
      <c r="E361" s="19" t="s">
        <v>378</v>
      </c>
      <c r="F361" s="19">
        <f>2*3*1</f>
        <v>6</v>
      </c>
      <c r="G361" s="65"/>
      <c r="H361" s="65"/>
    </row>
    <row r="362" spans="2:8" ht="40.9" customHeight="1" x14ac:dyDescent="0.2">
      <c r="B362" s="269">
        <v>1.2</v>
      </c>
      <c r="C362" s="29"/>
      <c r="D362" s="211" t="s">
        <v>1338</v>
      </c>
      <c r="E362" s="76"/>
      <c r="F362" s="76"/>
      <c r="G362" s="77"/>
      <c r="H362" s="77"/>
    </row>
    <row r="363" spans="2:8" ht="38.25" x14ac:dyDescent="0.2">
      <c r="B363" s="19" t="s">
        <v>443</v>
      </c>
      <c r="C363" s="32"/>
      <c r="D363" s="20" t="s">
        <v>377</v>
      </c>
      <c r="E363" s="19" t="s">
        <v>378</v>
      </c>
      <c r="F363" s="19">
        <f>12*2*1</f>
        <v>24</v>
      </c>
      <c r="G363" s="65"/>
      <c r="H363" s="65"/>
    </row>
    <row r="364" spans="2:8" ht="38.25" x14ac:dyDescent="0.2">
      <c r="B364" s="19" t="s">
        <v>444</v>
      </c>
      <c r="C364" s="32"/>
      <c r="D364" s="20" t="s">
        <v>380</v>
      </c>
      <c r="E364" s="19" t="s">
        <v>378</v>
      </c>
      <c r="F364" s="19">
        <f>4*1*1</f>
        <v>4</v>
      </c>
      <c r="G364" s="65"/>
      <c r="H364" s="65"/>
    </row>
    <row r="365" spans="2:8" ht="39" thickBot="1" x14ac:dyDescent="0.25">
      <c r="B365" s="19" t="s">
        <v>445</v>
      </c>
      <c r="C365" s="32"/>
      <c r="D365" s="20" t="s">
        <v>382</v>
      </c>
      <c r="E365" s="19" t="s">
        <v>378</v>
      </c>
      <c r="F365" s="19">
        <f>2*3*1</f>
        <v>6</v>
      </c>
      <c r="G365" s="65"/>
      <c r="H365" s="65"/>
    </row>
    <row r="366" spans="2:8" ht="38.450000000000003" customHeight="1" x14ac:dyDescent="0.2">
      <c r="B366" s="29" t="s">
        <v>65</v>
      </c>
      <c r="C366" s="29"/>
      <c r="D366" s="211" t="s">
        <v>1339</v>
      </c>
      <c r="E366" s="76"/>
      <c r="F366" s="76"/>
      <c r="G366" s="77"/>
      <c r="H366" s="77"/>
    </row>
    <row r="367" spans="2:8" ht="38.25" x14ac:dyDescent="0.2">
      <c r="B367" s="19" t="s">
        <v>590</v>
      </c>
      <c r="C367" s="32"/>
      <c r="D367" s="20" t="s">
        <v>377</v>
      </c>
      <c r="E367" s="19" t="s">
        <v>378</v>
      </c>
      <c r="F367" s="19">
        <f>12*2*1</f>
        <v>24</v>
      </c>
      <c r="G367" s="65"/>
      <c r="H367" s="65"/>
    </row>
    <row r="368" spans="2:8" ht="38.25" x14ac:dyDescent="0.2">
      <c r="B368" s="19" t="s">
        <v>591</v>
      </c>
      <c r="C368" s="32"/>
      <c r="D368" s="20" t="s">
        <v>380</v>
      </c>
      <c r="E368" s="19" t="s">
        <v>378</v>
      </c>
      <c r="F368" s="19">
        <f>4*1*1</f>
        <v>4</v>
      </c>
      <c r="G368" s="65"/>
      <c r="H368" s="65"/>
    </row>
    <row r="369" spans="2:9" ht="39" thickBot="1" x14ac:dyDescent="0.25">
      <c r="B369" s="19" t="s">
        <v>592</v>
      </c>
      <c r="C369" s="32"/>
      <c r="D369" s="20" t="s">
        <v>382</v>
      </c>
      <c r="E369" s="19" t="s">
        <v>378</v>
      </c>
      <c r="F369" s="19">
        <f>2*3*1</f>
        <v>6</v>
      </c>
      <c r="G369" s="65"/>
      <c r="H369" s="65"/>
    </row>
    <row r="370" spans="2:9" ht="44.45" customHeight="1" x14ac:dyDescent="0.2">
      <c r="B370" s="29" t="s">
        <v>65</v>
      </c>
      <c r="C370" s="29"/>
      <c r="D370" s="211" t="s">
        <v>1340</v>
      </c>
      <c r="E370" s="76"/>
      <c r="F370" s="76"/>
      <c r="G370" s="77"/>
      <c r="H370" s="77"/>
    </row>
    <row r="371" spans="2:9" ht="38.25" x14ac:dyDescent="0.2">
      <c r="B371" s="19" t="s">
        <v>590</v>
      </c>
      <c r="C371" s="32"/>
      <c r="D371" s="20" t="s">
        <v>377</v>
      </c>
      <c r="E371" s="19" t="s">
        <v>378</v>
      </c>
      <c r="F371" s="19">
        <f>12*2*1</f>
        <v>24</v>
      </c>
      <c r="G371" s="65"/>
      <c r="H371" s="65"/>
    </row>
    <row r="372" spans="2:9" ht="38.25" x14ac:dyDescent="0.2">
      <c r="B372" s="19" t="s">
        <v>591</v>
      </c>
      <c r="C372" s="32"/>
      <c r="D372" s="20" t="s">
        <v>380</v>
      </c>
      <c r="E372" s="19" t="s">
        <v>378</v>
      </c>
      <c r="F372" s="19">
        <f>4*1*1</f>
        <v>4</v>
      </c>
      <c r="G372" s="65"/>
      <c r="H372" s="65"/>
    </row>
    <row r="373" spans="2:9" ht="39" thickBot="1" x14ac:dyDescent="0.25">
      <c r="B373" s="19" t="s">
        <v>592</v>
      </c>
      <c r="C373" s="32"/>
      <c r="D373" s="20" t="s">
        <v>382</v>
      </c>
      <c r="E373" s="19" t="s">
        <v>378</v>
      </c>
      <c r="F373" s="19">
        <f>2*3*1</f>
        <v>6</v>
      </c>
      <c r="G373" s="65"/>
      <c r="H373" s="65"/>
    </row>
    <row r="374" spans="2:9" ht="40.9" customHeight="1" x14ac:dyDescent="0.2">
      <c r="B374" s="29" t="s">
        <v>67</v>
      </c>
      <c r="C374" s="29"/>
      <c r="D374" s="211" t="s">
        <v>1341</v>
      </c>
      <c r="E374" s="76"/>
      <c r="F374" s="76"/>
      <c r="G374" s="77"/>
      <c r="H374" s="77"/>
    </row>
    <row r="375" spans="2:9" ht="39" thickBot="1" x14ac:dyDescent="0.25">
      <c r="B375" s="19" t="s">
        <v>446</v>
      </c>
      <c r="C375" s="32"/>
      <c r="D375" s="20" t="s">
        <v>377</v>
      </c>
      <c r="E375" s="19" t="s">
        <v>378</v>
      </c>
      <c r="F375" s="19">
        <f>12*2*1</f>
        <v>24</v>
      </c>
      <c r="G375" s="65"/>
      <c r="H375" s="65"/>
    </row>
    <row r="376" spans="2:9" ht="15" thickBot="1" x14ac:dyDescent="0.25">
      <c r="B376" s="26" t="s">
        <v>395</v>
      </c>
      <c r="C376" s="26"/>
      <c r="D376" s="26"/>
      <c r="E376" s="26"/>
      <c r="F376" s="26"/>
      <c r="G376" s="27"/>
      <c r="H376" s="28"/>
    </row>
    <row r="377" spans="2:9" ht="15" thickBot="1" x14ac:dyDescent="0.25">
      <c r="B377" s="26" t="s">
        <v>396</v>
      </c>
      <c r="C377" s="319"/>
      <c r="D377" s="345"/>
      <c r="E377" s="54"/>
      <c r="F377" s="54"/>
      <c r="G377" s="27"/>
      <c r="H377" s="27"/>
    </row>
    <row r="378" spans="2:9" ht="38.25" x14ac:dyDescent="0.2">
      <c r="B378" s="294" t="s">
        <v>447</v>
      </c>
      <c r="C378" s="343"/>
      <c r="D378" s="344" t="s">
        <v>380</v>
      </c>
      <c r="E378" s="294" t="s">
        <v>378</v>
      </c>
      <c r="F378" s="294">
        <f>4*1*1</f>
        <v>4</v>
      </c>
      <c r="G378" s="296"/>
      <c r="H378" s="296"/>
    </row>
    <row r="379" spans="2:9" ht="39" thickBot="1" x14ac:dyDescent="0.25">
      <c r="B379" s="19" t="s">
        <v>448</v>
      </c>
      <c r="C379" s="32"/>
      <c r="D379" s="20" t="s">
        <v>382</v>
      </c>
      <c r="E379" s="19" t="s">
        <v>378</v>
      </c>
      <c r="F379" s="19">
        <f>2*3*1</f>
        <v>6</v>
      </c>
      <c r="G379" s="65"/>
      <c r="H379" s="65"/>
    </row>
    <row r="380" spans="2:9" ht="44.45" customHeight="1" x14ac:dyDescent="0.25">
      <c r="B380" s="29" t="s">
        <v>29</v>
      </c>
      <c r="C380" s="29"/>
      <c r="D380" s="211" t="s">
        <v>1342</v>
      </c>
      <c r="E380" s="76"/>
      <c r="F380" s="76"/>
      <c r="G380" s="77"/>
      <c r="H380" s="77"/>
      <c r="I380" s="333"/>
    </row>
    <row r="381" spans="2:9" ht="38.25" x14ac:dyDescent="0.2">
      <c r="B381" s="19" t="s">
        <v>376</v>
      </c>
      <c r="C381" s="32"/>
      <c r="D381" s="20" t="s">
        <v>377</v>
      </c>
      <c r="E381" s="19" t="s">
        <v>378</v>
      </c>
      <c r="F381" s="19">
        <f>12*2*1</f>
        <v>24</v>
      </c>
      <c r="G381" s="65"/>
      <c r="H381" s="65"/>
    </row>
    <row r="382" spans="2:9" ht="38.25" x14ac:dyDescent="0.2">
      <c r="B382" s="19" t="s">
        <v>379</v>
      </c>
      <c r="C382" s="32"/>
      <c r="D382" s="20" t="s">
        <v>380</v>
      </c>
      <c r="E382" s="19" t="s">
        <v>378</v>
      </c>
      <c r="F382" s="19">
        <f>4*1*1</f>
        <v>4</v>
      </c>
      <c r="G382" s="65"/>
      <c r="H382" s="65"/>
    </row>
    <row r="383" spans="2:9" ht="39" thickBot="1" x14ac:dyDescent="0.25">
      <c r="B383" s="19" t="s">
        <v>381</v>
      </c>
      <c r="C383" s="32"/>
      <c r="D383" s="20" t="s">
        <v>382</v>
      </c>
      <c r="E383" s="19" t="s">
        <v>378</v>
      </c>
      <c r="F383" s="19">
        <f>2*3*1</f>
        <v>6</v>
      </c>
      <c r="G383" s="65"/>
      <c r="H383" s="65"/>
    </row>
    <row r="384" spans="2:9" ht="44.45" customHeight="1" x14ac:dyDescent="0.2">
      <c r="B384" s="29" t="s">
        <v>32</v>
      </c>
      <c r="C384" s="29"/>
      <c r="D384" s="211" t="s">
        <v>1343</v>
      </c>
      <c r="E384" s="76"/>
      <c r="F384" s="76"/>
      <c r="G384" s="77"/>
      <c r="H384" s="77"/>
    </row>
    <row r="385" spans="2:8" ht="38.25" x14ac:dyDescent="0.2">
      <c r="B385" s="19" t="s">
        <v>383</v>
      </c>
      <c r="C385" s="32"/>
      <c r="D385" s="20" t="s">
        <v>377</v>
      </c>
      <c r="E385" s="19" t="s">
        <v>378</v>
      </c>
      <c r="F385" s="19">
        <f>12*2*1</f>
        <v>24</v>
      </c>
      <c r="G385" s="65"/>
      <c r="H385" s="65"/>
    </row>
    <row r="386" spans="2:8" ht="38.25" x14ac:dyDescent="0.2">
      <c r="B386" s="19" t="s">
        <v>384</v>
      </c>
      <c r="C386" s="32"/>
      <c r="D386" s="20" t="s">
        <v>380</v>
      </c>
      <c r="E386" s="19" t="s">
        <v>378</v>
      </c>
      <c r="F386" s="19">
        <f>4*1*1</f>
        <v>4</v>
      </c>
      <c r="G386" s="65"/>
      <c r="H386" s="65"/>
    </row>
    <row r="387" spans="2:8" ht="39" thickBot="1" x14ac:dyDescent="0.25">
      <c r="B387" s="19" t="s">
        <v>385</v>
      </c>
      <c r="C387" s="32"/>
      <c r="D387" s="20" t="s">
        <v>382</v>
      </c>
      <c r="E387" s="19" t="s">
        <v>378</v>
      </c>
      <c r="F387" s="19">
        <f>2*3*1</f>
        <v>6</v>
      </c>
      <c r="G387" s="65"/>
      <c r="H387" s="65"/>
    </row>
    <row r="388" spans="2:8" ht="44.45" customHeight="1" x14ac:dyDescent="0.2">
      <c r="B388" s="29" t="s">
        <v>34</v>
      </c>
      <c r="C388" s="29"/>
      <c r="D388" s="211" t="s">
        <v>1344</v>
      </c>
      <c r="E388" s="76"/>
      <c r="F388" s="76"/>
      <c r="G388" s="77"/>
      <c r="H388" s="77"/>
    </row>
    <row r="389" spans="2:8" ht="38.25" x14ac:dyDescent="0.2">
      <c r="B389" s="19" t="s">
        <v>386</v>
      </c>
      <c r="C389" s="32"/>
      <c r="D389" s="20" t="s">
        <v>377</v>
      </c>
      <c r="E389" s="19" t="s">
        <v>378</v>
      </c>
      <c r="F389" s="19">
        <f>12*2*1</f>
        <v>24</v>
      </c>
      <c r="G389" s="65"/>
      <c r="H389" s="65"/>
    </row>
    <row r="390" spans="2:8" ht="38.25" x14ac:dyDescent="0.2">
      <c r="B390" s="19" t="s">
        <v>387</v>
      </c>
      <c r="C390" s="32"/>
      <c r="D390" s="20" t="s">
        <v>380</v>
      </c>
      <c r="E390" s="19" t="s">
        <v>378</v>
      </c>
      <c r="F390" s="19">
        <f>4*1*1</f>
        <v>4</v>
      </c>
      <c r="G390" s="65"/>
      <c r="H390" s="65"/>
    </row>
    <row r="391" spans="2:8" ht="39" thickBot="1" x14ac:dyDescent="0.25">
      <c r="B391" s="19" t="s">
        <v>388</v>
      </c>
      <c r="C391" s="32"/>
      <c r="D391" s="20" t="s">
        <v>382</v>
      </c>
      <c r="E391" s="19" t="s">
        <v>378</v>
      </c>
      <c r="F391" s="19">
        <f>2*3*1</f>
        <v>6</v>
      </c>
      <c r="G391" s="65"/>
      <c r="H391" s="65"/>
    </row>
    <row r="392" spans="2:8" ht="43.15" customHeight="1" x14ac:dyDescent="0.2">
      <c r="B392" s="29" t="s">
        <v>36</v>
      </c>
      <c r="C392" s="29"/>
      <c r="D392" s="213" t="s">
        <v>1345</v>
      </c>
      <c r="E392" s="76"/>
      <c r="F392" s="76"/>
      <c r="G392" s="80"/>
      <c r="H392" s="80"/>
    </row>
    <row r="393" spans="2:8" ht="38.25" x14ac:dyDescent="0.2">
      <c r="B393" s="19" t="s">
        <v>389</v>
      </c>
      <c r="C393" s="32"/>
      <c r="D393" s="20" t="s">
        <v>377</v>
      </c>
      <c r="E393" s="19" t="s">
        <v>378</v>
      </c>
      <c r="F393" s="19">
        <v>24</v>
      </c>
      <c r="G393" s="65"/>
      <c r="H393" s="65"/>
    </row>
    <row r="394" spans="2:8" ht="38.25" x14ac:dyDescent="0.2">
      <c r="B394" s="19" t="s">
        <v>390</v>
      </c>
      <c r="C394" s="32"/>
      <c r="D394" s="20" t="s">
        <v>380</v>
      </c>
      <c r="E394" s="19" t="s">
        <v>378</v>
      </c>
      <c r="F394" s="19">
        <v>4</v>
      </c>
      <c r="G394" s="65"/>
      <c r="H394" s="65"/>
    </row>
    <row r="395" spans="2:8" ht="39" thickBot="1" x14ac:dyDescent="0.25">
      <c r="B395" s="19" t="s">
        <v>391</v>
      </c>
      <c r="C395" s="32"/>
      <c r="D395" s="20" t="s">
        <v>382</v>
      </c>
      <c r="E395" s="19" t="s">
        <v>378</v>
      </c>
      <c r="F395" s="19">
        <v>6</v>
      </c>
      <c r="G395" s="65"/>
      <c r="H395" s="65"/>
    </row>
    <row r="396" spans="2:8" ht="42" customHeight="1" x14ac:dyDescent="0.2">
      <c r="B396" s="29" t="s">
        <v>38</v>
      </c>
      <c r="C396" s="29"/>
      <c r="D396" s="211" t="s">
        <v>1346</v>
      </c>
      <c r="E396" s="76"/>
      <c r="F396" s="76"/>
      <c r="G396" s="77"/>
      <c r="H396" s="77"/>
    </row>
    <row r="397" spans="2:8" ht="38.25" x14ac:dyDescent="0.2">
      <c r="B397" s="19" t="s">
        <v>392</v>
      </c>
      <c r="C397" s="32"/>
      <c r="D397" s="20" t="s">
        <v>377</v>
      </c>
      <c r="E397" s="19" t="s">
        <v>378</v>
      </c>
      <c r="F397" s="19">
        <f>12*2*1</f>
        <v>24</v>
      </c>
      <c r="G397" s="65"/>
      <c r="H397" s="65"/>
    </row>
    <row r="398" spans="2:8" ht="38.25" x14ac:dyDescent="0.2">
      <c r="B398" s="19" t="s">
        <v>393</v>
      </c>
      <c r="C398" s="32"/>
      <c r="D398" s="20" t="s">
        <v>380</v>
      </c>
      <c r="E398" s="19" t="s">
        <v>378</v>
      </c>
      <c r="F398" s="19">
        <f>4*1*1</f>
        <v>4</v>
      </c>
      <c r="G398" s="65"/>
      <c r="H398" s="65"/>
    </row>
    <row r="399" spans="2:8" ht="39" thickBot="1" x14ac:dyDescent="0.25">
      <c r="B399" s="19" t="s">
        <v>394</v>
      </c>
      <c r="C399" s="32"/>
      <c r="D399" s="20" t="s">
        <v>382</v>
      </c>
      <c r="E399" s="19" t="s">
        <v>378</v>
      </c>
      <c r="F399" s="19">
        <f>2*3*1</f>
        <v>6</v>
      </c>
      <c r="G399" s="65"/>
      <c r="H399" s="65"/>
    </row>
    <row r="400" spans="2:8" ht="33.6" customHeight="1" x14ac:dyDescent="0.2">
      <c r="B400" s="29" t="s">
        <v>40</v>
      </c>
      <c r="C400" s="29"/>
      <c r="D400" s="212" t="s">
        <v>1347</v>
      </c>
      <c r="E400" s="76"/>
      <c r="F400" s="76"/>
      <c r="G400" s="80"/>
      <c r="H400" s="80"/>
    </row>
    <row r="401" spans="2:8" ht="38.25" x14ac:dyDescent="0.2">
      <c r="B401" s="19" t="s">
        <v>397</v>
      </c>
      <c r="C401" s="32"/>
      <c r="D401" s="20" t="s">
        <v>377</v>
      </c>
      <c r="E401" s="19" t="s">
        <v>378</v>
      </c>
      <c r="F401" s="19">
        <f>12*2*1</f>
        <v>24</v>
      </c>
      <c r="G401" s="65"/>
      <c r="H401" s="65"/>
    </row>
    <row r="402" spans="2:8" ht="38.25" x14ac:dyDescent="0.2">
      <c r="B402" s="19" t="s">
        <v>398</v>
      </c>
      <c r="C402" s="32"/>
      <c r="D402" s="20" t="s">
        <v>380</v>
      </c>
      <c r="E402" s="19" t="s">
        <v>378</v>
      </c>
      <c r="F402" s="19">
        <f>4*1*1</f>
        <v>4</v>
      </c>
      <c r="G402" s="65"/>
      <c r="H402" s="65"/>
    </row>
    <row r="403" spans="2:8" ht="39" thickBot="1" x14ac:dyDescent="0.25">
      <c r="B403" s="19" t="s">
        <v>399</v>
      </c>
      <c r="C403" s="32"/>
      <c r="D403" s="20" t="s">
        <v>382</v>
      </c>
      <c r="E403" s="19" t="s">
        <v>378</v>
      </c>
      <c r="F403" s="19">
        <f>2*3*1</f>
        <v>6</v>
      </c>
      <c r="G403" s="65"/>
      <c r="H403" s="65"/>
    </row>
    <row r="404" spans="2:8" ht="40.15" customHeight="1" x14ac:dyDescent="0.2">
      <c r="B404" s="29" t="s">
        <v>42</v>
      </c>
      <c r="C404" s="29"/>
      <c r="D404" s="211" t="s">
        <v>1348</v>
      </c>
      <c r="E404" s="76"/>
      <c r="F404" s="76"/>
      <c r="G404" s="77"/>
      <c r="H404" s="77"/>
    </row>
    <row r="405" spans="2:8" ht="38.25" x14ac:dyDescent="0.2">
      <c r="B405" s="19" t="s">
        <v>400</v>
      </c>
      <c r="C405" s="32"/>
      <c r="D405" s="20" t="s">
        <v>377</v>
      </c>
      <c r="E405" s="19" t="s">
        <v>378</v>
      </c>
      <c r="F405" s="19">
        <f>12*2*1</f>
        <v>24</v>
      </c>
      <c r="G405" s="65"/>
      <c r="H405" s="65"/>
    </row>
    <row r="406" spans="2:8" ht="38.25" x14ac:dyDescent="0.2">
      <c r="B406" s="19" t="s">
        <v>401</v>
      </c>
      <c r="C406" s="32"/>
      <c r="D406" s="20" t="s">
        <v>380</v>
      </c>
      <c r="E406" s="19" t="s">
        <v>378</v>
      </c>
      <c r="F406" s="19">
        <f>4*1*1</f>
        <v>4</v>
      </c>
      <c r="G406" s="65"/>
      <c r="H406" s="65"/>
    </row>
    <row r="407" spans="2:8" ht="39" thickBot="1" x14ac:dyDescent="0.25">
      <c r="B407" s="19" t="s">
        <v>402</v>
      </c>
      <c r="C407" s="32"/>
      <c r="D407" s="20" t="s">
        <v>382</v>
      </c>
      <c r="E407" s="19" t="s">
        <v>378</v>
      </c>
      <c r="F407" s="19">
        <f>2*3*1</f>
        <v>6</v>
      </c>
      <c r="G407" s="65"/>
      <c r="H407" s="65"/>
    </row>
    <row r="408" spans="2:8" ht="42.6" customHeight="1" thickBot="1" x14ac:dyDescent="0.25">
      <c r="B408" s="29">
        <v>1.8</v>
      </c>
      <c r="C408" s="29"/>
      <c r="D408" s="211" t="s">
        <v>1349</v>
      </c>
      <c r="E408" s="76"/>
      <c r="F408" s="76"/>
      <c r="G408" s="77"/>
      <c r="H408" s="77"/>
    </row>
    <row r="409" spans="2:8" ht="15" thickBot="1" x14ac:dyDescent="0.25">
      <c r="B409" s="26" t="s">
        <v>395</v>
      </c>
      <c r="C409" s="26"/>
      <c r="D409" s="26"/>
      <c r="E409" s="26"/>
      <c r="F409" s="26"/>
      <c r="G409" s="27"/>
      <c r="H409" s="28"/>
    </row>
    <row r="410" spans="2:8" ht="15" thickBot="1" x14ac:dyDescent="0.25">
      <c r="B410" s="26" t="s">
        <v>396</v>
      </c>
      <c r="C410" s="319"/>
      <c r="D410" s="345"/>
      <c r="E410" s="54"/>
      <c r="F410" s="54"/>
      <c r="G410" s="27"/>
      <c r="H410" s="27"/>
    </row>
    <row r="411" spans="2:8" ht="38.25" x14ac:dyDescent="0.2">
      <c r="B411" s="19" t="s">
        <v>403</v>
      </c>
      <c r="C411" s="32"/>
      <c r="D411" s="20" t="s">
        <v>377</v>
      </c>
      <c r="E411" s="19" t="s">
        <v>378</v>
      </c>
      <c r="F411" s="19">
        <f>12*2*1</f>
        <v>24</v>
      </c>
      <c r="G411" s="65"/>
      <c r="H411" s="65"/>
    </row>
    <row r="412" spans="2:8" ht="38.25" x14ac:dyDescent="0.2">
      <c r="B412" s="19" t="s">
        <v>404</v>
      </c>
      <c r="C412" s="32"/>
      <c r="D412" s="20" t="s">
        <v>380</v>
      </c>
      <c r="E412" s="19" t="s">
        <v>378</v>
      </c>
      <c r="F412" s="19">
        <f>4*1*1</f>
        <v>4</v>
      </c>
      <c r="G412" s="65"/>
      <c r="H412" s="65"/>
    </row>
    <row r="413" spans="2:8" ht="39" thickBot="1" x14ac:dyDescent="0.25">
      <c r="B413" s="19" t="s">
        <v>405</v>
      </c>
      <c r="C413" s="32"/>
      <c r="D413" s="20" t="s">
        <v>382</v>
      </c>
      <c r="E413" s="19" t="s">
        <v>378</v>
      </c>
      <c r="F413" s="19">
        <f>2*3*1</f>
        <v>6</v>
      </c>
      <c r="G413" s="65"/>
      <c r="H413" s="65"/>
    </row>
    <row r="414" spans="2:8" ht="43.9" customHeight="1" x14ac:dyDescent="0.2">
      <c r="B414" s="29">
        <v>1.9</v>
      </c>
      <c r="C414" s="29"/>
      <c r="D414" s="211" t="s">
        <v>1350</v>
      </c>
      <c r="E414" s="76"/>
      <c r="F414" s="76"/>
      <c r="G414" s="77"/>
      <c r="H414" s="77"/>
    </row>
    <row r="415" spans="2:8" ht="38.25" x14ac:dyDescent="0.2">
      <c r="B415" s="19" t="s">
        <v>407</v>
      </c>
      <c r="C415" s="32"/>
      <c r="D415" s="20" t="s">
        <v>377</v>
      </c>
      <c r="E415" s="19" t="s">
        <v>378</v>
      </c>
      <c r="F415" s="19">
        <f>12*2*1</f>
        <v>24</v>
      </c>
      <c r="G415" s="65"/>
      <c r="H415" s="65"/>
    </row>
    <row r="416" spans="2:8" ht="38.25" x14ac:dyDescent="0.2">
      <c r="B416" s="19" t="s">
        <v>408</v>
      </c>
      <c r="C416" s="32"/>
      <c r="D416" s="20" t="s">
        <v>380</v>
      </c>
      <c r="E416" s="19" t="s">
        <v>378</v>
      </c>
      <c r="F416" s="19">
        <f>4*1*1</f>
        <v>4</v>
      </c>
      <c r="G416" s="65"/>
      <c r="H416" s="65"/>
    </row>
    <row r="417" spans="2:8" ht="39" thickBot="1" x14ac:dyDescent="0.25">
      <c r="B417" s="19" t="s">
        <v>409</v>
      </c>
      <c r="C417" s="32"/>
      <c r="D417" s="20" t="s">
        <v>382</v>
      </c>
      <c r="E417" s="19" t="s">
        <v>378</v>
      </c>
      <c r="F417" s="19">
        <f>2*3*1</f>
        <v>6</v>
      </c>
      <c r="G417" s="65"/>
      <c r="H417" s="65"/>
    </row>
    <row r="418" spans="2:8" ht="45.6" customHeight="1" x14ac:dyDescent="0.2">
      <c r="B418" s="269">
        <v>1.1000000000000001</v>
      </c>
      <c r="C418" s="29"/>
      <c r="D418" s="211" t="s">
        <v>1351</v>
      </c>
      <c r="E418" s="76"/>
      <c r="F418" s="76"/>
      <c r="G418" s="77"/>
      <c r="H418" s="77"/>
    </row>
    <row r="419" spans="2:8" ht="38.25" x14ac:dyDescent="0.2">
      <c r="B419" s="19" t="s">
        <v>410</v>
      </c>
      <c r="C419" s="32"/>
      <c r="D419" s="20" t="s">
        <v>377</v>
      </c>
      <c r="E419" s="19" t="s">
        <v>378</v>
      </c>
      <c r="F419" s="19">
        <f>12*2*1</f>
        <v>24</v>
      </c>
      <c r="G419" s="65"/>
      <c r="H419" s="65"/>
    </row>
    <row r="420" spans="2:8" ht="38.25" x14ac:dyDescent="0.2">
      <c r="B420" s="19" t="s">
        <v>411</v>
      </c>
      <c r="C420" s="32"/>
      <c r="D420" s="20" t="s">
        <v>380</v>
      </c>
      <c r="E420" s="19" t="s">
        <v>378</v>
      </c>
      <c r="F420" s="19">
        <f>4*1*1</f>
        <v>4</v>
      </c>
      <c r="G420" s="65"/>
      <c r="H420" s="65"/>
    </row>
    <row r="421" spans="2:8" ht="39" thickBot="1" x14ac:dyDescent="0.25">
      <c r="B421" s="19" t="s">
        <v>412</v>
      </c>
      <c r="C421" s="32"/>
      <c r="D421" s="20" t="s">
        <v>382</v>
      </c>
      <c r="E421" s="19" t="s">
        <v>378</v>
      </c>
      <c r="F421" s="19">
        <f>2*3*1</f>
        <v>6</v>
      </c>
      <c r="G421" s="65"/>
      <c r="H421" s="65"/>
    </row>
    <row r="422" spans="2:8" ht="46.15" customHeight="1" x14ac:dyDescent="0.2">
      <c r="B422" s="29">
        <v>1.1100000000000001</v>
      </c>
      <c r="C422" s="29"/>
      <c r="D422" s="211" t="s">
        <v>1352</v>
      </c>
      <c r="E422" s="76"/>
      <c r="F422" s="76"/>
      <c r="G422" s="77"/>
      <c r="H422" s="77"/>
    </row>
    <row r="423" spans="2:8" ht="38.25" x14ac:dyDescent="0.2">
      <c r="B423" s="19" t="s">
        <v>414</v>
      </c>
      <c r="C423" s="32"/>
      <c r="D423" s="20" t="s">
        <v>377</v>
      </c>
      <c r="E423" s="19" t="s">
        <v>378</v>
      </c>
      <c r="F423" s="19">
        <f>12*2*1</f>
        <v>24</v>
      </c>
      <c r="G423" s="65"/>
      <c r="H423" s="65"/>
    </row>
    <row r="424" spans="2:8" ht="38.25" x14ac:dyDescent="0.2">
      <c r="B424" s="19" t="s">
        <v>415</v>
      </c>
      <c r="C424" s="32"/>
      <c r="D424" s="20" t="s">
        <v>380</v>
      </c>
      <c r="E424" s="19" t="s">
        <v>378</v>
      </c>
      <c r="F424" s="19">
        <f>4*1*1</f>
        <v>4</v>
      </c>
      <c r="G424" s="65"/>
      <c r="H424" s="65"/>
    </row>
    <row r="425" spans="2:8" ht="39" thickBot="1" x14ac:dyDescent="0.25">
      <c r="B425" s="19" t="s">
        <v>416</v>
      </c>
      <c r="C425" s="32"/>
      <c r="D425" s="20" t="s">
        <v>382</v>
      </c>
      <c r="E425" s="19" t="s">
        <v>378</v>
      </c>
      <c r="F425" s="19">
        <f>2*3*1</f>
        <v>6</v>
      </c>
      <c r="G425" s="65"/>
      <c r="H425" s="65"/>
    </row>
    <row r="426" spans="2:8" ht="45" customHeight="1" x14ac:dyDescent="0.2">
      <c r="B426" s="269">
        <v>1.1200000000000001</v>
      </c>
      <c r="C426" s="29"/>
      <c r="D426" s="211" t="s">
        <v>1353</v>
      </c>
      <c r="E426" s="76"/>
      <c r="F426" s="76"/>
      <c r="G426" s="77"/>
      <c r="H426" s="77"/>
    </row>
    <row r="427" spans="2:8" ht="38.25" x14ac:dyDescent="0.2">
      <c r="B427" s="19" t="s">
        <v>418</v>
      </c>
      <c r="C427" s="32"/>
      <c r="D427" s="20" t="s">
        <v>377</v>
      </c>
      <c r="E427" s="19" t="s">
        <v>378</v>
      </c>
      <c r="F427" s="19">
        <f>12*2*1</f>
        <v>24</v>
      </c>
      <c r="G427" s="65"/>
      <c r="H427" s="65"/>
    </row>
    <row r="428" spans="2:8" ht="38.25" x14ac:dyDescent="0.2">
      <c r="B428" s="19" t="s">
        <v>419</v>
      </c>
      <c r="C428" s="32"/>
      <c r="D428" s="20" t="s">
        <v>380</v>
      </c>
      <c r="E428" s="19" t="s">
        <v>378</v>
      </c>
      <c r="F428" s="19">
        <f>4*1*1</f>
        <v>4</v>
      </c>
      <c r="G428" s="65"/>
      <c r="H428" s="65"/>
    </row>
    <row r="429" spans="2:8" ht="39" thickBot="1" x14ac:dyDescent="0.25">
      <c r="B429" s="19" t="s">
        <v>420</v>
      </c>
      <c r="C429" s="32"/>
      <c r="D429" s="20" t="s">
        <v>382</v>
      </c>
      <c r="E429" s="19" t="s">
        <v>378</v>
      </c>
      <c r="F429" s="19">
        <f>2*3*1</f>
        <v>6</v>
      </c>
      <c r="G429" s="65"/>
      <c r="H429" s="65"/>
    </row>
    <row r="430" spans="2:8" ht="45.6" customHeight="1" x14ac:dyDescent="0.2">
      <c r="B430" s="29">
        <v>1.1299999999999999</v>
      </c>
      <c r="C430" s="29"/>
      <c r="D430" s="211" t="s">
        <v>1354</v>
      </c>
      <c r="E430" s="76"/>
      <c r="F430" s="76"/>
      <c r="G430" s="80"/>
      <c r="H430" s="80"/>
    </row>
    <row r="431" spans="2:8" ht="38.25" x14ac:dyDescent="0.2">
      <c r="B431" s="19" t="s">
        <v>421</v>
      </c>
      <c r="C431" s="32"/>
      <c r="D431" s="20" t="s">
        <v>377</v>
      </c>
      <c r="E431" s="19" t="s">
        <v>378</v>
      </c>
      <c r="F431" s="19">
        <f>12*2*1</f>
        <v>24</v>
      </c>
      <c r="G431" s="65"/>
      <c r="H431" s="65"/>
    </row>
    <row r="432" spans="2:8" ht="38.25" x14ac:dyDescent="0.2">
      <c r="B432" s="19" t="s">
        <v>422</v>
      </c>
      <c r="C432" s="32"/>
      <c r="D432" s="20" t="s">
        <v>380</v>
      </c>
      <c r="E432" s="19" t="s">
        <v>378</v>
      </c>
      <c r="F432" s="19">
        <f>4*1*1</f>
        <v>4</v>
      </c>
      <c r="G432" s="65"/>
      <c r="H432" s="65"/>
    </row>
    <row r="433" spans="2:8" ht="39" thickBot="1" x14ac:dyDescent="0.25">
      <c r="B433" s="19" t="s">
        <v>423</v>
      </c>
      <c r="C433" s="32"/>
      <c r="D433" s="20" t="s">
        <v>382</v>
      </c>
      <c r="E433" s="19" t="s">
        <v>378</v>
      </c>
      <c r="F433" s="19">
        <f>2*3*1</f>
        <v>6</v>
      </c>
      <c r="G433" s="65"/>
      <c r="H433" s="65"/>
    </row>
    <row r="434" spans="2:8" ht="44.45" customHeight="1" x14ac:dyDescent="0.2">
      <c r="B434" s="29">
        <v>1.1399999999999999</v>
      </c>
      <c r="C434" s="29"/>
      <c r="D434" s="211" t="s">
        <v>1355</v>
      </c>
      <c r="E434" s="76"/>
      <c r="F434" s="76"/>
      <c r="G434" s="77"/>
      <c r="H434" s="77"/>
    </row>
    <row r="435" spans="2:8" ht="38.25" x14ac:dyDescent="0.2">
      <c r="B435" s="19" t="s">
        <v>424</v>
      </c>
      <c r="C435" s="32"/>
      <c r="D435" s="20" t="s">
        <v>377</v>
      </c>
      <c r="E435" s="19" t="s">
        <v>378</v>
      </c>
      <c r="F435" s="19">
        <v>24</v>
      </c>
      <c r="G435" s="65"/>
      <c r="H435" s="65"/>
    </row>
    <row r="436" spans="2:8" ht="38.25" x14ac:dyDescent="0.2">
      <c r="B436" s="19" t="s">
        <v>425</v>
      </c>
      <c r="C436" s="32"/>
      <c r="D436" s="20" t="s">
        <v>380</v>
      </c>
      <c r="E436" s="19" t="s">
        <v>378</v>
      </c>
      <c r="F436" s="19">
        <v>4</v>
      </c>
      <c r="G436" s="65"/>
      <c r="H436" s="65"/>
    </row>
    <row r="437" spans="2:8" ht="39" thickBot="1" x14ac:dyDescent="0.25">
      <c r="B437" s="19" t="s">
        <v>426</v>
      </c>
      <c r="C437" s="32"/>
      <c r="D437" s="20" t="s">
        <v>382</v>
      </c>
      <c r="E437" s="19" t="s">
        <v>378</v>
      </c>
      <c r="F437" s="19">
        <v>6</v>
      </c>
      <c r="G437" s="65"/>
      <c r="H437" s="65"/>
    </row>
    <row r="438" spans="2:8" ht="42" customHeight="1" x14ac:dyDescent="0.2">
      <c r="B438" s="29">
        <v>1.1499999999999999</v>
      </c>
      <c r="C438" s="29"/>
      <c r="D438" s="211" t="s">
        <v>1356</v>
      </c>
      <c r="E438" s="76"/>
      <c r="F438" s="76"/>
      <c r="G438" s="80"/>
      <c r="H438" s="80"/>
    </row>
    <row r="439" spans="2:8" ht="38.25" x14ac:dyDescent="0.2">
      <c r="B439" s="19" t="s">
        <v>428</v>
      </c>
      <c r="C439" s="32"/>
      <c r="D439" s="20" t="s">
        <v>377</v>
      </c>
      <c r="E439" s="19" t="s">
        <v>378</v>
      </c>
      <c r="F439" s="19">
        <f>12*2*1</f>
        <v>24</v>
      </c>
      <c r="G439" s="65"/>
      <c r="H439" s="65"/>
    </row>
    <row r="440" spans="2:8" ht="39" thickBot="1" x14ac:dyDescent="0.25">
      <c r="B440" s="19" t="s">
        <v>429</v>
      </c>
      <c r="C440" s="32"/>
      <c r="D440" s="20" t="s">
        <v>380</v>
      </c>
      <c r="E440" s="19" t="s">
        <v>378</v>
      </c>
      <c r="F440" s="19">
        <f>4*1*1</f>
        <v>4</v>
      </c>
      <c r="G440" s="65"/>
      <c r="H440" s="65"/>
    </row>
    <row r="441" spans="2:8" ht="28.9" customHeight="1" thickBot="1" x14ac:dyDescent="0.25">
      <c r="B441" s="26" t="s">
        <v>395</v>
      </c>
      <c r="C441" s="26"/>
      <c r="D441" s="26"/>
      <c r="E441" s="26"/>
      <c r="F441" s="26"/>
      <c r="G441" s="27"/>
      <c r="H441" s="28"/>
    </row>
    <row r="442" spans="2:8" ht="22.9" customHeight="1" thickBot="1" x14ac:dyDescent="0.25">
      <c r="B442" s="26" t="s">
        <v>396</v>
      </c>
      <c r="C442" s="319"/>
      <c r="D442" s="345"/>
      <c r="E442" s="54"/>
      <c r="F442" s="54"/>
      <c r="G442" s="27"/>
      <c r="H442" s="27"/>
    </row>
    <row r="443" spans="2:8" ht="39" thickBot="1" x14ac:dyDescent="0.25">
      <c r="B443" s="294" t="s">
        <v>430</v>
      </c>
      <c r="C443" s="343"/>
      <c r="D443" s="344" t="s">
        <v>382</v>
      </c>
      <c r="E443" s="294" t="s">
        <v>378</v>
      </c>
      <c r="F443" s="294">
        <f>2*3*1</f>
        <v>6</v>
      </c>
      <c r="G443" s="296"/>
      <c r="H443" s="296"/>
    </row>
    <row r="444" spans="2:8" ht="43.9" customHeight="1" x14ac:dyDescent="0.2">
      <c r="B444" s="29">
        <v>1.1599999999999999</v>
      </c>
      <c r="C444" s="29"/>
      <c r="D444" s="211" t="s">
        <v>1357</v>
      </c>
      <c r="E444" s="76"/>
      <c r="F444" s="76"/>
      <c r="G444" s="77"/>
      <c r="H444" s="77"/>
    </row>
    <row r="445" spans="2:8" ht="38.25" x14ac:dyDescent="0.2">
      <c r="B445" s="19" t="s">
        <v>431</v>
      </c>
      <c r="C445" s="32"/>
      <c r="D445" s="20" t="s">
        <v>377</v>
      </c>
      <c r="E445" s="19" t="s">
        <v>378</v>
      </c>
      <c r="F445" s="19">
        <f>12*2*1</f>
        <v>24</v>
      </c>
      <c r="G445" s="65"/>
      <c r="H445" s="65"/>
    </row>
    <row r="446" spans="2:8" ht="38.25" x14ac:dyDescent="0.2">
      <c r="B446" s="19" t="s">
        <v>432</v>
      </c>
      <c r="C446" s="32"/>
      <c r="D446" s="20" t="s">
        <v>380</v>
      </c>
      <c r="E446" s="19" t="s">
        <v>378</v>
      </c>
      <c r="F446" s="19">
        <f>4*1*1</f>
        <v>4</v>
      </c>
      <c r="G446" s="65"/>
      <c r="H446" s="65"/>
    </row>
    <row r="447" spans="2:8" ht="39" thickBot="1" x14ac:dyDescent="0.25">
      <c r="B447" s="19" t="s">
        <v>433</v>
      </c>
      <c r="C447" s="32"/>
      <c r="D447" s="20" t="s">
        <v>382</v>
      </c>
      <c r="E447" s="19" t="s">
        <v>378</v>
      </c>
      <c r="F447" s="19">
        <f>2*3*1</f>
        <v>6</v>
      </c>
      <c r="G447" s="65"/>
      <c r="H447" s="65"/>
    </row>
    <row r="448" spans="2:8" ht="46.9" customHeight="1" x14ac:dyDescent="0.2">
      <c r="B448" s="29">
        <v>1.17</v>
      </c>
      <c r="C448" s="29"/>
      <c r="D448" s="211" t="s">
        <v>1358</v>
      </c>
      <c r="E448" s="76"/>
      <c r="F448" s="76"/>
      <c r="G448" s="77"/>
      <c r="H448" s="77"/>
    </row>
    <row r="449" spans="2:8" ht="38.25" x14ac:dyDescent="0.2">
      <c r="B449" s="19" t="s">
        <v>434</v>
      </c>
      <c r="C449" s="32"/>
      <c r="D449" s="20" t="s">
        <v>377</v>
      </c>
      <c r="E449" s="19" t="s">
        <v>378</v>
      </c>
      <c r="F449" s="19">
        <f>12*2*1</f>
        <v>24</v>
      </c>
      <c r="G449" s="65"/>
      <c r="H449" s="65"/>
    </row>
    <row r="450" spans="2:8" ht="38.25" x14ac:dyDescent="0.2">
      <c r="B450" s="19" t="s">
        <v>435</v>
      </c>
      <c r="C450" s="32"/>
      <c r="D450" s="20" t="s">
        <v>380</v>
      </c>
      <c r="E450" s="19" t="s">
        <v>378</v>
      </c>
      <c r="F450" s="19">
        <f>4*1*1</f>
        <v>4</v>
      </c>
      <c r="G450" s="65"/>
      <c r="H450" s="65"/>
    </row>
    <row r="451" spans="2:8" ht="39" thickBot="1" x14ac:dyDescent="0.25">
      <c r="B451" s="19" t="s">
        <v>436</v>
      </c>
      <c r="C451" s="32"/>
      <c r="D451" s="20" t="s">
        <v>382</v>
      </c>
      <c r="E451" s="19" t="s">
        <v>378</v>
      </c>
      <c r="F451" s="19">
        <f>2*3*1</f>
        <v>6</v>
      </c>
      <c r="G451" s="65"/>
      <c r="H451" s="65"/>
    </row>
    <row r="452" spans="2:8" ht="43.9" customHeight="1" x14ac:dyDescent="0.2">
      <c r="B452" s="29">
        <v>1.18</v>
      </c>
      <c r="C452" s="29"/>
      <c r="D452" s="211" t="s">
        <v>1359</v>
      </c>
      <c r="E452" s="76"/>
      <c r="F452" s="76"/>
      <c r="G452" s="77"/>
      <c r="H452" s="77"/>
    </row>
    <row r="453" spans="2:8" ht="38.25" x14ac:dyDescent="0.2">
      <c r="B453" s="19" t="s">
        <v>437</v>
      </c>
      <c r="C453" s="32"/>
      <c r="D453" s="20" t="s">
        <v>377</v>
      </c>
      <c r="E453" s="19" t="s">
        <v>378</v>
      </c>
      <c r="F453" s="19">
        <f>12*2*1</f>
        <v>24</v>
      </c>
      <c r="G453" s="65"/>
      <c r="H453" s="65"/>
    </row>
    <row r="454" spans="2:8" ht="38.25" x14ac:dyDescent="0.2">
      <c r="B454" s="19" t="s">
        <v>438</v>
      </c>
      <c r="C454" s="32"/>
      <c r="D454" s="20" t="s">
        <v>380</v>
      </c>
      <c r="E454" s="19" t="s">
        <v>378</v>
      </c>
      <c r="F454" s="19">
        <f>4*1*1</f>
        <v>4</v>
      </c>
      <c r="G454" s="65"/>
      <c r="H454" s="65"/>
    </row>
    <row r="455" spans="2:8" ht="39" thickBot="1" x14ac:dyDescent="0.25">
      <c r="B455" s="19" t="s">
        <v>439</v>
      </c>
      <c r="C455" s="32"/>
      <c r="D455" s="20" t="s">
        <v>382</v>
      </c>
      <c r="E455" s="19" t="s">
        <v>378</v>
      </c>
      <c r="F455" s="19">
        <f>2*3*1</f>
        <v>6</v>
      </c>
      <c r="G455" s="65"/>
      <c r="H455" s="65"/>
    </row>
    <row r="456" spans="2:8" ht="37.15" customHeight="1" x14ac:dyDescent="0.2">
      <c r="B456" s="29">
        <v>1.19</v>
      </c>
      <c r="C456" s="29"/>
      <c r="D456" s="211" t="s">
        <v>635</v>
      </c>
      <c r="E456" s="76"/>
      <c r="F456" s="76"/>
      <c r="G456" s="77"/>
      <c r="H456" s="77"/>
    </row>
    <row r="457" spans="2:8" ht="38.25" x14ac:dyDescent="0.2">
      <c r="B457" s="19" t="s">
        <v>440</v>
      </c>
      <c r="C457" s="32"/>
      <c r="D457" s="20" t="s">
        <v>377</v>
      </c>
      <c r="E457" s="19" t="s">
        <v>378</v>
      </c>
      <c r="F457" s="19">
        <f>12*2*1</f>
        <v>24</v>
      </c>
      <c r="G457" s="65"/>
      <c r="H457" s="65"/>
    </row>
    <row r="458" spans="2:8" ht="38.25" x14ac:dyDescent="0.2">
      <c r="B458" s="19" t="s">
        <v>441</v>
      </c>
      <c r="C458" s="32"/>
      <c r="D458" s="20" t="s">
        <v>380</v>
      </c>
      <c r="E458" s="19" t="s">
        <v>378</v>
      </c>
      <c r="F458" s="19">
        <f>4*1*1</f>
        <v>4</v>
      </c>
      <c r="G458" s="65"/>
      <c r="H458" s="65"/>
    </row>
    <row r="459" spans="2:8" ht="39" thickBot="1" x14ac:dyDescent="0.25">
      <c r="B459" s="19" t="s">
        <v>442</v>
      </c>
      <c r="C459" s="32"/>
      <c r="D459" s="20" t="s">
        <v>382</v>
      </c>
      <c r="E459" s="19" t="s">
        <v>378</v>
      </c>
      <c r="F459" s="19">
        <f>2*3*1</f>
        <v>6</v>
      </c>
      <c r="G459" s="65"/>
      <c r="H459" s="65"/>
    </row>
    <row r="460" spans="2:8" ht="40.15" customHeight="1" x14ac:dyDescent="0.2">
      <c r="B460" s="269">
        <v>1.2</v>
      </c>
      <c r="C460" s="29"/>
      <c r="D460" s="211" t="s">
        <v>636</v>
      </c>
      <c r="E460" s="76"/>
      <c r="F460" s="76"/>
      <c r="G460" s="77"/>
      <c r="H460" s="77"/>
    </row>
    <row r="461" spans="2:8" ht="38.25" x14ac:dyDescent="0.2">
      <c r="B461" s="19" t="s">
        <v>443</v>
      </c>
      <c r="C461" s="32"/>
      <c r="D461" s="20" t="s">
        <v>377</v>
      </c>
      <c r="E461" s="19" t="s">
        <v>378</v>
      </c>
      <c r="F461" s="19">
        <f>12*2*1</f>
        <v>24</v>
      </c>
      <c r="G461" s="65"/>
      <c r="H461" s="65"/>
    </row>
    <row r="462" spans="2:8" ht="38.25" x14ac:dyDescent="0.2">
      <c r="B462" s="19" t="s">
        <v>444</v>
      </c>
      <c r="C462" s="32"/>
      <c r="D462" s="20" t="s">
        <v>380</v>
      </c>
      <c r="E462" s="19" t="s">
        <v>378</v>
      </c>
      <c r="F462" s="19">
        <f>4*1*1</f>
        <v>4</v>
      </c>
      <c r="G462" s="65"/>
      <c r="H462" s="65"/>
    </row>
    <row r="463" spans="2:8" ht="39" thickBot="1" x14ac:dyDescent="0.25">
      <c r="B463" s="19" t="s">
        <v>445</v>
      </c>
      <c r="C463" s="32"/>
      <c r="D463" s="20" t="s">
        <v>382</v>
      </c>
      <c r="E463" s="19" t="s">
        <v>378</v>
      </c>
      <c r="F463" s="19">
        <f>2*3*1</f>
        <v>6</v>
      </c>
      <c r="G463" s="65"/>
      <c r="H463" s="65"/>
    </row>
    <row r="464" spans="2:8" ht="43.15" customHeight="1" x14ac:dyDescent="0.2">
      <c r="B464" s="29" t="s">
        <v>65</v>
      </c>
      <c r="C464" s="29"/>
      <c r="D464" s="211" t="s">
        <v>1360</v>
      </c>
      <c r="E464" s="76"/>
      <c r="F464" s="76"/>
      <c r="G464" s="77"/>
      <c r="H464" s="77"/>
    </row>
    <row r="465" spans="2:9" ht="38.25" x14ac:dyDescent="0.2">
      <c r="B465" s="19" t="s">
        <v>590</v>
      </c>
      <c r="C465" s="32"/>
      <c r="D465" s="20" t="s">
        <v>377</v>
      </c>
      <c r="E465" s="19" t="s">
        <v>378</v>
      </c>
      <c r="F465" s="19">
        <f>12*2*1</f>
        <v>24</v>
      </c>
      <c r="G465" s="65"/>
      <c r="H465" s="65"/>
    </row>
    <row r="466" spans="2:9" ht="38.25" x14ac:dyDescent="0.2">
      <c r="B466" s="19" t="s">
        <v>591</v>
      </c>
      <c r="C466" s="32"/>
      <c r="D466" s="20" t="s">
        <v>380</v>
      </c>
      <c r="E466" s="19" t="s">
        <v>378</v>
      </c>
      <c r="F466" s="19">
        <f>4*1*1</f>
        <v>4</v>
      </c>
      <c r="G466" s="65"/>
      <c r="H466" s="65"/>
    </row>
    <row r="467" spans="2:9" ht="39" thickBot="1" x14ac:dyDescent="0.25">
      <c r="B467" s="19" t="s">
        <v>592</v>
      </c>
      <c r="C467" s="32"/>
      <c r="D467" s="20" t="s">
        <v>382</v>
      </c>
      <c r="E467" s="19" t="s">
        <v>378</v>
      </c>
      <c r="F467" s="19">
        <f>2*3*1</f>
        <v>6</v>
      </c>
      <c r="G467" s="65"/>
      <c r="H467" s="65"/>
    </row>
    <row r="468" spans="2:9" ht="42" customHeight="1" x14ac:dyDescent="0.25">
      <c r="B468" s="29" t="s">
        <v>29</v>
      </c>
      <c r="C468" s="29"/>
      <c r="D468" s="211" t="s">
        <v>1361</v>
      </c>
      <c r="E468" s="76"/>
      <c r="F468" s="76"/>
      <c r="G468" s="77"/>
      <c r="H468" s="77"/>
      <c r="I468" s="333"/>
    </row>
    <row r="469" spans="2:9" ht="38.25" x14ac:dyDescent="0.2">
      <c r="B469" s="19" t="s">
        <v>376</v>
      </c>
      <c r="C469" s="32"/>
      <c r="D469" s="20" t="s">
        <v>377</v>
      </c>
      <c r="E469" s="19" t="s">
        <v>378</v>
      </c>
      <c r="F469" s="19">
        <f>12*2*1</f>
        <v>24</v>
      </c>
      <c r="G469" s="65"/>
      <c r="H469" s="65"/>
    </row>
    <row r="470" spans="2:9" ht="38.25" x14ac:dyDescent="0.2">
      <c r="B470" s="19" t="s">
        <v>379</v>
      </c>
      <c r="C470" s="32"/>
      <c r="D470" s="20" t="s">
        <v>380</v>
      </c>
      <c r="E470" s="19" t="s">
        <v>378</v>
      </c>
      <c r="F470" s="19">
        <f>4*1*1</f>
        <v>4</v>
      </c>
      <c r="G470" s="65"/>
      <c r="H470" s="65"/>
    </row>
    <row r="471" spans="2:9" ht="39" thickBot="1" x14ac:dyDescent="0.25">
      <c r="B471" s="19" t="s">
        <v>381</v>
      </c>
      <c r="C471" s="32"/>
      <c r="D471" s="20" t="s">
        <v>382</v>
      </c>
      <c r="E471" s="19" t="s">
        <v>378</v>
      </c>
      <c r="F471" s="19">
        <f>2*3*1</f>
        <v>6</v>
      </c>
      <c r="G471" s="65"/>
      <c r="H471" s="65"/>
    </row>
    <row r="472" spans="2:9" ht="37.9" customHeight="1" x14ac:dyDescent="0.2">
      <c r="B472" s="29" t="s">
        <v>32</v>
      </c>
      <c r="C472" s="29"/>
      <c r="D472" s="211" t="s">
        <v>1362</v>
      </c>
      <c r="E472" s="76"/>
      <c r="F472" s="76"/>
      <c r="G472" s="77"/>
      <c r="H472" s="77"/>
    </row>
    <row r="473" spans="2:9" ht="39" thickBot="1" x14ac:dyDescent="0.25">
      <c r="B473" s="19" t="s">
        <v>383</v>
      </c>
      <c r="C473" s="32"/>
      <c r="D473" s="20" t="s">
        <v>377</v>
      </c>
      <c r="E473" s="19" t="s">
        <v>378</v>
      </c>
      <c r="F473" s="19">
        <f>12*2*1</f>
        <v>24</v>
      </c>
      <c r="G473" s="65"/>
      <c r="H473" s="65"/>
    </row>
    <row r="474" spans="2:9" ht="15" thickBot="1" x14ac:dyDescent="0.25">
      <c r="B474" s="26" t="s">
        <v>395</v>
      </c>
      <c r="C474" s="26"/>
      <c r="D474" s="26"/>
      <c r="E474" s="26"/>
      <c r="F474" s="26"/>
      <c r="G474" s="27"/>
      <c r="H474" s="28"/>
    </row>
    <row r="475" spans="2:9" ht="15" thickBot="1" x14ac:dyDescent="0.25">
      <c r="B475" s="26" t="s">
        <v>396</v>
      </c>
      <c r="C475" s="319"/>
      <c r="D475" s="345"/>
      <c r="E475" s="54"/>
      <c r="F475" s="54"/>
      <c r="G475" s="27"/>
      <c r="H475" s="27"/>
    </row>
    <row r="476" spans="2:9" ht="38.25" x14ac:dyDescent="0.2">
      <c r="B476" s="19" t="s">
        <v>384</v>
      </c>
      <c r="C476" s="32"/>
      <c r="D476" s="20" t="s">
        <v>380</v>
      </c>
      <c r="E476" s="19" t="s">
        <v>378</v>
      </c>
      <c r="F476" s="19">
        <f>4*1*1</f>
        <v>4</v>
      </c>
      <c r="G476" s="65"/>
      <c r="H476" s="65"/>
    </row>
    <row r="477" spans="2:9" ht="39" thickBot="1" x14ac:dyDescent="0.25">
      <c r="B477" s="19" t="s">
        <v>385</v>
      </c>
      <c r="C477" s="32"/>
      <c r="D477" s="20" t="s">
        <v>382</v>
      </c>
      <c r="E477" s="19" t="s">
        <v>378</v>
      </c>
      <c r="F477" s="19">
        <f>2*3*1</f>
        <v>6</v>
      </c>
      <c r="G477" s="65"/>
      <c r="H477" s="65"/>
    </row>
    <row r="478" spans="2:9" ht="43.9" customHeight="1" x14ac:dyDescent="0.2">
      <c r="B478" s="29" t="s">
        <v>34</v>
      </c>
      <c r="C478" s="29"/>
      <c r="D478" s="211" t="s">
        <v>1363</v>
      </c>
      <c r="E478" s="76"/>
      <c r="F478" s="76"/>
      <c r="G478" s="77"/>
      <c r="H478" s="77"/>
    </row>
    <row r="479" spans="2:9" ht="38.25" x14ac:dyDescent="0.2">
      <c r="B479" s="19" t="s">
        <v>386</v>
      </c>
      <c r="C479" s="32"/>
      <c r="D479" s="20" t="s">
        <v>377</v>
      </c>
      <c r="E479" s="19" t="s">
        <v>378</v>
      </c>
      <c r="F479" s="19">
        <f>12*2*1</f>
        <v>24</v>
      </c>
      <c r="G479" s="65"/>
      <c r="H479" s="65"/>
    </row>
    <row r="480" spans="2:9" ht="38.25" x14ac:dyDescent="0.2">
      <c r="B480" s="19" t="s">
        <v>387</v>
      </c>
      <c r="C480" s="32"/>
      <c r="D480" s="20" t="s">
        <v>380</v>
      </c>
      <c r="E480" s="19" t="s">
        <v>378</v>
      </c>
      <c r="F480" s="19">
        <f>4*1*1</f>
        <v>4</v>
      </c>
      <c r="G480" s="65"/>
      <c r="H480" s="65"/>
    </row>
    <row r="481" spans="2:8" ht="39" thickBot="1" x14ac:dyDescent="0.25">
      <c r="B481" s="19" t="s">
        <v>388</v>
      </c>
      <c r="C481" s="32"/>
      <c r="D481" s="20" t="s">
        <v>382</v>
      </c>
      <c r="E481" s="19" t="s">
        <v>378</v>
      </c>
      <c r="F481" s="19">
        <f>2*3*1</f>
        <v>6</v>
      </c>
      <c r="G481" s="65"/>
      <c r="H481" s="65"/>
    </row>
    <row r="482" spans="2:8" ht="45.6" customHeight="1" x14ac:dyDescent="0.2">
      <c r="B482" s="29" t="s">
        <v>36</v>
      </c>
      <c r="C482" s="29"/>
      <c r="D482" s="213" t="s">
        <v>1364</v>
      </c>
      <c r="E482" s="76"/>
      <c r="F482" s="76"/>
      <c r="G482" s="80"/>
      <c r="H482" s="80"/>
    </row>
    <row r="483" spans="2:8" ht="38.25" x14ac:dyDescent="0.2">
      <c r="B483" s="19" t="s">
        <v>389</v>
      </c>
      <c r="C483" s="32"/>
      <c r="D483" s="20" t="s">
        <v>377</v>
      </c>
      <c r="E483" s="19" t="s">
        <v>378</v>
      </c>
      <c r="F483" s="19">
        <v>24</v>
      </c>
      <c r="G483" s="65"/>
      <c r="H483" s="65"/>
    </row>
    <row r="484" spans="2:8" ht="38.25" x14ac:dyDescent="0.2">
      <c r="B484" s="19" t="s">
        <v>390</v>
      </c>
      <c r="C484" s="32"/>
      <c r="D484" s="20" t="s">
        <v>380</v>
      </c>
      <c r="E484" s="19" t="s">
        <v>378</v>
      </c>
      <c r="F484" s="19">
        <v>4</v>
      </c>
      <c r="G484" s="65"/>
      <c r="H484" s="65"/>
    </row>
    <row r="485" spans="2:8" ht="39" thickBot="1" x14ac:dyDescent="0.25">
      <c r="B485" s="19" t="s">
        <v>391</v>
      </c>
      <c r="C485" s="32"/>
      <c r="D485" s="20" t="s">
        <v>382</v>
      </c>
      <c r="E485" s="19" t="s">
        <v>378</v>
      </c>
      <c r="F485" s="19">
        <v>6</v>
      </c>
      <c r="G485" s="65"/>
      <c r="H485" s="65"/>
    </row>
    <row r="486" spans="2:8" ht="44.45" customHeight="1" x14ac:dyDescent="0.2">
      <c r="B486" s="29" t="s">
        <v>38</v>
      </c>
      <c r="C486" s="29"/>
      <c r="D486" s="211" t="s">
        <v>1365</v>
      </c>
      <c r="E486" s="76"/>
      <c r="F486" s="76"/>
      <c r="G486" s="77"/>
      <c r="H486" s="77"/>
    </row>
    <row r="487" spans="2:8" ht="38.25" x14ac:dyDescent="0.2">
      <c r="B487" s="19" t="s">
        <v>392</v>
      </c>
      <c r="C487" s="32"/>
      <c r="D487" s="20" t="s">
        <v>377</v>
      </c>
      <c r="E487" s="19" t="s">
        <v>378</v>
      </c>
      <c r="F487" s="19">
        <f>12*2*1</f>
        <v>24</v>
      </c>
      <c r="G487" s="65"/>
      <c r="H487" s="65"/>
    </row>
    <row r="488" spans="2:8" ht="38.25" x14ac:dyDescent="0.2">
      <c r="B488" s="19" t="s">
        <v>393</v>
      </c>
      <c r="C488" s="32"/>
      <c r="D488" s="20" t="s">
        <v>380</v>
      </c>
      <c r="E488" s="19" t="s">
        <v>378</v>
      </c>
      <c r="F488" s="19">
        <f>4*1*1</f>
        <v>4</v>
      </c>
      <c r="G488" s="65"/>
      <c r="H488" s="65"/>
    </row>
    <row r="489" spans="2:8" ht="39" thickBot="1" x14ac:dyDescent="0.25">
      <c r="B489" s="19" t="s">
        <v>394</v>
      </c>
      <c r="C489" s="32"/>
      <c r="D489" s="20" t="s">
        <v>382</v>
      </c>
      <c r="E489" s="19" t="s">
        <v>378</v>
      </c>
      <c r="F489" s="19">
        <f>2*3*1</f>
        <v>6</v>
      </c>
      <c r="G489" s="65"/>
      <c r="H489" s="65"/>
    </row>
    <row r="490" spans="2:8" ht="15" thickBot="1" x14ac:dyDescent="0.25">
      <c r="B490" s="26" t="s">
        <v>395</v>
      </c>
      <c r="C490" s="26"/>
      <c r="D490" s="26"/>
      <c r="E490" s="26"/>
      <c r="F490" s="26"/>
      <c r="G490" s="27"/>
      <c r="H490" s="28"/>
    </row>
    <row r="491" spans="2:8" ht="15" thickBot="1" x14ac:dyDescent="0.25">
      <c r="B491" s="26" t="s">
        <v>396</v>
      </c>
      <c r="C491" s="38"/>
      <c r="D491" s="39"/>
      <c r="E491" s="40"/>
      <c r="F491" s="40"/>
      <c r="G491" s="41"/>
      <c r="H491" s="41"/>
    </row>
    <row r="492" spans="2:8" ht="45.6" customHeight="1" x14ac:dyDescent="0.2">
      <c r="B492" s="29" t="s">
        <v>40</v>
      </c>
      <c r="C492" s="29"/>
      <c r="D492" s="212" t="s">
        <v>1366</v>
      </c>
      <c r="E492" s="76"/>
      <c r="F492" s="76"/>
      <c r="G492" s="80"/>
      <c r="H492" s="80"/>
    </row>
    <row r="493" spans="2:8" ht="38.25" x14ac:dyDescent="0.2">
      <c r="B493" s="19" t="s">
        <v>397</v>
      </c>
      <c r="C493" s="32"/>
      <c r="D493" s="20" t="s">
        <v>377</v>
      </c>
      <c r="E493" s="19" t="s">
        <v>378</v>
      </c>
      <c r="F493" s="19">
        <f>12*2*1</f>
        <v>24</v>
      </c>
      <c r="G493" s="65"/>
      <c r="H493" s="65"/>
    </row>
    <row r="494" spans="2:8" ht="38.25" x14ac:dyDescent="0.2">
      <c r="B494" s="19" t="s">
        <v>398</v>
      </c>
      <c r="C494" s="32"/>
      <c r="D494" s="20" t="s">
        <v>380</v>
      </c>
      <c r="E494" s="19" t="s">
        <v>378</v>
      </c>
      <c r="F494" s="19">
        <f>4*1*1</f>
        <v>4</v>
      </c>
      <c r="G494" s="65"/>
      <c r="H494" s="65"/>
    </row>
    <row r="495" spans="2:8" ht="39" thickBot="1" x14ac:dyDescent="0.25">
      <c r="B495" s="19" t="s">
        <v>399</v>
      </c>
      <c r="C495" s="32"/>
      <c r="D495" s="20" t="s">
        <v>382</v>
      </c>
      <c r="E495" s="19" t="s">
        <v>378</v>
      </c>
      <c r="F495" s="19">
        <f>2*3*1</f>
        <v>6</v>
      </c>
      <c r="G495" s="65"/>
      <c r="H495" s="65"/>
    </row>
    <row r="496" spans="2:8" ht="44.45" customHeight="1" x14ac:dyDescent="0.2">
      <c r="B496" s="29" t="s">
        <v>42</v>
      </c>
      <c r="C496" s="29"/>
      <c r="D496" s="211" t="s">
        <v>1367</v>
      </c>
      <c r="E496" s="76"/>
      <c r="F496" s="76"/>
      <c r="G496" s="77"/>
      <c r="H496" s="77"/>
    </row>
    <row r="497" spans="2:8" ht="38.25" x14ac:dyDescent="0.2">
      <c r="B497" s="19" t="s">
        <v>400</v>
      </c>
      <c r="C497" s="32"/>
      <c r="D497" s="20" t="s">
        <v>377</v>
      </c>
      <c r="E497" s="19" t="s">
        <v>378</v>
      </c>
      <c r="F497" s="19">
        <f>12*2*1</f>
        <v>24</v>
      </c>
      <c r="G497" s="65"/>
      <c r="H497" s="65"/>
    </row>
    <row r="498" spans="2:8" ht="38.25" x14ac:dyDescent="0.2">
      <c r="B498" s="19" t="s">
        <v>401</v>
      </c>
      <c r="C498" s="32"/>
      <c r="D498" s="20" t="s">
        <v>380</v>
      </c>
      <c r="E498" s="19" t="s">
        <v>378</v>
      </c>
      <c r="F498" s="19">
        <f>4*1*1</f>
        <v>4</v>
      </c>
      <c r="G498" s="65"/>
      <c r="H498" s="65"/>
    </row>
    <row r="499" spans="2:8" ht="39" thickBot="1" x14ac:dyDescent="0.25">
      <c r="B499" s="19" t="s">
        <v>402</v>
      </c>
      <c r="C499" s="32"/>
      <c r="D499" s="20" t="s">
        <v>382</v>
      </c>
      <c r="E499" s="19" t="s">
        <v>378</v>
      </c>
      <c r="F499" s="19">
        <f>2*3*1</f>
        <v>6</v>
      </c>
      <c r="G499" s="65"/>
      <c r="H499" s="65"/>
    </row>
    <row r="500" spans="2:8" ht="43.9" customHeight="1" x14ac:dyDescent="0.2">
      <c r="B500" s="29">
        <v>1.8</v>
      </c>
      <c r="C500" s="29"/>
      <c r="D500" s="211" t="s">
        <v>1368</v>
      </c>
      <c r="E500" s="76"/>
      <c r="F500" s="76"/>
      <c r="G500" s="77"/>
      <c r="H500" s="77"/>
    </row>
    <row r="501" spans="2:8" ht="38.25" x14ac:dyDescent="0.2">
      <c r="B501" s="19" t="s">
        <v>403</v>
      </c>
      <c r="C501" s="32"/>
      <c r="D501" s="20" t="s">
        <v>377</v>
      </c>
      <c r="E501" s="19" t="s">
        <v>378</v>
      </c>
      <c r="F501" s="19">
        <f>12*2*1</f>
        <v>24</v>
      </c>
      <c r="G501" s="65"/>
      <c r="H501" s="65"/>
    </row>
    <row r="502" spans="2:8" ht="38.25" x14ac:dyDescent="0.2">
      <c r="B502" s="19" t="s">
        <v>404</v>
      </c>
      <c r="C502" s="32"/>
      <c r="D502" s="20" t="s">
        <v>380</v>
      </c>
      <c r="E502" s="19" t="s">
        <v>378</v>
      </c>
      <c r="F502" s="19">
        <f>4*1*1</f>
        <v>4</v>
      </c>
      <c r="G502" s="65"/>
      <c r="H502" s="65"/>
    </row>
    <row r="503" spans="2:8" ht="39" thickBot="1" x14ac:dyDescent="0.25">
      <c r="B503" s="19" t="s">
        <v>405</v>
      </c>
      <c r="C503" s="32"/>
      <c r="D503" s="20" t="s">
        <v>382</v>
      </c>
      <c r="E503" s="19" t="s">
        <v>378</v>
      </c>
      <c r="F503" s="19">
        <f>2*3*1</f>
        <v>6</v>
      </c>
      <c r="G503" s="65"/>
      <c r="H503" s="65"/>
    </row>
    <row r="504" spans="2:8" ht="45.6" customHeight="1" x14ac:dyDescent="0.2">
      <c r="B504" s="29">
        <v>1.9</v>
      </c>
      <c r="C504" s="29"/>
      <c r="D504" s="211" t="s">
        <v>1369</v>
      </c>
      <c r="E504" s="76"/>
      <c r="F504" s="76"/>
      <c r="G504" s="77"/>
      <c r="H504" s="77"/>
    </row>
    <row r="505" spans="2:8" ht="38.25" x14ac:dyDescent="0.2">
      <c r="B505" s="19" t="s">
        <v>407</v>
      </c>
      <c r="C505" s="32"/>
      <c r="D505" s="20" t="s">
        <v>377</v>
      </c>
      <c r="E505" s="19" t="s">
        <v>378</v>
      </c>
      <c r="F505" s="19">
        <f>12*2*1</f>
        <v>24</v>
      </c>
      <c r="G505" s="65"/>
      <c r="H505" s="65"/>
    </row>
    <row r="506" spans="2:8" ht="38.25" x14ac:dyDescent="0.2">
      <c r="B506" s="19" t="s">
        <v>408</v>
      </c>
      <c r="C506" s="32"/>
      <c r="D506" s="20" t="s">
        <v>380</v>
      </c>
      <c r="E506" s="19" t="s">
        <v>378</v>
      </c>
      <c r="F506" s="19">
        <f>4*1*1</f>
        <v>4</v>
      </c>
      <c r="G506" s="65"/>
      <c r="H506" s="65"/>
    </row>
    <row r="507" spans="2:8" ht="39" thickBot="1" x14ac:dyDescent="0.25">
      <c r="B507" s="19" t="s">
        <v>409</v>
      </c>
      <c r="C507" s="32"/>
      <c r="D507" s="20" t="s">
        <v>382</v>
      </c>
      <c r="E507" s="19" t="s">
        <v>378</v>
      </c>
      <c r="F507" s="19">
        <f>2*3*1</f>
        <v>6</v>
      </c>
      <c r="G507" s="65"/>
      <c r="H507" s="65"/>
    </row>
    <row r="508" spans="2:8" ht="15" thickBot="1" x14ac:dyDescent="0.25">
      <c r="B508" s="26" t="s">
        <v>395</v>
      </c>
      <c r="C508" s="26"/>
      <c r="D508" s="26"/>
      <c r="E508" s="26"/>
      <c r="F508" s="26"/>
      <c r="G508" s="27"/>
      <c r="H508" s="28"/>
    </row>
    <row r="509" spans="2:8" ht="15" thickBot="1" x14ac:dyDescent="0.25">
      <c r="B509" s="26" t="s">
        <v>396</v>
      </c>
      <c r="C509" s="38"/>
      <c r="D509" s="39"/>
      <c r="E509" s="40"/>
      <c r="F509" s="40"/>
      <c r="G509" s="41"/>
      <c r="H509" s="41"/>
    </row>
    <row r="510" spans="2:8" ht="44.45" customHeight="1" x14ac:dyDescent="0.2">
      <c r="B510" s="269">
        <v>1.1000000000000001</v>
      </c>
      <c r="C510" s="29"/>
      <c r="D510" s="211" t="s">
        <v>1370</v>
      </c>
      <c r="E510" s="76"/>
      <c r="F510" s="76"/>
      <c r="G510" s="77"/>
      <c r="H510" s="77"/>
    </row>
    <row r="511" spans="2:8" ht="38.25" x14ac:dyDescent="0.2">
      <c r="B511" s="19" t="s">
        <v>410</v>
      </c>
      <c r="C511" s="32"/>
      <c r="D511" s="20" t="s">
        <v>377</v>
      </c>
      <c r="E511" s="19" t="s">
        <v>378</v>
      </c>
      <c r="F511" s="19">
        <f>12*2*1</f>
        <v>24</v>
      </c>
      <c r="G511" s="65"/>
      <c r="H511" s="65"/>
    </row>
    <row r="512" spans="2:8" ht="38.25" x14ac:dyDescent="0.2">
      <c r="B512" s="19" t="s">
        <v>411</v>
      </c>
      <c r="C512" s="32"/>
      <c r="D512" s="20" t="s">
        <v>380</v>
      </c>
      <c r="E512" s="19" t="s">
        <v>378</v>
      </c>
      <c r="F512" s="19">
        <f>4*1*1</f>
        <v>4</v>
      </c>
      <c r="G512" s="65"/>
      <c r="H512" s="65"/>
    </row>
    <row r="513" spans="2:8" ht="39" thickBot="1" x14ac:dyDescent="0.25">
      <c r="B513" s="19" t="s">
        <v>412</v>
      </c>
      <c r="C513" s="32"/>
      <c r="D513" s="20" t="s">
        <v>382</v>
      </c>
      <c r="E513" s="19" t="s">
        <v>378</v>
      </c>
      <c r="F513" s="19">
        <f>2*3*1</f>
        <v>6</v>
      </c>
      <c r="G513" s="65"/>
      <c r="H513" s="65"/>
    </row>
    <row r="514" spans="2:8" ht="46.9" customHeight="1" x14ac:dyDescent="0.2">
      <c r="B514" s="29">
        <v>1.1100000000000001</v>
      </c>
      <c r="C514" s="29"/>
      <c r="D514" s="211" t="s">
        <v>1371</v>
      </c>
      <c r="E514" s="76"/>
      <c r="F514" s="76"/>
      <c r="G514" s="77"/>
      <c r="H514" s="77"/>
    </row>
    <row r="515" spans="2:8" ht="38.25" x14ac:dyDescent="0.2">
      <c r="B515" s="19" t="s">
        <v>414</v>
      </c>
      <c r="C515" s="32"/>
      <c r="D515" s="20" t="s">
        <v>377</v>
      </c>
      <c r="E515" s="19" t="s">
        <v>378</v>
      </c>
      <c r="F515" s="19">
        <f>12*2*1</f>
        <v>24</v>
      </c>
      <c r="G515" s="65"/>
      <c r="H515" s="65"/>
    </row>
    <row r="516" spans="2:8" ht="38.25" x14ac:dyDescent="0.2">
      <c r="B516" s="19" t="s">
        <v>415</v>
      </c>
      <c r="C516" s="32"/>
      <c r="D516" s="20" t="s">
        <v>380</v>
      </c>
      <c r="E516" s="19" t="s">
        <v>378</v>
      </c>
      <c r="F516" s="19">
        <f>4*1*1</f>
        <v>4</v>
      </c>
      <c r="G516" s="65"/>
      <c r="H516" s="65"/>
    </row>
    <row r="517" spans="2:8" ht="39" thickBot="1" x14ac:dyDescent="0.25">
      <c r="B517" s="19" t="s">
        <v>416</v>
      </c>
      <c r="C517" s="32"/>
      <c r="D517" s="20" t="s">
        <v>382</v>
      </c>
      <c r="E517" s="19" t="s">
        <v>378</v>
      </c>
      <c r="F517" s="19">
        <f>2*3*1</f>
        <v>6</v>
      </c>
      <c r="G517" s="65"/>
      <c r="H517" s="65"/>
    </row>
    <row r="518" spans="2:8" ht="45.6" customHeight="1" x14ac:dyDescent="0.2">
      <c r="B518" s="269">
        <v>1.1200000000000001</v>
      </c>
      <c r="C518" s="29"/>
      <c r="D518" s="211" t="s">
        <v>1372</v>
      </c>
      <c r="E518" s="76"/>
      <c r="F518" s="76"/>
      <c r="G518" s="77"/>
      <c r="H518" s="77"/>
    </row>
    <row r="519" spans="2:8" ht="38.25" x14ac:dyDescent="0.2">
      <c r="B519" s="19" t="s">
        <v>418</v>
      </c>
      <c r="C519" s="32"/>
      <c r="D519" s="20" t="s">
        <v>377</v>
      </c>
      <c r="E519" s="19" t="s">
        <v>378</v>
      </c>
      <c r="F519" s="19">
        <f>12*2*1</f>
        <v>24</v>
      </c>
      <c r="G519" s="65"/>
      <c r="H519" s="65"/>
    </row>
    <row r="520" spans="2:8" ht="38.25" x14ac:dyDescent="0.2">
      <c r="B520" s="19" t="s">
        <v>419</v>
      </c>
      <c r="C520" s="32"/>
      <c r="D520" s="20" t="s">
        <v>380</v>
      </c>
      <c r="E520" s="19" t="s">
        <v>378</v>
      </c>
      <c r="F520" s="19">
        <f>4*1*1</f>
        <v>4</v>
      </c>
      <c r="G520" s="65"/>
      <c r="H520" s="65"/>
    </row>
    <row r="521" spans="2:8" ht="39" thickBot="1" x14ac:dyDescent="0.25">
      <c r="B521" s="19" t="s">
        <v>420</v>
      </c>
      <c r="C521" s="32"/>
      <c r="D521" s="20" t="s">
        <v>382</v>
      </c>
      <c r="E521" s="19" t="s">
        <v>378</v>
      </c>
      <c r="F521" s="19">
        <f>2*3*1</f>
        <v>6</v>
      </c>
      <c r="G521" s="65"/>
      <c r="H521" s="65"/>
    </row>
    <row r="522" spans="2:8" ht="47.45" customHeight="1" x14ac:dyDescent="0.2">
      <c r="B522" s="29">
        <v>1.1299999999999999</v>
      </c>
      <c r="C522" s="29"/>
      <c r="D522" s="211" t="s">
        <v>1373</v>
      </c>
      <c r="E522" s="76"/>
      <c r="F522" s="76"/>
      <c r="G522" s="80"/>
      <c r="H522" s="80"/>
    </row>
    <row r="523" spans="2:8" ht="38.25" x14ac:dyDescent="0.2">
      <c r="B523" s="19" t="s">
        <v>421</v>
      </c>
      <c r="C523" s="32"/>
      <c r="D523" s="20" t="s">
        <v>377</v>
      </c>
      <c r="E523" s="19" t="s">
        <v>378</v>
      </c>
      <c r="F523" s="19">
        <f>12*2*1</f>
        <v>24</v>
      </c>
      <c r="G523" s="65"/>
      <c r="H523" s="65"/>
    </row>
    <row r="524" spans="2:8" ht="38.25" x14ac:dyDescent="0.2">
      <c r="B524" s="19" t="s">
        <v>422</v>
      </c>
      <c r="C524" s="32"/>
      <c r="D524" s="20" t="s">
        <v>380</v>
      </c>
      <c r="E524" s="19" t="s">
        <v>378</v>
      </c>
      <c r="F524" s="19">
        <f>4*1*1</f>
        <v>4</v>
      </c>
      <c r="G524" s="65"/>
      <c r="H524" s="65"/>
    </row>
    <row r="525" spans="2:8" ht="39" thickBot="1" x14ac:dyDescent="0.25">
      <c r="B525" s="19" t="s">
        <v>423</v>
      </c>
      <c r="C525" s="32"/>
      <c r="D525" s="20" t="s">
        <v>382</v>
      </c>
      <c r="E525" s="19" t="s">
        <v>378</v>
      </c>
      <c r="F525" s="19">
        <f>2*3*1</f>
        <v>6</v>
      </c>
      <c r="G525" s="65"/>
      <c r="H525" s="65"/>
    </row>
    <row r="526" spans="2:8" ht="43.9" customHeight="1" x14ac:dyDescent="0.2">
      <c r="B526" s="29">
        <v>1.1399999999999999</v>
      </c>
      <c r="C526" s="29"/>
      <c r="D526" s="211" t="s">
        <v>656</v>
      </c>
      <c r="E526" s="76"/>
      <c r="F526" s="76"/>
      <c r="G526" s="77"/>
      <c r="H526" s="77"/>
    </row>
    <row r="527" spans="2:8" ht="38.25" x14ac:dyDescent="0.2">
      <c r="B527" s="19" t="s">
        <v>424</v>
      </c>
      <c r="C527" s="32"/>
      <c r="D527" s="20" t="s">
        <v>377</v>
      </c>
      <c r="E527" s="19" t="s">
        <v>378</v>
      </c>
      <c r="F527" s="19">
        <v>24</v>
      </c>
      <c r="G527" s="65"/>
      <c r="H527" s="65"/>
    </row>
    <row r="528" spans="2:8" ht="38.25" x14ac:dyDescent="0.2">
      <c r="B528" s="19" t="s">
        <v>425</v>
      </c>
      <c r="C528" s="32"/>
      <c r="D528" s="20" t="s">
        <v>380</v>
      </c>
      <c r="E528" s="19" t="s">
        <v>378</v>
      </c>
      <c r="F528" s="19">
        <v>4</v>
      </c>
      <c r="G528" s="65"/>
      <c r="H528" s="65"/>
    </row>
    <row r="529" spans="2:8" ht="39" thickBot="1" x14ac:dyDescent="0.25">
      <c r="B529" s="19" t="s">
        <v>426</v>
      </c>
      <c r="C529" s="32"/>
      <c r="D529" s="20" t="s">
        <v>382</v>
      </c>
      <c r="E529" s="19" t="s">
        <v>378</v>
      </c>
      <c r="F529" s="19">
        <v>6</v>
      </c>
      <c r="G529" s="65"/>
      <c r="H529" s="65"/>
    </row>
    <row r="530" spans="2:8" ht="48" customHeight="1" x14ac:dyDescent="0.2">
      <c r="B530" s="29">
        <v>1.1499999999999999</v>
      </c>
      <c r="C530" s="29"/>
      <c r="D530" s="211" t="s">
        <v>657</v>
      </c>
      <c r="E530" s="76"/>
      <c r="F530" s="76"/>
      <c r="G530" s="80"/>
      <c r="H530" s="80"/>
    </row>
    <row r="531" spans="2:8" ht="38.25" x14ac:dyDescent="0.2">
      <c r="B531" s="19" t="s">
        <v>428</v>
      </c>
      <c r="C531" s="32"/>
      <c r="D531" s="20" t="s">
        <v>377</v>
      </c>
      <c r="E531" s="19" t="s">
        <v>378</v>
      </c>
      <c r="F531" s="19">
        <f>12*2*1</f>
        <v>24</v>
      </c>
      <c r="G531" s="65"/>
      <c r="H531" s="65"/>
    </row>
    <row r="532" spans="2:8" ht="38.25" x14ac:dyDescent="0.2">
      <c r="B532" s="19" t="s">
        <v>429</v>
      </c>
      <c r="C532" s="32"/>
      <c r="D532" s="20" t="s">
        <v>380</v>
      </c>
      <c r="E532" s="19" t="s">
        <v>378</v>
      </c>
      <c r="F532" s="19">
        <f>4*1*1</f>
        <v>4</v>
      </c>
      <c r="G532" s="65"/>
      <c r="H532" s="65"/>
    </row>
    <row r="533" spans="2:8" ht="39" thickBot="1" x14ac:dyDescent="0.25">
      <c r="B533" s="19" t="s">
        <v>430</v>
      </c>
      <c r="C533" s="32"/>
      <c r="D533" s="20" t="s">
        <v>382</v>
      </c>
      <c r="E533" s="19" t="s">
        <v>378</v>
      </c>
      <c r="F533" s="19">
        <f>2*3*1</f>
        <v>6</v>
      </c>
      <c r="G533" s="65"/>
      <c r="H533" s="65"/>
    </row>
    <row r="534" spans="2:8" ht="48.6" customHeight="1" x14ac:dyDescent="0.2">
      <c r="B534" s="29">
        <v>1.1599999999999999</v>
      </c>
      <c r="C534" s="29"/>
      <c r="D534" s="211" t="s">
        <v>658</v>
      </c>
      <c r="E534" s="76"/>
      <c r="F534" s="76"/>
      <c r="G534" s="77"/>
      <c r="H534" s="77"/>
    </row>
    <row r="535" spans="2:8" ht="38.25" x14ac:dyDescent="0.2">
      <c r="B535" s="19" t="s">
        <v>431</v>
      </c>
      <c r="C535" s="32"/>
      <c r="D535" s="20" t="s">
        <v>377</v>
      </c>
      <c r="E535" s="19" t="s">
        <v>378</v>
      </c>
      <c r="F535" s="19">
        <f>12*2*1</f>
        <v>24</v>
      </c>
      <c r="G535" s="65"/>
      <c r="H535" s="65"/>
    </row>
    <row r="536" spans="2:8" ht="38.25" x14ac:dyDescent="0.2">
      <c r="B536" s="19" t="s">
        <v>432</v>
      </c>
      <c r="C536" s="32"/>
      <c r="D536" s="20" t="s">
        <v>380</v>
      </c>
      <c r="E536" s="19" t="s">
        <v>378</v>
      </c>
      <c r="F536" s="19">
        <f>4*1*1</f>
        <v>4</v>
      </c>
      <c r="G536" s="65"/>
      <c r="H536" s="65"/>
    </row>
    <row r="537" spans="2:8" ht="39" thickBot="1" x14ac:dyDescent="0.25">
      <c r="B537" s="19" t="s">
        <v>433</v>
      </c>
      <c r="C537" s="32"/>
      <c r="D537" s="20" t="s">
        <v>382</v>
      </c>
      <c r="E537" s="19" t="s">
        <v>378</v>
      </c>
      <c r="F537" s="19">
        <f>2*3*1</f>
        <v>6</v>
      </c>
      <c r="G537" s="65"/>
      <c r="H537" s="65"/>
    </row>
    <row r="538" spans="2:8" ht="47.45" customHeight="1" x14ac:dyDescent="0.2">
      <c r="B538" s="29">
        <v>1.17</v>
      </c>
      <c r="C538" s="29"/>
      <c r="D538" s="211" t="s">
        <v>657</v>
      </c>
      <c r="E538" s="76"/>
      <c r="F538" s="76"/>
      <c r="G538" s="77"/>
      <c r="H538" s="77"/>
    </row>
    <row r="539" spans="2:8" ht="39" thickBot="1" x14ac:dyDescent="0.25">
      <c r="B539" s="19" t="s">
        <v>434</v>
      </c>
      <c r="C539" s="32"/>
      <c r="D539" s="20" t="s">
        <v>377</v>
      </c>
      <c r="E539" s="19" t="s">
        <v>378</v>
      </c>
      <c r="F539" s="19">
        <f>12*2*1</f>
        <v>24</v>
      </c>
      <c r="G539" s="65"/>
      <c r="H539" s="65"/>
    </row>
    <row r="540" spans="2:8" ht="15" thickBot="1" x14ac:dyDescent="0.25">
      <c r="B540" s="26" t="s">
        <v>395</v>
      </c>
      <c r="C540" s="26"/>
      <c r="D540" s="26"/>
      <c r="E540" s="26"/>
      <c r="F540" s="26"/>
      <c r="G540" s="27"/>
      <c r="H540" s="28"/>
    </row>
    <row r="541" spans="2:8" ht="15" thickBot="1" x14ac:dyDescent="0.25">
      <c r="B541" s="26" t="s">
        <v>396</v>
      </c>
      <c r="C541" s="346"/>
      <c r="D541" s="347"/>
      <c r="E541" s="295"/>
      <c r="F541" s="295"/>
      <c r="G541" s="340"/>
      <c r="H541" s="340"/>
    </row>
    <row r="542" spans="2:8" ht="38.25" x14ac:dyDescent="0.2">
      <c r="B542" s="19" t="s">
        <v>435</v>
      </c>
      <c r="C542" s="32"/>
      <c r="D542" s="20" t="s">
        <v>380</v>
      </c>
      <c r="E542" s="19" t="s">
        <v>378</v>
      </c>
      <c r="F542" s="19">
        <f>4*1*1</f>
        <v>4</v>
      </c>
      <c r="G542" s="65"/>
      <c r="H542" s="65"/>
    </row>
    <row r="543" spans="2:8" ht="39" thickBot="1" x14ac:dyDescent="0.25">
      <c r="B543" s="19" t="s">
        <v>436</v>
      </c>
      <c r="C543" s="32"/>
      <c r="D543" s="20" t="s">
        <v>382</v>
      </c>
      <c r="E543" s="19" t="s">
        <v>378</v>
      </c>
      <c r="F543" s="19">
        <f>2*3*1</f>
        <v>6</v>
      </c>
      <c r="G543" s="65"/>
      <c r="H543" s="65"/>
    </row>
    <row r="544" spans="2:8" ht="43.9" customHeight="1" x14ac:dyDescent="0.2">
      <c r="B544" s="29">
        <v>1.18</v>
      </c>
      <c r="C544" s="29"/>
      <c r="D544" s="211" t="s">
        <v>659</v>
      </c>
      <c r="E544" s="76"/>
      <c r="F544" s="76"/>
      <c r="G544" s="77"/>
      <c r="H544" s="77"/>
    </row>
    <row r="545" spans="2:8" ht="38.25" x14ac:dyDescent="0.2">
      <c r="B545" s="19" t="s">
        <v>437</v>
      </c>
      <c r="C545" s="32"/>
      <c r="D545" s="20" t="s">
        <v>377</v>
      </c>
      <c r="E545" s="19" t="s">
        <v>378</v>
      </c>
      <c r="F545" s="19">
        <f>12*2*1</f>
        <v>24</v>
      </c>
      <c r="G545" s="65"/>
      <c r="H545" s="65"/>
    </row>
    <row r="546" spans="2:8" ht="38.25" x14ac:dyDescent="0.2">
      <c r="B546" s="19" t="s">
        <v>438</v>
      </c>
      <c r="C546" s="32"/>
      <c r="D546" s="20" t="s">
        <v>380</v>
      </c>
      <c r="E546" s="19" t="s">
        <v>378</v>
      </c>
      <c r="F546" s="19">
        <f>4*1*1</f>
        <v>4</v>
      </c>
      <c r="G546" s="65"/>
      <c r="H546" s="65"/>
    </row>
    <row r="547" spans="2:8" ht="39" thickBot="1" x14ac:dyDescent="0.25">
      <c r="B547" s="19" t="s">
        <v>439</v>
      </c>
      <c r="C547" s="32"/>
      <c r="D547" s="20" t="s">
        <v>382</v>
      </c>
      <c r="E547" s="19" t="s">
        <v>378</v>
      </c>
      <c r="F547" s="19">
        <f>2*3*1</f>
        <v>6</v>
      </c>
      <c r="G547" s="65"/>
      <c r="H547" s="65"/>
    </row>
    <row r="548" spans="2:8" ht="45.6" customHeight="1" x14ac:dyDescent="0.2">
      <c r="B548" s="29">
        <v>1.19</v>
      </c>
      <c r="C548" s="29"/>
      <c r="D548" s="211" t="s">
        <v>1374</v>
      </c>
      <c r="E548" s="76"/>
      <c r="F548" s="76"/>
      <c r="G548" s="77"/>
      <c r="H548" s="77"/>
    </row>
    <row r="549" spans="2:8" ht="38.25" x14ac:dyDescent="0.2">
      <c r="B549" s="19" t="s">
        <v>440</v>
      </c>
      <c r="C549" s="32"/>
      <c r="D549" s="20" t="s">
        <v>377</v>
      </c>
      <c r="E549" s="19" t="s">
        <v>378</v>
      </c>
      <c r="F549" s="19">
        <f>12*2*1</f>
        <v>24</v>
      </c>
      <c r="G549" s="65"/>
      <c r="H549" s="65"/>
    </row>
    <row r="550" spans="2:8" ht="38.25" x14ac:dyDescent="0.2">
      <c r="B550" s="19" t="s">
        <v>441</v>
      </c>
      <c r="C550" s="32"/>
      <c r="D550" s="20" t="s">
        <v>380</v>
      </c>
      <c r="E550" s="19" t="s">
        <v>378</v>
      </c>
      <c r="F550" s="19">
        <f>4*1*1</f>
        <v>4</v>
      </c>
      <c r="G550" s="65"/>
      <c r="H550" s="65"/>
    </row>
    <row r="551" spans="2:8" ht="39" thickBot="1" x14ac:dyDescent="0.25">
      <c r="B551" s="19" t="s">
        <v>442</v>
      </c>
      <c r="C551" s="32"/>
      <c r="D551" s="20" t="s">
        <v>382</v>
      </c>
      <c r="E551" s="19" t="s">
        <v>378</v>
      </c>
      <c r="F551" s="19">
        <f>2*3*1</f>
        <v>6</v>
      </c>
      <c r="G551" s="65"/>
      <c r="H551" s="65"/>
    </row>
    <row r="552" spans="2:8" ht="49.15" customHeight="1" x14ac:dyDescent="0.2">
      <c r="B552" s="269">
        <v>1.2</v>
      </c>
      <c r="C552" s="29"/>
      <c r="D552" s="211" t="s">
        <v>1375</v>
      </c>
      <c r="E552" s="76"/>
      <c r="F552" s="76"/>
      <c r="G552" s="77"/>
      <c r="H552" s="77"/>
    </row>
    <row r="553" spans="2:8" ht="38.25" x14ac:dyDescent="0.2">
      <c r="B553" s="19" t="s">
        <v>443</v>
      </c>
      <c r="C553" s="32"/>
      <c r="D553" s="20" t="s">
        <v>377</v>
      </c>
      <c r="E553" s="19" t="s">
        <v>378</v>
      </c>
      <c r="F553" s="19">
        <f>12*2*1</f>
        <v>24</v>
      </c>
      <c r="G553" s="65"/>
      <c r="H553" s="65"/>
    </row>
    <row r="554" spans="2:8" ht="38.25" x14ac:dyDescent="0.2">
      <c r="B554" s="19" t="s">
        <v>444</v>
      </c>
      <c r="C554" s="32"/>
      <c r="D554" s="20" t="s">
        <v>380</v>
      </c>
      <c r="E554" s="19" t="s">
        <v>378</v>
      </c>
      <c r="F554" s="19">
        <f>4*1*1</f>
        <v>4</v>
      </c>
      <c r="G554" s="65"/>
      <c r="H554" s="65"/>
    </row>
    <row r="555" spans="2:8" ht="39" thickBot="1" x14ac:dyDescent="0.25">
      <c r="B555" s="19" t="s">
        <v>445</v>
      </c>
      <c r="C555" s="32"/>
      <c r="D555" s="20" t="s">
        <v>382</v>
      </c>
      <c r="E555" s="19" t="s">
        <v>378</v>
      </c>
      <c r="F555" s="19">
        <f>2*3*1</f>
        <v>6</v>
      </c>
      <c r="G555" s="65"/>
      <c r="H555" s="65"/>
    </row>
    <row r="556" spans="2:8" ht="45.6" customHeight="1" x14ac:dyDescent="0.2">
      <c r="B556" s="29" t="s">
        <v>65</v>
      </c>
      <c r="C556" s="29"/>
      <c r="D556" s="211" t="s">
        <v>660</v>
      </c>
      <c r="E556" s="76"/>
      <c r="F556" s="76"/>
      <c r="G556" s="77"/>
      <c r="H556" s="77"/>
    </row>
    <row r="557" spans="2:8" ht="38.25" x14ac:dyDescent="0.2">
      <c r="B557" s="19" t="s">
        <v>590</v>
      </c>
      <c r="C557" s="32"/>
      <c r="D557" s="20" t="s">
        <v>377</v>
      </c>
      <c r="E557" s="19" t="s">
        <v>378</v>
      </c>
      <c r="F557" s="19">
        <f>12*2*1</f>
        <v>24</v>
      </c>
      <c r="G557" s="65"/>
      <c r="H557" s="65"/>
    </row>
    <row r="558" spans="2:8" ht="38.25" x14ac:dyDescent="0.2">
      <c r="B558" s="19" t="s">
        <v>591</v>
      </c>
      <c r="C558" s="32"/>
      <c r="D558" s="20" t="s">
        <v>380</v>
      </c>
      <c r="E558" s="19" t="s">
        <v>378</v>
      </c>
      <c r="F558" s="19">
        <f>4*1*1</f>
        <v>4</v>
      </c>
      <c r="G558" s="65"/>
      <c r="H558" s="65"/>
    </row>
    <row r="559" spans="2:8" ht="39" thickBot="1" x14ac:dyDescent="0.25">
      <c r="B559" s="19" t="s">
        <v>592</v>
      </c>
      <c r="C559" s="32"/>
      <c r="D559" s="20" t="s">
        <v>382</v>
      </c>
      <c r="E559" s="19" t="s">
        <v>378</v>
      </c>
      <c r="F559" s="19">
        <f>2*3*1</f>
        <v>6</v>
      </c>
      <c r="G559" s="65"/>
      <c r="H559" s="65"/>
    </row>
    <row r="560" spans="2:8" ht="49.15" customHeight="1" x14ac:dyDescent="0.2">
      <c r="B560" s="29" t="s">
        <v>67</v>
      </c>
      <c r="C560" s="29"/>
      <c r="D560" s="211" t="s">
        <v>660</v>
      </c>
      <c r="E560" s="76"/>
      <c r="F560" s="76"/>
      <c r="G560" s="77"/>
      <c r="H560" s="77"/>
    </row>
    <row r="561" spans="2:9" ht="38.25" x14ac:dyDescent="0.2">
      <c r="B561" s="19" t="s">
        <v>446</v>
      </c>
      <c r="C561" s="32"/>
      <c r="D561" s="20" t="s">
        <v>377</v>
      </c>
      <c r="E561" s="19" t="s">
        <v>378</v>
      </c>
      <c r="F561" s="19">
        <f>12*2*1</f>
        <v>24</v>
      </c>
      <c r="G561" s="65"/>
      <c r="H561" s="65"/>
    </row>
    <row r="562" spans="2:9" ht="38.25" x14ac:dyDescent="0.2">
      <c r="B562" s="19" t="s">
        <v>447</v>
      </c>
      <c r="C562" s="32"/>
      <c r="D562" s="20" t="s">
        <v>380</v>
      </c>
      <c r="E562" s="19" t="s">
        <v>378</v>
      </c>
      <c r="F562" s="19">
        <f>4*1*1</f>
        <v>4</v>
      </c>
      <c r="G562" s="65"/>
      <c r="H562" s="65"/>
    </row>
    <row r="563" spans="2:9" ht="39" thickBot="1" x14ac:dyDescent="0.25">
      <c r="B563" s="19" t="s">
        <v>448</v>
      </c>
      <c r="C563" s="32"/>
      <c r="D563" s="20" t="s">
        <v>382</v>
      </c>
      <c r="E563" s="19" t="s">
        <v>378</v>
      </c>
      <c r="F563" s="19">
        <f>2*3*1</f>
        <v>6</v>
      </c>
      <c r="G563" s="65"/>
      <c r="H563" s="65"/>
    </row>
    <row r="564" spans="2:9" ht="47.45" customHeight="1" x14ac:dyDescent="0.2">
      <c r="B564" s="29" t="s">
        <v>69</v>
      </c>
      <c r="C564" s="29"/>
      <c r="D564" s="211" t="s">
        <v>1376</v>
      </c>
      <c r="E564" s="76"/>
      <c r="F564" s="76"/>
      <c r="G564" s="77"/>
      <c r="H564" s="77"/>
    </row>
    <row r="565" spans="2:9" ht="38.25" x14ac:dyDescent="0.2">
      <c r="B565" s="19" t="s">
        <v>449</v>
      </c>
      <c r="C565" s="32"/>
      <c r="D565" s="20" t="s">
        <v>377</v>
      </c>
      <c r="E565" s="19" t="s">
        <v>378</v>
      </c>
      <c r="F565" s="19">
        <f>12*2*1</f>
        <v>24</v>
      </c>
      <c r="G565" s="65"/>
      <c r="H565" s="65"/>
    </row>
    <row r="566" spans="2:9" ht="38.25" x14ac:dyDescent="0.2">
      <c r="B566" s="19" t="s">
        <v>450</v>
      </c>
      <c r="C566" s="32"/>
      <c r="D566" s="20" t="s">
        <v>380</v>
      </c>
      <c r="E566" s="19" t="s">
        <v>378</v>
      </c>
      <c r="F566" s="19">
        <f>4*1*1</f>
        <v>4</v>
      </c>
      <c r="G566" s="65"/>
      <c r="H566" s="65"/>
    </row>
    <row r="567" spans="2:9" ht="39" thickBot="1" x14ac:dyDescent="0.25">
      <c r="B567" s="19" t="s">
        <v>451</v>
      </c>
      <c r="C567" s="32"/>
      <c r="D567" s="20" t="s">
        <v>382</v>
      </c>
      <c r="E567" s="19" t="s">
        <v>378</v>
      </c>
      <c r="F567" s="19">
        <f>2*3*1</f>
        <v>6</v>
      </c>
      <c r="G567" s="65"/>
      <c r="H567" s="65"/>
    </row>
    <row r="568" spans="2:9" ht="51.6" customHeight="1" x14ac:dyDescent="0.25">
      <c r="B568" s="29" t="s">
        <v>29</v>
      </c>
      <c r="C568" s="29"/>
      <c r="D568" s="211" t="s">
        <v>672</v>
      </c>
      <c r="E568" s="76"/>
      <c r="F568" s="76"/>
      <c r="G568" s="77"/>
      <c r="H568" s="77"/>
      <c r="I568" s="333"/>
    </row>
    <row r="569" spans="2:9" ht="38.25" x14ac:dyDescent="0.2">
      <c r="B569" s="19" t="s">
        <v>376</v>
      </c>
      <c r="C569" s="32"/>
      <c r="D569" s="20" t="s">
        <v>377</v>
      </c>
      <c r="E569" s="19" t="s">
        <v>378</v>
      </c>
      <c r="F569" s="19">
        <f>12*2*1</f>
        <v>24</v>
      </c>
      <c r="G569" s="65"/>
      <c r="H569" s="65"/>
    </row>
    <row r="570" spans="2:9" ht="38.25" x14ac:dyDescent="0.2">
      <c r="B570" s="19" t="s">
        <v>379</v>
      </c>
      <c r="C570" s="32"/>
      <c r="D570" s="20" t="s">
        <v>380</v>
      </c>
      <c r="E570" s="19" t="s">
        <v>378</v>
      </c>
      <c r="F570" s="19">
        <f>4*1*1</f>
        <v>4</v>
      </c>
      <c r="G570" s="65"/>
      <c r="H570" s="65"/>
    </row>
    <row r="571" spans="2:9" ht="39" thickBot="1" x14ac:dyDescent="0.25">
      <c r="B571" s="19" t="s">
        <v>381</v>
      </c>
      <c r="C571" s="32"/>
      <c r="D571" s="20" t="s">
        <v>382</v>
      </c>
      <c r="E571" s="19" t="s">
        <v>378</v>
      </c>
      <c r="F571" s="19">
        <f>2*3*1</f>
        <v>6</v>
      </c>
      <c r="G571" s="65"/>
      <c r="H571" s="65"/>
    </row>
    <row r="572" spans="2:9" ht="15" thickBot="1" x14ac:dyDescent="0.25">
      <c r="B572" s="26" t="s">
        <v>395</v>
      </c>
      <c r="C572" s="26"/>
      <c r="D572" s="26"/>
      <c r="E572" s="26"/>
      <c r="F572" s="26"/>
      <c r="G572" s="27"/>
      <c r="H572" s="28"/>
    </row>
    <row r="573" spans="2:9" ht="15" thickBot="1" x14ac:dyDescent="0.25">
      <c r="B573" s="26" t="s">
        <v>396</v>
      </c>
      <c r="C573" s="319"/>
      <c r="D573" s="345"/>
      <c r="E573" s="54"/>
      <c r="F573" s="54"/>
      <c r="G573" s="27"/>
      <c r="H573" s="27"/>
    </row>
    <row r="574" spans="2:9" ht="46.9" customHeight="1" x14ac:dyDescent="0.2">
      <c r="B574" s="29" t="s">
        <v>32</v>
      </c>
      <c r="C574" s="29"/>
      <c r="D574" s="211" t="s">
        <v>673</v>
      </c>
      <c r="E574" s="76"/>
      <c r="F574" s="76"/>
      <c r="G574" s="77"/>
      <c r="H574" s="77"/>
    </row>
    <row r="575" spans="2:9" ht="38.25" x14ac:dyDescent="0.2">
      <c r="B575" s="19" t="s">
        <v>383</v>
      </c>
      <c r="C575" s="32"/>
      <c r="D575" s="20" t="s">
        <v>377</v>
      </c>
      <c r="E575" s="19" t="s">
        <v>378</v>
      </c>
      <c r="F575" s="19">
        <f>12*2*1</f>
        <v>24</v>
      </c>
      <c r="G575" s="65"/>
      <c r="H575" s="65"/>
    </row>
    <row r="576" spans="2:9" ht="38.25" x14ac:dyDescent="0.2">
      <c r="B576" s="19" t="s">
        <v>384</v>
      </c>
      <c r="C576" s="32"/>
      <c r="D576" s="20" t="s">
        <v>380</v>
      </c>
      <c r="E576" s="19" t="s">
        <v>378</v>
      </c>
      <c r="F576" s="19">
        <f>4*1*1</f>
        <v>4</v>
      </c>
      <c r="G576" s="65"/>
      <c r="H576" s="65"/>
    </row>
    <row r="577" spans="2:8" ht="39" thickBot="1" x14ac:dyDescent="0.25">
      <c r="B577" s="19" t="s">
        <v>385</v>
      </c>
      <c r="C577" s="32"/>
      <c r="D577" s="20" t="s">
        <v>382</v>
      </c>
      <c r="E577" s="19" t="s">
        <v>378</v>
      </c>
      <c r="F577" s="19">
        <f>2*3*1</f>
        <v>6</v>
      </c>
      <c r="G577" s="65"/>
      <c r="H577" s="65"/>
    </row>
    <row r="578" spans="2:8" ht="44.45" customHeight="1" x14ac:dyDescent="0.2">
      <c r="B578" s="29" t="s">
        <v>34</v>
      </c>
      <c r="C578" s="29"/>
      <c r="D578" s="211" t="s">
        <v>674</v>
      </c>
      <c r="E578" s="76"/>
      <c r="F578" s="76"/>
      <c r="G578" s="77"/>
      <c r="H578" s="77"/>
    </row>
    <row r="579" spans="2:8" ht="38.25" x14ac:dyDescent="0.2">
      <c r="B579" s="19" t="s">
        <v>386</v>
      </c>
      <c r="C579" s="32"/>
      <c r="D579" s="20" t="s">
        <v>377</v>
      </c>
      <c r="E579" s="19" t="s">
        <v>378</v>
      </c>
      <c r="F579" s="19">
        <f>12*2*1</f>
        <v>24</v>
      </c>
      <c r="G579" s="65"/>
      <c r="H579" s="65"/>
    </row>
    <row r="580" spans="2:8" ht="38.25" x14ac:dyDescent="0.2">
      <c r="B580" s="19" t="s">
        <v>387</v>
      </c>
      <c r="C580" s="32"/>
      <c r="D580" s="20" t="s">
        <v>380</v>
      </c>
      <c r="E580" s="19" t="s">
        <v>378</v>
      </c>
      <c r="F580" s="19">
        <f>4*1*1</f>
        <v>4</v>
      </c>
      <c r="G580" s="65"/>
      <c r="H580" s="65"/>
    </row>
    <row r="581" spans="2:8" ht="39" thickBot="1" x14ac:dyDescent="0.25">
      <c r="B581" s="19" t="s">
        <v>388</v>
      </c>
      <c r="C581" s="32"/>
      <c r="D581" s="20" t="s">
        <v>382</v>
      </c>
      <c r="E581" s="19" t="s">
        <v>378</v>
      </c>
      <c r="F581" s="19">
        <f>2*3*1</f>
        <v>6</v>
      </c>
      <c r="G581" s="65"/>
      <c r="H581" s="65"/>
    </row>
    <row r="582" spans="2:8" ht="44.45" customHeight="1" x14ac:dyDescent="0.2">
      <c r="B582" s="29" t="s">
        <v>36</v>
      </c>
      <c r="C582" s="29"/>
      <c r="D582" s="213" t="s">
        <v>675</v>
      </c>
      <c r="E582" s="76"/>
      <c r="F582" s="76"/>
      <c r="G582" s="80"/>
      <c r="H582" s="80"/>
    </row>
    <row r="583" spans="2:8" ht="38.25" x14ac:dyDescent="0.2">
      <c r="B583" s="19" t="s">
        <v>389</v>
      </c>
      <c r="C583" s="32"/>
      <c r="D583" s="20" t="s">
        <v>377</v>
      </c>
      <c r="E583" s="19" t="s">
        <v>378</v>
      </c>
      <c r="F583" s="19">
        <v>24</v>
      </c>
      <c r="G583" s="65"/>
      <c r="H583" s="65"/>
    </row>
    <row r="584" spans="2:8" ht="38.25" x14ac:dyDescent="0.2">
      <c r="B584" s="19" t="s">
        <v>390</v>
      </c>
      <c r="C584" s="32"/>
      <c r="D584" s="20" t="s">
        <v>380</v>
      </c>
      <c r="E584" s="19" t="s">
        <v>378</v>
      </c>
      <c r="F584" s="19">
        <v>4</v>
      </c>
      <c r="G584" s="65"/>
      <c r="H584" s="65"/>
    </row>
    <row r="585" spans="2:8" ht="39" thickBot="1" x14ac:dyDescent="0.25">
      <c r="B585" s="19" t="s">
        <v>391</v>
      </c>
      <c r="C585" s="32"/>
      <c r="D585" s="20" t="s">
        <v>382</v>
      </c>
      <c r="E585" s="19" t="s">
        <v>378</v>
      </c>
      <c r="F585" s="19">
        <v>6</v>
      </c>
      <c r="G585" s="65"/>
      <c r="H585" s="65"/>
    </row>
    <row r="586" spans="2:8" ht="44.45" customHeight="1" x14ac:dyDescent="0.2">
      <c r="B586" s="29" t="s">
        <v>38</v>
      </c>
      <c r="C586" s="29"/>
      <c r="D586" s="213" t="s">
        <v>676</v>
      </c>
      <c r="E586" s="76"/>
      <c r="F586" s="76"/>
      <c r="G586" s="77"/>
      <c r="H586" s="77"/>
    </row>
    <row r="587" spans="2:8" ht="38.25" x14ac:dyDescent="0.2">
      <c r="B587" s="19" t="s">
        <v>392</v>
      </c>
      <c r="C587" s="32"/>
      <c r="D587" s="20" t="s">
        <v>377</v>
      </c>
      <c r="E587" s="19" t="s">
        <v>378</v>
      </c>
      <c r="F587" s="19">
        <f>12*2*1</f>
        <v>24</v>
      </c>
      <c r="G587" s="65"/>
      <c r="H587" s="65"/>
    </row>
    <row r="588" spans="2:8" ht="38.25" x14ac:dyDescent="0.2">
      <c r="B588" s="19" t="s">
        <v>393</v>
      </c>
      <c r="C588" s="32"/>
      <c r="D588" s="20" t="s">
        <v>380</v>
      </c>
      <c r="E588" s="19" t="s">
        <v>378</v>
      </c>
      <c r="F588" s="19">
        <f>4*1*1</f>
        <v>4</v>
      </c>
      <c r="G588" s="65"/>
      <c r="H588" s="65"/>
    </row>
    <row r="589" spans="2:8" ht="39" thickBot="1" x14ac:dyDescent="0.25">
      <c r="B589" s="19" t="s">
        <v>394</v>
      </c>
      <c r="C589" s="32"/>
      <c r="D589" s="20" t="s">
        <v>382</v>
      </c>
      <c r="E589" s="19" t="s">
        <v>378</v>
      </c>
      <c r="F589" s="19">
        <f>2*3*1</f>
        <v>6</v>
      </c>
      <c r="G589" s="65"/>
      <c r="H589" s="65"/>
    </row>
    <row r="590" spans="2:8" ht="46.9" customHeight="1" x14ac:dyDescent="0.2">
      <c r="B590" s="29" t="s">
        <v>40</v>
      </c>
      <c r="C590" s="29"/>
      <c r="D590" s="212" t="s">
        <v>1377</v>
      </c>
      <c r="E590" s="76"/>
      <c r="F590" s="76"/>
      <c r="G590" s="80"/>
      <c r="H590" s="80"/>
    </row>
    <row r="591" spans="2:8" ht="38.25" x14ac:dyDescent="0.2">
      <c r="B591" s="19" t="s">
        <v>397</v>
      </c>
      <c r="C591" s="32"/>
      <c r="D591" s="20" t="s">
        <v>377</v>
      </c>
      <c r="E591" s="19" t="s">
        <v>378</v>
      </c>
      <c r="F591" s="19">
        <f>12*2*1</f>
        <v>24</v>
      </c>
      <c r="G591" s="65"/>
      <c r="H591" s="65"/>
    </row>
    <row r="592" spans="2:8" ht="38.25" x14ac:dyDescent="0.2">
      <c r="B592" s="19" t="s">
        <v>398</v>
      </c>
      <c r="C592" s="32"/>
      <c r="D592" s="20" t="s">
        <v>380</v>
      </c>
      <c r="E592" s="19" t="s">
        <v>378</v>
      </c>
      <c r="F592" s="19">
        <f>4*1*1</f>
        <v>4</v>
      </c>
      <c r="G592" s="65"/>
      <c r="H592" s="65"/>
    </row>
    <row r="593" spans="2:8" ht="39" thickBot="1" x14ac:dyDescent="0.25">
      <c r="B593" s="19" t="s">
        <v>399</v>
      </c>
      <c r="C593" s="32"/>
      <c r="D593" s="20" t="s">
        <v>382</v>
      </c>
      <c r="E593" s="19" t="s">
        <v>378</v>
      </c>
      <c r="F593" s="19">
        <f>2*3*1</f>
        <v>6</v>
      </c>
      <c r="G593" s="65"/>
      <c r="H593" s="65"/>
    </row>
    <row r="594" spans="2:8" ht="46.15" customHeight="1" x14ac:dyDescent="0.2">
      <c r="B594" s="29" t="s">
        <v>42</v>
      </c>
      <c r="C594" s="29"/>
      <c r="D594" s="211" t="s">
        <v>677</v>
      </c>
      <c r="E594" s="76"/>
      <c r="F594" s="76"/>
      <c r="G594" s="77"/>
      <c r="H594" s="77"/>
    </row>
    <row r="595" spans="2:8" ht="38.25" x14ac:dyDescent="0.2">
      <c r="B595" s="19" t="s">
        <v>400</v>
      </c>
      <c r="C595" s="32"/>
      <c r="D595" s="20" t="s">
        <v>377</v>
      </c>
      <c r="E595" s="19" t="s">
        <v>378</v>
      </c>
      <c r="F595" s="19">
        <f>12*2*1</f>
        <v>24</v>
      </c>
      <c r="G595" s="65"/>
      <c r="H595" s="65"/>
    </row>
    <row r="596" spans="2:8" ht="38.25" x14ac:dyDescent="0.2">
      <c r="B596" s="19" t="s">
        <v>401</v>
      </c>
      <c r="C596" s="32"/>
      <c r="D596" s="20" t="s">
        <v>380</v>
      </c>
      <c r="E596" s="19" t="s">
        <v>378</v>
      </c>
      <c r="F596" s="19">
        <f>4*1*1</f>
        <v>4</v>
      </c>
      <c r="G596" s="65"/>
      <c r="H596" s="65"/>
    </row>
    <row r="597" spans="2:8" ht="39" thickBot="1" x14ac:dyDescent="0.25">
      <c r="B597" s="19" t="s">
        <v>402</v>
      </c>
      <c r="C597" s="32"/>
      <c r="D597" s="20" t="s">
        <v>382</v>
      </c>
      <c r="E597" s="19" t="s">
        <v>378</v>
      </c>
      <c r="F597" s="19">
        <f>2*3*1</f>
        <v>6</v>
      </c>
      <c r="G597" s="65"/>
      <c r="H597" s="65"/>
    </row>
    <row r="598" spans="2:8" ht="44.45" customHeight="1" x14ac:dyDescent="0.2">
      <c r="B598" s="29">
        <v>1.8</v>
      </c>
      <c r="C598" s="29"/>
      <c r="D598" s="211" t="s">
        <v>677</v>
      </c>
      <c r="E598" s="76"/>
      <c r="F598" s="76"/>
      <c r="G598" s="77"/>
      <c r="H598" s="77"/>
    </row>
    <row r="599" spans="2:8" ht="38.25" x14ac:dyDescent="0.2">
      <c r="B599" s="19" t="s">
        <v>403</v>
      </c>
      <c r="C599" s="32"/>
      <c r="D599" s="20" t="s">
        <v>377</v>
      </c>
      <c r="E599" s="19" t="s">
        <v>378</v>
      </c>
      <c r="F599" s="19">
        <v>24</v>
      </c>
      <c r="G599" s="65"/>
      <c r="H599" s="65"/>
    </row>
    <row r="600" spans="2:8" ht="38.25" x14ac:dyDescent="0.2">
      <c r="B600" s="19" t="s">
        <v>404</v>
      </c>
      <c r="C600" s="32"/>
      <c r="D600" s="20" t="s">
        <v>380</v>
      </c>
      <c r="E600" s="19" t="s">
        <v>378</v>
      </c>
      <c r="F600" s="19">
        <v>4</v>
      </c>
      <c r="G600" s="65"/>
      <c r="H600" s="65"/>
    </row>
    <row r="601" spans="2:8" ht="39" thickBot="1" x14ac:dyDescent="0.25">
      <c r="B601" s="19" t="s">
        <v>405</v>
      </c>
      <c r="C601" s="32"/>
      <c r="D601" s="20" t="s">
        <v>382</v>
      </c>
      <c r="E601" s="19" t="s">
        <v>378</v>
      </c>
      <c r="F601" s="19">
        <v>6</v>
      </c>
      <c r="G601" s="65"/>
      <c r="H601" s="65"/>
    </row>
    <row r="602" spans="2:8" ht="45.6" customHeight="1" x14ac:dyDescent="0.2">
      <c r="B602" s="29">
        <v>1.9</v>
      </c>
      <c r="C602" s="29"/>
      <c r="D602" s="211" t="s">
        <v>1378</v>
      </c>
      <c r="E602" s="76"/>
      <c r="F602" s="76"/>
      <c r="G602" s="77"/>
      <c r="H602" s="77"/>
    </row>
    <row r="603" spans="2:8" ht="39" thickBot="1" x14ac:dyDescent="0.25">
      <c r="B603" s="19" t="s">
        <v>407</v>
      </c>
      <c r="C603" s="32"/>
      <c r="D603" s="20" t="s">
        <v>377</v>
      </c>
      <c r="E603" s="19" t="s">
        <v>378</v>
      </c>
      <c r="F603" s="19">
        <f>12*2*1</f>
        <v>24</v>
      </c>
      <c r="G603" s="65"/>
      <c r="H603" s="65"/>
    </row>
    <row r="604" spans="2:8" ht="22.9" customHeight="1" thickBot="1" x14ac:dyDescent="0.25">
      <c r="B604" s="26" t="s">
        <v>395</v>
      </c>
      <c r="C604" s="26"/>
      <c r="D604" s="26"/>
      <c r="E604" s="26"/>
      <c r="F604" s="26"/>
      <c r="G604" s="27"/>
      <c r="H604" s="28"/>
    </row>
    <row r="605" spans="2:8" ht="20.45" customHeight="1" thickBot="1" x14ac:dyDescent="0.25">
      <c r="B605" s="26" t="s">
        <v>396</v>
      </c>
      <c r="C605" s="319"/>
      <c r="D605" s="345"/>
      <c r="E605" s="54"/>
      <c r="F605" s="54"/>
      <c r="G605" s="27"/>
      <c r="H605" s="27"/>
    </row>
    <row r="606" spans="2:8" ht="38.25" x14ac:dyDescent="0.2">
      <c r="B606" s="19" t="s">
        <v>408</v>
      </c>
      <c r="C606" s="32"/>
      <c r="D606" s="20" t="s">
        <v>380</v>
      </c>
      <c r="E606" s="19" t="s">
        <v>378</v>
      </c>
      <c r="F606" s="19">
        <f>4*1*1</f>
        <v>4</v>
      </c>
      <c r="G606" s="65"/>
      <c r="H606" s="65"/>
    </row>
    <row r="607" spans="2:8" ht="39" thickBot="1" x14ac:dyDescent="0.25">
      <c r="B607" s="19" t="s">
        <v>409</v>
      </c>
      <c r="C607" s="32"/>
      <c r="D607" s="20" t="s">
        <v>382</v>
      </c>
      <c r="E607" s="19" t="s">
        <v>378</v>
      </c>
      <c r="F607" s="19">
        <f>2*3*1</f>
        <v>6</v>
      </c>
      <c r="G607" s="65"/>
      <c r="H607" s="65"/>
    </row>
    <row r="608" spans="2:8" ht="45.6" customHeight="1" x14ac:dyDescent="0.2">
      <c r="B608" s="29">
        <v>1.1100000000000001</v>
      </c>
      <c r="C608" s="29"/>
      <c r="D608" s="211" t="s">
        <v>678</v>
      </c>
      <c r="E608" s="76"/>
      <c r="F608" s="76"/>
      <c r="G608" s="77"/>
      <c r="H608" s="77"/>
    </row>
    <row r="609" spans="2:8" ht="38.25" x14ac:dyDescent="0.2">
      <c r="B609" s="19" t="s">
        <v>414</v>
      </c>
      <c r="C609" s="32"/>
      <c r="D609" s="20" t="s">
        <v>377</v>
      </c>
      <c r="E609" s="19" t="s">
        <v>378</v>
      </c>
      <c r="F609" s="19">
        <f>12*2*1</f>
        <v>24</v>
      </c>
      <c r="G609" s="65"/>
      <c r="H609" s="65"/>
    </row>
    <row r="610" spans="2:8" ht="38.25" x14ac:dyDescent="0.2">
      <c r="B610" s="19" t="s">
        <v>415</v>
      </c>
      <c r="C610" s="32"/>
      <c r="D610" s="20" t="s">
        <v>380</v>
      </c>
      <c r="E610" s="19" t="s">
        <v>378</v>
      </c>
      <c r="F610" s="19">
        <f>4*1*1</f>
        <v>4</v>
      </c>
      <c r="G610" s="65"/>
      <c r="H610" s="65"/>
    </row>
    <row r="611" spans="2:8" ht="39" thickBot="1" x14ac:dyDescent="0.25">
      <c r="B611" s="19" t="s">
        <v>416</v>
      </c>
      <c r="C611" s="32"/>
      <c r="D611" s="20" t="s">
        <v>382</v>
      </c>
      <c r="E611" s="19" t="s">
        <v>378</v>
      </c>
      <c r="F611" s="19">
        <f>2*3*1</f>
        <v>6</v>
      </c>
      <c r="G611" s="65"/>
      <c r="H611" s="65"/>
    </row>
    <row r="612" spans="2:8" ht="45.6" customHeight="1" x14ac:dyDescent="0.2">
      <c r="B612" s="269">
        <v>1.1200000000000001</v>
      </c>
      <c r="C612" s="29"/>
      <c r="D612" s="211" t="s">
        <v>1379</v>
      </c>
      <c r="E612" s="76"/>
      <c r="F612" s="76"/>
      <c r="G612" s="77"/>
      <c r="H612" s="77"/>
    </row>
    <row r="613" spans="2:8" ht="38.25" x14ac:dyDescent="0.2">
      <c r="B613" s="19" t="s">
        <v>418</v>
      </c>
      <c r="C613" s="32"/>
      <c r="D613" s="20" t="s">
        <v>377</v>
      </c>
      <c r="E613" s="19" t="s">
        <v>378</v>
      </c>
      <c r="F613" s="19">
        <f>12*2*1</f>
        <v>24</v>
      </c>
      <c r="G613" s="65"/>
      <c r="H613" s="65"/>
    </row>
    <row r="614" spans="2:8" ht="38.25" x14ac:dyDescent="0.2">
      <c r="B614" s="19" t="s">
        <v>419</v>
      </c>
      <c r="C614" s="32"/>
      <c r="D614" s="20" t="s">
        <v>380</v>
      </c>
      <c r="E614" s="19" t="s">
        <v>378</v>
      </c>
      <c r="F614" s="19">
        <f>4*1*1</f>
        <v>4</v>
      </c>
      <c r="G614" s="65"/>
      <c r="H614" s="65"/>
    </row>
    <row r="615" spans="2:8" ht="39" thickBot="1" x14ac:dyDescent="0.25">
      <c r="B615" s="19" t="s">
        <v>420</v>
      </c>
      <c r="C615" s="32"/>
      <c r="D615" s="20" t="s">
        <v>382</v>
      </c>
      <c r="E615" s="19" t="s">
        <v>378</v>
      </c>
      <c r="F615" s="19">
        <f>2*3*1</f>
        <v>6</v>
      </c>
      <c r="G615" s="65"/>
      <c r="H615" s="65"/>
    </row>
    <row r="616" spans="2:8" ht="44.45" customHeight="1" x14ac:dyDescent="0.2">
      <c r="B616" s="29">
        <v>1.1299999999999999</v>
      </c>
      <c r="C616" s="29"/>
      <c r="D616" s="211" t="s">
        <v>1380</v>
      </c>
      <c r="E616" s="76"/>
      <c r="F616" s="76"/>
      <c r="G616" s="80"/>
      <c r="H616" s="80"/>
    </row>
    <row r="617" spans="2:8" ht="38.25" x14ac:dyDescent="0.2">
      <c r="B617" s="19" t="s">
        <v>421</v>
      </c>
      <c r="C617" s="32"/>
      <c r="D617" s="20" t="s">
        <v>377</v>
      </c>
      <c r="E617" s="19" t="s">
        <v>378</v>
      </c>
      <c r="F617" s="19">
        <f>12*2*1</f>
        <v>24</v>
      </c>
      <c r="G617" s="65"/>
      <c r="H617" s="65"/>
    </row>
    <row r="618" spans="2:8" ht="38.25" x14ac:dyDescent="0.2">
      <c r="B618" s="19" t="s">
        <v>422</v>
      </c>
      <c r="C618" s="32"/>
      <c r="D618" s="20" t="s">
        <v>380</v>
      </c>
      <c r="E618" s="19" t="s">
        <v>378</v>
      </c>
      <c r="F618" s="19">
        <f>4*1*1</f>
        <v>4</v>
      </c>
      <c r="G618" s="65"/>
      <c r="H618" s="65"/>
    </row>
    <row r="619" spans="2:8" ht="39" thickBot="1" x14ac:dyDescent="0.25">
      <c r="B619" s="19" t="s">
        <v>423</v>
      </c>
      <c r="C619" s="32"/>
      <c r="D619" s="20" t="s">
        <v>382</v>
      </c>
      <c r="E619" s="19" t="s">
        <v>378</v>
      </c>
      <c r="F619" s="19">
        <f>2*3*1</f>
        <v>6</v>
      </c>
      <c r="G619" s="65"/>
      <c r="H619" s="65"/>
    </row>
    <row r="620" spans="2:8" ht="44.45" customHeight="1" x14ac:dyDescent="0.2">
      <c r="B620" s="29">
        <v>1.1399999999999999</v>
      </c>
      <c r="C620" s="29"/>
      <c r="D620" s="211" t="s">
        <v>1381</v>
      </c>
      <c r="E620" s="76"/>
      <c r="F620" s="76"/>
      <c r="G620" s="77"/>
      <c r="H620" s="77"/>
    </row>
    <row r="621" spans="2:8" ht="38.25" x14ac:dyDescent="0.2">
      <c r="B621" s="19" t="s">
        <v>424</v>
      </c>
      <c r="C621" s="32"/>
      <c r="D621" s="20" t="s">
        <v>377</v>
      </c>
      <c r="E621" s="19" t="s">
        <v>378</v>
      </c>
      <c r="F621" s="19">
        <v>24</v>
      </c>
      <c r="G621" s="65"/>
      <c r="H621" s="65"/>
    </row>
    <row r="622" spans="2:8" ht="38.25" x14ac:dyDescent="0.2">
      <c r="B622" s="19" t="s">
        <v>425</v>
      </c>
      <c r="C622" s="32"/>
      <c r="D622" s="20" t="s">
        <v>380</v>
      </c>
      <c r="E622" s="19" t="s">
        <v>378</v>
      </c>
      <c r="F622" s="19">
        <v>4</v>
      </c>
      <c r="G622" s="65"/>
      <c r="H622" s="65"/>
    </row>
    <row r="623" spans="2:8" ht="39" thickBot="1" x14ac:dyDescent="0.25">
      <c r="B623" s="19" t="s">
        <v>426</v>
      </c>
      <c r="C623" s="32"/>
      <c r="D623" s="20" t="s">
        <v>382</v>
      </c>
      <c r="E623" s="19" t="s">
        <v>378</v>
      </c>
      <c r="F623" s="19">
        <v>6</v>
      </c>
      <c r="G623" s="65"/>
      <c r="H623" s="65"/>
    </row>
    <row r="624" spans="2:8" ht="44.45" customHeight="1" x14ac:dyDescent="0.2">
      <c r="B624" s="29">
        <v>1.1499999999999999</v>
      </c>
      <c r="C624" s="29"/>
      <c r="D624" s="211" t="s">
        <v>679</v>
      </c>
      <c r="E624" s="76"/>
      <c r="F624" s="76"/>
      <c r="G624" s="80"/>
      <c r="H624" s="80"/>
    </row>
    <row r="625" spans="2:8" ht="38.25" x14ac:dyDescent="0.2">
      <c r="B625" s="19" t="s">
        <v>428</v>
      </c>
      <c r="C625" s="32"/>
      <c r="D625" s="20" t="s">
        <v>377</v>
      </c>
      <c r="E625" s="19" t="s">
        <v>378</v>
      </c>
      <c r="F625" s="19">
        <f>12*2*1</f>
        <v>24</v>
      </c>
      <c r="G625" s="65"/>
      <c r="H625" s="65"/>
    </row>
    <row r="626" spans="2:8" ht="38.25" x14ac:dyDescent="0.2">
      <c r="B626" s="19" t="s">
        <v>429</v>
      </c>
      <c r="C626" s="32"/>
      <c r="D626" s="20" t="s">
        <v>380</v>
      </c>
      <c r="E626" s="19" t="s">
        <v>378</v>
      </c>
      <c r="F626" s="19">
        <f>4*1*1</f>
        <v>4</v>
      </c>
      <c r="G626" s="65"/>
      <c r="H626" s="65"/>
    </row>
    <row r="627" spans="2:8" ht="39" thickBot="1" x14ac:dyDescent="0.25">
      <c r="B627" s="19" t="s">
        <v>430</v>
      </c>
      <c r="C627" s="32"/>
      <c r="D627" s="20" t="s">
        <v>382</v>
      </c>
      <c r="E627" s="19" t="s">
        <v>378</v>
      </c>
      <c r="F627" s="19">
        <f>2*3*1</f>
        <v>6</v>
      </c>
      <c r="G627" s="65"/>
      <c r="H627" s="65"/>
    </row>
    <row r="628" spans="2:8" ht="45.6" customHeight="1" x14ac:dyDescent="0.2">
      <c r="B628" s="29">
        <v>1.1599999999999999</v>
      </c>
      <c r="C628" s="29"/>
      <c r="D628" s="211" t="s">
        <v>680</v>
      </c>
      <c r="E628" s="76"/>
      <c r="F628" s="76"/>
      <c r="G628" s="77"/>
      <c r="H628" s="77"/>
    </row>
    <row r="629" spans="2:8" ht="38.25" x14ac:dyDescent="0.2">
      <c r="B629" s="19" t="s">
        <v>431</v>
      </c>
      <c r="C629" s="32"/>
      <c r="D629" s="20" t="s">
        <v>377</v>
      </c>
      <c r="E629" s="19" t="s">
        <v>378</v>
      </c>
      <c r="F629" s="19">
        <f>12*2*1</f>
        <v>24</v>
      </c>
      <c r="G629" s="65"/>
      <c r="H629" s="65"/>
    </row>
    <row r="630" spans="2:8" ht="38.25" x14ac:dyDescent="0.2">
      <c r="B630" s="19" t="s">
        <v>432</v>
      </c>
      <c r="C630" s="32"/>
      <c r="D630" s="20" t="s">
        <v>380</v>
      </c>
      <c r="E630" s="19" t="s">
        <v>378</v>
      </c>
      <c r="F630" s="19">
        <f>4*1*1</f>
        <v>4</v>
      </c>
      <c r="G630" s="65"/>
      <c r="H630" s="65"/>
    </row>
    <row r="631" spans="2:8" ht="38.25" x14ac:dyDescent="0.2">
      <c r="B631" s="19" t="s">
        <v>433</v>
      </c>
      <c r="C631" s="32"/>
      <c r="D631" s="20" t="s">
        <v>382</v>
      </c>
      <c r="E631" s="19" t="s">
        <v>378</v>
      </c>
      <c r="F631" s="19">
        <f>2*3*1</f>
        <v>6</v>
      </c>
      <c r="G631" s="65"/>
      <c r="H631" s="65"/>
    </row>
    <row r="632" spans="2:8" ht="15" thickBot="1" x14ac:dyDescent="0.25">
      <c r="B632" s="21"/>
      <c r="C632" s="21"/>
      <c r="D632" s="24"/>
      <c r="E632" s="21"/>
      <c r="F632" s="21"/>
      <c r="G632" s="25"/>
      <c r="H632" s="25"/>
    </row>
    <row r="633" spans="2:8" ht="15" thickBot="1" x14ac:dyDescent="0.25">
      <c r="B633" s="26" t="s">
        <v>106</v>
      </c>
      <c r="C633" s="26"/>
      <c r="D633" s="26"/>
      <c r="E633" s="26"/>
      <c r="F633" s="26"/>
      <c r="G633" s="27"/>
      <c r="H633" s="28"/>
    </row>
  </sheetData>
  <mergeCells count="1">
    <mergeCell ref="E3:F3"/>
  </mergeCells>
  <phoneticPr fontId="31" type="noConversion"/>
  <pageMargins left="0.19685039370078741" right="3.937007874015748E-2" top="0.19685039370078741" bottom="0" header="0.31496062992125984" footer="3.937007874015748E-2"/>
  <pageSetup paperSize="9" scale="55" firstPageNumber="24" orientation="portrait" useFirstPageNumber="1" r:id="rId1"/>
  <headerFooter>
    <oddFooter>&amp;R&amp;"Arial,Regular"&amp;P</oddFooter>
  </headerFooter>
  <rowBreaks count="7" manualBreakCount="7">
    <brk id="30" min="1" max="7" man="1"/>
    <brk id="52" min="1" max="7" man="1"/>
    <brk id="74" min="1" max="7" man="1"/>
    <brk id="95" min="1" max="7" man="1"/>
    <brk id="123" min="1" max="7" man="1"/>
    <brk id="150" min="1" max="7" man="1"/>
    <brk id="177" min="1" max="7" man="1"/>
  </rowBreaks>
  <colBreaks count="1" manualBreakCount="1">
    <brk id="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B1:S70"/>
  <sheetViews>
    <sheetView tabSelected="1" view="pageBreakPreview" topLeftCell="A26" zoomScale="115" zoomScaleNormal="100" zoomScaleSheetLayoutView="115" workbookViewId="0">
      <selection activeCell="H36" sqref="H36"/>
    </sheetView>
  </sheetViews>
  <sheetFormatPr defaultColWidth="9.140625" defaultRowHeight="14.25" x14ac:dyDescent="0.2"/>
  <cols>
    <col min="1" max="1" width="1.140625" style="14" customWidth="1"/>
    <col min="2" max="2" width="7.85546875" style="14" customWidth="1"/>
    <col min="3" max="3" width="11.7109375" style="14" customWidth="1"/>
    <col min="4" max="4" width="52.7109375" style="14" customWidth="1"/>
    <col min="5" max="5" width="8.42578125" style="14" bestFit="1" customWidth="1"/>
    <col min="6" max="6" width="10.140625" style="14" customWidth="1"/>
    <col min="7" max="8" width="15.7109375" style="14" bestFit="1" customWidth="1"/>
    <col min="9" max="9" width="12.140625" style="178" customWidth="1"/>
    <col min="10" max="10" width="16.140625" style="14" bestFit="1" customWidth="1"/>
    <col min="11" max="16384" width="9.140625" style="14"/>
  </cols>
  <sheetData>
    <row r="1" spans="2:9" ht="18" x14ac:dyDescent="0.25">
      <c r="B1" s="2"/>
      <c r="C1" s="2"/>
      <c r="D1" s="8"/>
      <c r="E1" s="1"/>
      <c r="F1" s="1"/>
      <c r="G1" s="15"/>
    </row>
    <row r="2" spans="2:9" s="325" customFormat="1" ht="25.9" customHeight="1" x14ac:dyDescent="0.25">
      <c r="B2" s="2" t="s">
        <v>0</v>
      </c>
      <c r="C2" s="12"/>
      <c r="D2" s="2"/>
      <c r="E2" s="3"/>
      <c r="F2" s="3"/>
      <c r="G2" s="7"/>
      <c r="H2" s="12"/>
    </row>
    <row r="3" spans="2:9" ht="29.25" customHeight="1" x14ac:dyDescent="0.2">
      <c r="B3" s="270" t="s">
        <v>20</v>
      </c>
      <c r="C3" s="42"/>
      <c r="D3" s="270" t="s">
        <v>2</v>
      </c>
      <c r="E3" s="412" t="s">
        <v>3</v>
      </c>
      <c r="F3" s="413"/>
      <c r="G3" s="399" t="s">
        <v>1266</v>
      </c>
      <c r="H3" s="399"/>
    </row>
    <row r="4" spans="2:9" x14ac:dyDescent="0.2">
      <c r="B4" s="2" t="s">
        <v>21</v>
      </c>
      <c r="D4" s="2" t="s">
        <v>5</v>
      </c>
      <c r="E4" s="2"/>
      <c r="F4" s="2"/>
      <c r="G4" s="268" t="s">
        <v>1264</v>
      </c>
      <c r="H4" s="12"/>
    </row>
    <row r="5" spans="2:9" x14ac:dyDescent="0.2">
      <c r="B5" s="2"/>
      <c r="C5" s="2"/>
      <c r="D5" s="2"/>
      <c r="E5" s="2"/>
      <c r="F5" s="2"/>
      <c r="G5" s="15"/>
    </row>
    <row r="6" spans="2:9" s="4" customFormat="1" ht="15" x14ac:dyDescent="0.25">
      <c r="B6" s="4" t="s">
        <v>520</v>
      </c>
      <c r="D6" s="16" t="s">
        <v>521</v>
      </c>
      <c r="E6" s="17"/>
      <c r="F6" s="17"/>
      <c r="G6" s="17"/>
      <c r="H6" s="17"/>
      <c r="I6" s="180"/>
    </row>
    <row r="7" spans="2:9" ht="6" customHeight="1" thickBot="1" x14ac:dyDescent="0.25">
      <c r="B7" s="5"/>
      <c r="C7" s="5"/>
      <c r="D7" s="5"/>
      <c r="E7" s="5"/>
      <c r="F7" s="5"/>
      <c r="G7" s="15"/>
    </row>
    <row r="8" spans="2:9" s="42" customFormat="1" ht="44.25" customHeight="1" thickBot="1" x14ac:dyDescent="0.3">
      <c r="B8" s="18" t="s">
        <v>24</v>
      </c>
      <c r="C8" s="18" t="s">
        <v>25</v>
      </c>
      <c r="D8" s="18" t="s">
        <v>7</v>
      </c>
      <c r="E8" s="18" t="s">
        <v>26</v>
      </c>
      <c r="F8" s="11" t="s">
        <v>1382</v>
      </c>
      <c r="G8" s="11" t="s">
        <v>1383</v>
      </c>
      <c r="H8" s="11" t="s">
        <v>1384</v>
      </c>
      <c r="I8" s="181"/>
    </row>
    <row r="9" spans="2:9" s="42" customFormat="1" ht="42" customHeight="1" x14ac:dyDescent="0.25">
      <c r="B9" s="69">
        <v>1</v>
      </c>
      <c r="C9" s="69" t="s">
        <v>522</v>
      </c>
      <c r="D9" s="70" t="s">
        <v>1277</v>
      </c>
      <c r="E9" s="71"/>
      <c r="F9" s="71"/>
      <c r="G9" s="72"/>
      <c r="H9" s="72"/>
      <c r="I9" s="181"/>
    </row>
    <row r="10" spans="2:9" s="42" customFormat="1" ht="19.5" customHeight="1" x14ac:dyDescent="0.25">
      <c r="B10" s="19" t="s">
        <v>29</v>
      </c>
      <c r="C10" s="44"/>
      <c r="D10" s="20" t="s">
        <v>523</v>
      </c>
      <c r="E10" s="19" t="s">
        <v>1271</v>
      </c>
      <c r="F10" s="73">
        <v>600</v>
      </c>
      <c r="G10" s="45"/>
      <c r="H10" s="43"/>
      <c r="I10" s="197"/>
    </row>
    <row r="11" spans="2:9" s="42" customFormat="1" x14ac:dyDescent="0.25">
      <c r="B11" s="19" t="s">
        <v>32</v>
      </c>
      <c r="C11" s="44"/>
      <c r="D11" s="20" t="s">
        <v>1272</v>
      </c>
      <c r="E11" s="19" t="s">
        <v>1271</v>
      </c>
      <c r="F11" s="73">
        <v>600</v>
      </c>
      <c r="G11" s="45"/>
      <c r="H11" s="43"/>
      <c r="I11" s="181"/>
    </row>
    <row r="12" spans="2:9" s="42" customFormat="1" ht="19.5" customHeight="1" x14ac:dyDescent="0.25">
      <c r="B12" s="19" t="s">
        <v>34</v>
      </c>
      <c r="C12" s="44"/>
      <c r="D12" s="20" t="s">
        <v>1273</v>
      </c>
      <c r="E12" s="19" t="s">
        <v>1271</v>
      </c>
      <c r="F12" s="73">
        <v>600</v>
      </c>
      <c r="G12" s="45"/>
      <c r="H12" s="43"/>
      <c r="I12" s="181"/>
    </row>
    <row r="13" spans="2:9" s="42" customFormat="1" ht="19.5" customHeight="1" x14ac:dyDescent="0.25">
      <c r="B13" s="19" t="s">
        <v>36</v>
      </c>
      <c r="C13" s="44"/>
      <c r="D13" s="36" t="s">
        <v>524</v>
      </c>
      <c r="E13" s="19" t="s">
        <v>1271</v>
      </c>
      <c r="F13" s="73">
        <v>500</v>
      </c>
      <c r="G13" s="45"/>
      <c r="H13" s="43"/>
      <c r="I13" s="181"/>
    </row>
    <row r="14" spans="2:9" s="42" customFormat="1" ht="19.5" customHeight="1" x14ac:dyDescent="0.25">
      <c r="B14" s="19" t="s">
        <v>38</v>
      </c>
      <c r="C14" s="44"/>
      <c r="D14" s="20" t="s">
        <v>525</v>
      </c>
      <c r="E14" s="19" t="s">
        <v>1271</v>
      </c>
      <c r="F14" s="73">
        <v>900</v>
      </c>
      <c r="G14" s="45"/>
      <c r="H14" s="43"/>
      <c r="I14" s="181"/>
    </row>
    <row r="15" spans="2:9" s="42" customFormat="1" ht="19.5" customHeight="1" thickBot="1" x14ac:dyDescent="0.3">
      <c r="B15" s="19" t="s">
        <v>40</v>
      </c>
      <c r="C15" s="44"/>
      <c r="D15" s="20" t="s">
        <v>526</v>
      </c>
      <c r="E15" s="19" t="s">
        <v>1271</v>
      </c>
      <c r="F15" s="73">
        <v>900</v>
      </c>
      <c r="G15" s="45"/>
      <c r="H15" s="43"/>
      <c r="I15" s="181"/>
    </row>
    <row r="16" spans="2:9" s="42" customFormat="1" ht="60" customHeight="1" x14ac:dyDescent="0.25">
      <c r="B16" s="201">
        <v>2</v>
      </c>
      <c r="C16" s="202" t="s">
        <v>527</v>
      </c>
      <c r="D16" s="206" t="s">
        <v>528</v>
      </c>
      <c r="E16" s="207"/>
      <c r="F16" s="207"/>
      <c r="G16" s="208"/>
      <c r="H16" s="209"/>
      <c r="I16" s="181"/>
    </row>
    <row r="17" spans="2:9" s="42" customFormat="1" ht="19.5" customHeight="1" thickBot="1" x14ac:dyDescent="0.3">
      <c r="B17" s="199" t="s">
        <v>110</v>
      </c>
      <c r="C17" s="200"/>
      <c r="D17" s="203" t="s">
        <v>529</v>
      </c>
      <c r="E17" s="199" t="s">
        <v>530</v>
      </c>
      <c r="F17" s="204">
        <v>110000</v>
      </c>
      <c r="G17" s="205"/>
      <c r="H17" s="43"/>
      <c r="I17" s="197"/>
    </row>
    <row r="18" spans="2:9" s="42" customFormat="1" ht="45.75" customHeight="1" x14ac:dyDescent="0.25">
      <c r="B18" s="55">
        <v>3</v>
      </c>
      <c r="C18" s="56" t="s">
        <v>527</v>
      </c>
      <c r="D18" s="57" t="s">
        <v>531</v>
      </c>
      <c r="E18" s="58"/>
      <c r="F18" s="58"/>
      <c r="G18" s="59"/>
      <c r="H18" s="60"/>
      <c r="I18" s="197"/>
    </row>
    <row r="19" spans="2:9" s="42" customFormat="1" ht="19.5" customHeight="1" x14ac:dyDescent="0.25">
      <c r="B19" s="19" t="s">
        <v>157</v>
      </c>
      <c r="C19" s="44"/>
      <c r="D19" s="20" t="s">
        <v>532</v>
      </c>
      <c r="E19" s="19" t="s">
        <v>533</v>
      </c>
      <c r="F19" s="53">
        <v>60</v>
      </c>
      <c r="G19" s="45"/>
      <c r="H19" s="43"/>
      <c r="I19" s="181"/>
    </row>
    <row r="20" spans="2:9" s="42" customFormat="1" ht="19.5" customHeight="1" thickBot="1" x14ac:dyDescent="0.3">
      <c r="B20" s="53" t="s">
        <v>158</v>
      </c>
      <c r="C20" s="46"/>
      <c r="D20" s="22" t="s">
        <v>534</v>
      </c>
      <c r="E20" s="53" t="s">
        <v>535</v>
      </c>
      <c r="F20" s="53">
        <v>60</v>
      </c>
      <c r="G20" s="64"/>
      <c r="H20" s="43"/>
      <c r="I20" s="181"/>
    </row>
    <row r="21" spans="2:9" s="42" customFormat="1" ht="57.75" customHeight="1" thickBot="1" x14ac:dyDescent="0.3">
      <c r="B21" s="319">
        <v>4</v>
      </c>
      <c r="C21" s="319" t="s">
        <v>536</v>
      </c>
      <c r="D21" s="320" t="s">
        <v>537</v>
      </c>
      <c r="E21" s="54" t="s">
        <v>369</v>
      </c>
      <c r="F21" s="54">
        <v>1</v>
      </c>
      <c r="G21" s="321">
        <v>4000000</v>
      </c>
      <c r="H21" s="322">
        <f>G21</f>
        <v>4000000</v>
      </c>
      <c r="I21" s="374"/>
    </row>
    <row r="22" spans="2:9" s="42" customFormat="1" ht="84.75" customHeight="1" thickBot="1" x14ac:dyDescent="0.3">
      <c r="B22" s="61">
        <v>5</v>
      </c>
      <c r="C22" s="61" t="s">
        <v>538</v>
      </c>
      <c r="D22" s="62" t="s">
        <v>539</v>
      </c>
      <c r="E22" s="54" t="s">
        <v>354</v>
      </c>
      <c r="F22" s="54"/>
      <c r="G22" s="365"/>
      <c r="H22" s="63"/>
      <c r="I22" s="181"/>
    </row>
    <row r="23" spans="2:9" s="42" customFormat="1" ht="15" thickBot="1" x14ac:dyDescent="0.3">
      <c r="B23" s="19"/>
      <c r="C23" s="19"/>
      <c r="D23" s="20"/>
      <c r="E23" s="19"/>
      <c r="F23" s="19"/>
      <c r="G23" s="45"/>
      <c r="H23" s="47"/>
      <c r="I23" s="194"/>
    </row>
    <row r="24" spans="2:9" s="42" customFormat="1" ht="66" customHeight="1" thickBot="1" x14ac:dyDescent="0.3">
      <c r="B24" s="38">
        <v>6</v>
      </c>
      <c r="C24" s="38" t="s">
        <v>295</v>
      </c>
      <c r="D24" s="39" t="s">
        <v>296</v>
      </c>
      <c r="E24" s="295" t="s">
        <v>31</v>
      </c>
      <c r="F24" s="295">
        <v>1</v>
      </c>
      <c r="G24" s="45"/>
      <c r="H24" s="47"/>
      <c r="I24" s="181"/>
    </row>
    <row r="25" spans="2:9" s="42" customFormat="1" ht="51.75" thickBot="1" x14ac:dyDescent="0.3">
      <c r="B25" s="298">
        <v>7</v>
      </c>
      <c r="C25" s="298" t="s">
        <v>295</v>
      </c>
      <c r="D25" s="299" t="s">
        <v>297</v>
      </c>
      <c r="E25" s="54" t="s">
        <v>298</v>
      </c>
      <c r="F25" s="54">
        <v>36</v>
      </c>
      <c r="G25" s="45"/>
      <c r="H25" s="47"/>
      <c r="I25" s="181"/>
    </row>
    <row r="26" spans="2:9" s="42" customFormat="1" ht="25.5" x14ac:dyDescent="0.25">
      <c r="B26" s="301">
        <v>8</v>
      </c>
      <c r="C26" s="301" t="s">
        <v>299</v>
      </c>
      <c r="D26" s="302" t="s">
        <v>300</v>
      </c>
      <c r="E26" s="301"/>
      <c r="F26" s="301"/>
      <c r="G26" s="45"/>
      <c r="H26" s="47"/>
      <c r="I26" s="181"/>
    </row>
    <row r="27" spans="2:9" s="42" customFormat="1" ht="38.25" x14ac:dyDescent="0.25">
      <c r="B27" s="53">
        <v>8.1</v>
      </c>
      <c r="C27" s="53"/>
      <c r="D27" s="20" t="s">
        <v>1274</v>
      </c>
      <c r="E27" s="53" t="s">
        <v>298</v>
      </c>
      <c r="F27" s="53">
        <v>36</v>
      </c>
      <c r="G27" s="317"/>
      <c r="H27" s="366"/>
      <c r="I27" s="181"/>
    </row>
    <row r="28" spans="2:9" s="42" customFormat="1" ht="25.5" x14ac:dyDescent="0.25">
      <c r="B28" s="304">
        <v>9</v>
      </c>
      <c r="C28" s="304" t="s">
        <v>301</v>
      </c>
      <c r="D28" s="305" t="s">
        <v>302</v>
      </c>
      <c r="E28" s="306"/>
      <c r="F28" s="306"/>
      <c r="G28" s="45"/>
      <c r="H28" s="47"/>
      <c r="I28" s="181"/>
    </row>
    <row r="29" spans="2:9" s="42" customFormat="1" ht="27.75" customHeight="1" x14ac:dyDescent="0.25">
      <c r="B29" s="19">
        <v>9.1</v>
      </c>
      <c r="C29" s="19"/>
      <c r="D29" s="20" t="s">
        <v>303</v>
      </c>
      <c r="E29" s="19" t="s">
        <v>298</v>
      </c>
      <c r="F29" s="19">
        <v>36</v>
      </c>
      <c r="G29" s="45"/>
      <c r="H29" s="47"/>
      <c r="I29" s="181"/>
    </row>
    <row r="30" spans="2:9" s="42" customFormat="1" ht="51" x14ac:dyDescent="0.25">
      <c r="B30" s="74">
        <v>10</v>
      </c>
      <c r="C30" s="74" t="s">
        <v>350</v>
      </c>
      <c r="D30" s="290" t="s">
        <v>351</v>
      </c>
      <c r="E30" s="291"/>
      <c r="F30" s="75"/>
      <c r="G30" s="45"/>
      <c r="H30" s="47"/>
      <c r="I30" s="181"/>
    </row>
    <row r="31" spans="2:9" s="42" customFormat="1" x14ac:dyDescent="0.25">
      <c r="B31" s="19">
        <v>10.1</v>
      </c>
      <c r="C31" s="19"/>
      <c r="D31" s="293" t="s">
        <v>1275</v>
      </c>
      <c r="E31" s="294" t="s">
        <v>352</v>
      </c>
      <c r="F31" s="19">
        <v>36</v>
      </c>
      <c r="G31" s="23"/>
      <c r="H31" s="23"/>
      <c r="I31" s="181"/>
    </row>
    <row r="32" spans="2:9" s="42" customFormat="1" ht="15" thickBot="1" x14ac:dyDescent="0.3">
      <c r="B32" s="19">
        <v>10.199999999999999</v>
      </c>
      <c r="C32" s="19"/>
      <c r="D32" s="20" t="s">
        <v>1276</v>
      </c>
      <c r="E32" s="19" t="s">
        <v>352</v>
      </c>
      <c r="F32" s="19">
        <v>36</v>
      </c>
      <c r="G32" s="23"/>
      <c r="H32" s="23"/>
      <c r="I32" s="181"/>
    </row>
    <row r="33" spans="2:19" s="289" customFormat="1" ht="54.75" customHeight="1" x14ac:dyDescent="0.25">
      <c r="B33" s="29">
        <v>11</v>
      </c>
      <c r="C33" s="29" t="s">
        <v>367</v>
      </c>
      <c r="D33" s="30" t="s">
        <v>368</v>
      </c>
      <c r="E33" s="307" t="s">
        <v>369</v>
      </c>
      <c r="F33" s="307">
        <v>1</v>
      </c>
      <c r="G33" s="23">
        <v>345000</v>
      </c>
      <c r="H33" s="23">
        <f>F33*G33</f>
        <v>345000</v>
      </c>
      <c r="I33" s="292"/>
      <c r="J33" s="292"/>
      <c r="K33" s="292"/>
      <c r="L33" s="292"/>
      <c r="M33" s="292"/>
      <c r="N33" s="292"/>
      <c r="O33" s="292"/>
      <c r="P33" s="292"/>
      <c r="Q33" s="292"/>
      <c r="R33" s="292"/>
      <c r="S33" s="292"/>
    </row>
    <row r="34" spans="2:19" s="289" customFormat="1" ht="29.25" customHeight="1" thickBot="1" x14ac:dyDescent="0.3">
      <c r="B34" s="53">
        <v>11.1</v>
      </c>
      <c r="C34" s="53" t="s">
        <v>353</v>
      </c>
      <c r="D34" s="293" t="s">
        <v>370</v>
      </c>
      <c r="E34" s="19" t="s">
        <v>354</v>
      </c>
      <c r="F34" s="19"/>
      <c r="G34" s="23"/>
      <c r="H34" s="23"/>
      <c r="I34" s="292"/>
      <c r="J34" s="292"/>
      <c r="K34" s="292"/>
      <c r="L34" s="292"/>
      <c r="M34" s="292"/>
      <c r="N34" s="292"/>
      <c r="O34" s="292"/>
      <c r="P34" s="292"/>
      <c r="Q34" s="292"/>
      <c r="R34" s="292"/>
      <c r="S34" s="292"/>
    </row>
    <row r="35" spans="2:19" s="289" customFormat="1" ht="57" customHeight="1" x14ac:dyDescent="0.25">
      <c r="B35" s="29">
        <v>12</v>
      </c>
      <c r="C35" s="29" t="s">
        <v>365</v>
      </c>
      <c r="D35" s="285" t="s">
        <v>371</v>
      </c>
      <c r="E35" s="307" t="s">
        <v>369</v>
      </c>
      <c r="F35" s="307">
        <v>1</v>
      </c>
      <c r="G35" s="367">
        <v>105000</v>
      </c>
      <c r="H35" s="367">
        <f>G35*F35</f>
        <v>105000</v>
      </c>
      <c r="I35" s="292"/>
      <c r="J35" s="292"/>
      <c r="K35" s="292"/>
      <c r="L35" s="292"/>
      <c r="M35" s="292"/>
      <c r="N35" s="292"/>
      <c r="O35" s="292"/>
      <c r="P35" s="292"/>
      <c r="Q35" s="292"/>
      <c r="R35" s="292"/>
      <c r="S35" s="292"/>
    </row>
    <row r="36" spans="2:19" s="289" customFormat="1" ht="29.25" customHeight="1" thickBot="1" x14ac:dyDescent="0.3">
      <c r="B36" s="368">
        <v>12.1</v>
      </c>
      <c r="C36" s="368" t="s">
        <v>353</v>
      </c>
      <c r="D36" s="369" t="s">
        <v>370</v>
      </c>
      <c r="E36" s="368" t="s">
        <v>354</v>
      </c>
      <c r="F36" s="372"/>
      <c r="G36" s="23"/>
      <c r="H36" s="23"/>
      <c r="I36" s="292"/>
      <c r="J36" s="292"/>
      <c r="K36" s="292"/>
      <c r="L36" s="292"/>
      <c r="M36" s="292"/>
      <c r="N36" s="292"/>
      <c r="O36" s="292"/>
      <c r="P36" s="292"/>
      <c r="Q36" s="292"/>
      <c r="R36" s="292"/>
      <c r="S36" s="292"/>
    </row>
    <row r="37" spans="2:19" s="42" customFormat="1" ht="15" thickBot="1" x14ac:dyDescent="0.3">
      <c r="B37" s="370"/>
      <c r="C37" s="370"/>
      <c r="D37" s="370"/>
      <c r="E37" s="370"/>
      <c r="F37" s="370"/>
      <c r="G37" s="371"/>
      <c r="H37" s="309"/>
      <c r="I37" s="181"/>
    </row>
    <row r="38" spans="2:19" s="42" customFormat="1" ht="32.450000000000003" customHeight="1" thickBot="1" x14ac:dyDescent="0.3">
      <c r="B38" s="414" t="s">
        <v>106</v>
      </c>
      <c r="C38" s="415"/>
      <c r="D38" s="416"/>
      <c r="E38" s="26"/>
      <c r="F38" s="26"/>
      <c r="G38" s="318"/>
      <c r="H38" s="308"/>
      <c r="I38" s="181"/>
    </row>
    <row r="39" spans="2:19" s="42" customFormat="1" x14ac:dyDescent="0.25">
      <c r="B39" s="36"/>
      <c r="C39" s="36"/>
      <c r="D39" s="36"/>
      <c r="E39" s="36"/>
      <c r="F39" s="36"/>
      <c r="G39" s="49"/>
      <c r="H39" s="49"/>
      <c r="I39" s="181"/>
    </row>
    <row r="40" spans="2:19" s="42" customFormat="1" x14ac:dyDescent="0.25">
      <c r="B40" s="36"/>
      <c r="C40" s="36"/>
      <c r="D40" s="36"/>
      <c r="E40" s="36"/>
      <c r="F40" s="36"/>
      <c r="G40" s="49"/>
      <c r="H40" s="49"/>
      <c r="I40" s="181"/>
    </row>
    <row r="41" spans="2:19" s="42" customFormat="1" x14ac:dyDescent="0.25">
      <c r="B41" s="36"/>
      <c r="C41" s="36"/>
      <c r="D41" s="36"/>
      <c r="E41" s="36"/>
      <c r="F41" s="36"/>
      <c r="G41" s="49"/>
      <c r="H41" s="49"/>
      <c r="I41" s="181"/>
    </row>
    <row r="42" spans="2:19" s="42" customFormat="1" x14ac:dyDescent="0.25">
      <c r="B42" s="36"/>
      <c r="C42" s="36"/>
      <c r="D42" s="36"/>
      <c r="E42" s="36"/>
      <c r="F42" s="36"/>
      <c r="G42" s="49"/>
      <c r="H42" s="49"/>
      <c r="I42" s="181"/>
    </row>
    <row r="43" spans="2:19" s="42" customFormat="1" x14ac:dyDescent="0.25">
      <c r="B43" s="36"/>
      <c r="C43" s="36"/>
      <c r="D43" s="36"/>
      <c r="E43" s="36"/>
      <c r="F43" s="36"/>
      <c r="G43" s="49"/>
      <c r="H43" s="49"/>
      <c r="I43" s="181"/>
    </row>
    <row r="44" spans="2:19" s="42" customFormat="1" x14ac:dyDescent="0.25">
      <c r="B44" s="36"/>
      <c r="C44" s="36"/>
      <c r="D44" s="36"/>
      <c r="E44" s="36"/>
      <c r="F44" s="36"/>
      <c r="G44" s="49"/>
      <c r="H44" s="49"/>
      <c r="I44" s="181"/>
    </row>
    <row r="45" spans="2:19" s="42" customFormat="1" x14ac:dyDescent="0.25">
      <c r="B45" s="36"/>
      <c r="C45" s="36"/>
      <c r="D45" s="36"/>
      <c r="E45" s="36"/>
      <c r="F45" s="36"/>
      <c r="G45" s="49"/>
      <c r="H45" s="49"/>
      <c r="I45" s="181"/>
    </row>
    <row r="46" spans="2:19" s="42" customFormat="1" x14ac:dyDescent="0.25">
      <c r="B46" s="36"/>
      <c r="C46" s="36"/>
      <c r="D46" s="36"/>
      <c r="E46" s="36"/>
      <c r="F46" s="36"/>
      <c r="G46" s="49"/>
      <c r="H46" s="49"/>
      <c r="I46" s="181"/>
    </row>
    <row r="47" spans="2:19" s="42" customFormat="1" x14ac:dyDescent="0.25">
      <c r="B47" s="36"/>
      <c r="C47" s="36"/>
      <c r="D47" s="36"/>
      <c r="E47" s="36"/>
      <c r="F47" s="36"/>
      <c r="G47" s="49"/>
      <c r="H47" s="49"/>
      <c r="I47" s="181"/>
    </row>
    <row r="48" spans="2:19" s="42" customFormat="1" x14ac:dyDescent="0.25">
      <c r="B48" s="36"/>
      <c r="C48" s="36"/>
      <c r="D48" s="36"/>
      <c r="E48" s="36"/>
      <c r="F48" s="36"/>
      <c r="G48" s="49"/>
      <c r="H48" s="49"/>
      <c r="I48" s="181"/>
      <c r="J48" s="373"/>
    </row>
    <row r="49" spans="2:9" s="42" customFormat="1" x14ac:dyDescent="0.25">
      <c r="B49" s="36"/>
      <c r="C49" s="36"/>
      <c r="D49" s="36"/>
      <c r="E49" s="36"/>
      <c r="F49" s="36"/>
      <c r="G49" s="49"/>
      <c r="H49" s="49"/>
      <c r="I49" s="181"/>
    </row>
    <row r="50" spans="2:9" s="42" customFormat="1" x14ac:dyDescent="0.25">
      <c r="B50" s="36"/>
      <c r="C50" s="36"/>
      <c r="D50" s="36"/>
      <c r="E50" s="36"/>
      <c r="F50" s="36"/>
      <c r="G50" s="49"/>
      <c r="H50" s="49"/>
      <c r="I50" s="181"/>
    </row>
    <row r="51" spans="2:9" s="42" customFormat="1" x14ac:dyDescent="0.25">
      <c r="B51" s="36"/>
      <c r="C51" s="36"/>
      <c r="D51" s="36"/>
      <c r="E51" s="36"/>
      <c r="F51" s="36"/>
      <c r="G51" s="49"/>
      <c r="H51" s="49"/>
      <c r="I51" s="181"/>
    </row>
    <row r="52" spans="2:9" s="42" customFormat="1" x14ac:dyDescent="0.25">
      <c r="B52" s="36"/>
      <c r="C52" s="36"/>
      <c r="D52" s="36"/>
      <c r="E52" s="36"/>
      <c r="F52" s="36"/>
      <c r="G52" s="49"/>
      <c r="H52" s="49"/>
      <c r="I52" s="181"/>
    </row>
    <row r="53" spans="2:9" s="42" customFormat="1" x14ac:dyDescent="0.25">
      <c r="B53" s="36"/>
      <c r="C53" s="36"/>
      <c r="D53" s="36"/>
      <c r="E53" s="36"/>
      <c r="F53" s="36"/>
      <c r="G53" s="49"/>
      <c r="H53" s="49"/>
      <c r="I53" s="181"/>
    </row>
    <row r="54" spans="2:9" s="42" customFormat="1" x14ac:dyDescent="0.25">
      <c r="B54" s="36"/>
      <c r="C54" s="36"/>
      <c r="D54" s="36"/>
      <c r="E54" s="36"/>
      <c r="F54" s="36"/>
      <c r="G54" s="49"/>
      <c r="H54" s="49"/>
      <c r="I54" s="181"/>
    </row>
    <row r="55" spans="2:9" s="42" customFormat="1" x14ac:dyDescent="0.25">
      <c r="B55" s="36"/>
      <c r="C55" s="36"/>
      <c r="D55" s="36"/>
      <c r="E55" s="36"/>
      <c r="F55" s="36"/>
      <c r="G55" s="49"/>
      <c r="H55" s="49"/>
      <c r="I55" s="181"/>
    </row>
    <row r="56" spans="2:9" s="42" customFormat="1" x14ac:dyDescent="0.25">
      <c r="B56" s="36"/>
      <c r="C56" s="36"/>
      <c r="D56" s="36"/>
      <c r="E56" s="36"/>
      <c r="F56" s="36"/>
      <c r="G56" s="49"/>
      <c r="H56" s="49"/>
      <c r="I56" s="181"/>
    </row>
    <row r="57" spans="2:9" s="42" customFormat="1" x14ac:dyDescent="0.25">
      <c r="B57" s="36"/>
      <c r="C57" s="36"/>
      <c r="D57" s="36"/>
      <c r="E57" s="36"/>
      <c r="F57" s="36"/>
      <c r="G57" s="49"/>
      <c r="H57" s="49"/>
      <c r="I57" s="181"/>
    </row>
    <row r="58" spans="2:9" s="42" customFormat="1" x14ac:dyDescent="0.25">
      <c r="B58" s="36"/>
      <c r="C58" s="36"/>
      <c r="D58" s="36"/>
      <c r="E58" s="36"/>
      <c r="F58" s="36"/>
      <c r="G58" s="49"/>
      <c r="H58" s="49"/>
      <c r="I58" s="181"/>
    </row>
    <row r="59" spans="2:9" s="42" customFormat="1" x14ac:dyDescent="0.25">
      <c r="B59" s="36"/>
      <c r="C59" s="36"/>
      <c r="D59" s="36"/>
      <c r="E59" s="36"/>
      <c r="F59" s="36"/>
      <c r="G59" s="49"/>
      <c r="H59" s="49"/>
      <c r="I59" s="181"/>
    </row>
    <row r="60" spans="2:9" x14ac:dyDescent="0.2">
      <c r="B60" s="5"/>
      <c r="C60" s="5"/>
      <c r="D60" s="5"/>
      <c r="E60" s="5"/>
      <c r="F60" s="5"/>
      <c r="G60" s="15"/>
      <c r="H60" s="15"/>
    </row>
    <row r="61" spans="2:9" x14ac:dyDescent="0.2">
      <c r="B61" s="5"/>
      <c r="C61" s="5"/>
      <c r="D61" s="5"/>
      <c r="E61" s="5"/>
      <c r="F61" s="5"/>
      <c r="G61" s="15"/>
      <c r="H61" s="15"/>
    </row>
    <row r="62" spans="2:9" x14ac:dyDescent="0.2">
      <c r="B62" s="5"/>
      <c r="C62" s="5"/>
      <c r="D62" s="5"/>
      <c r="E62" s="5"/>
      <c r="F62" s="5"/>
      <c r="G62" s="15"/>
      <c r="H62" s="15"/>
    </row>
    <row r="63" spans="2:9" x14ac:dyDescent="0.2">
      <c r="B63" s="5"/>
      <c r="C63" s="5"/>
      <c r="D63" s="5"/>
      <c r="E63" s="5"/>
      <c r="F63" s="5"/>
      <c r="G63" s="15"/>
      <c r="H63" s="15"/>
    </row>
    <row r="64" spans="2:9" x14ac:dyDescent="0.2">
      <c r="B64" s="5"/>
      <c r="C64" s="5"/>
      <c r="D64" s="5"/>
      <c r="E64" s="5"/>
      <c r="F64" s="5"/>
      <c r="G64" s="15"/>
      <c r="H64" s="15"/>
    </row>
    <row r="65" spans="2:6" x14ac:dyDescent="0.2">
      <c r="B65" s="5"/>
      <c r="C65" s="5"/>
      <c r="D65" s="5"/>
      <c r="E65" s="5"/>
      <c r="F65" s="5"/>
    </row>
    <row r="66" spans="2:6" x14ac:dyDescent="0.2">
      <c r="B66" s="5"/>
      <c r="C66" s="5"/>
      <c r="D66" s="5"/>
      <c r="E66" s="5"/>
      <c r="F66" s="5"/>
    </row>
    <row r="67" spans="2:6" x14ac:dyDescent="0.2">
      <c r="B67" s="5"/>
      <c r="C67" s="5"/>
      <c r="D67" s="5"/>
      <c r="E67" s="5"/>
      <c r="F67" s="5"/>
    </row>
    <row r="68" spans="2:6" x14ac:dyDescent="0.2">
      <c r="B68" s="5"/>
      <c r="C68" s="5"/>
      <c r="D68" s="5"/>
      <c r="E68" s="5"/>
      <c r="F68" s="5"/>
    </row>
    <row r="69" spans="2:6" x14ac:dyDescent="0.2">
      <c r="B69" s="5"/>
      <c r="C69" s="5"/>
      <c r="D69" s="5"/>
      <c r="E69" s="5"/>
      <c r="F69" s="5"/>
    </row>
    <row r="70" spans="2:6" x14ac:dyDescent="0.2">
      <c r="B70" s="5"/>
      <c r="C70" s="5"/>
      <c r="D70" s="5"/>
      <c r="E70" s="5"/>
      <c r="F70" s="5"/>
    </row>
  </sheetData>
  <mergeCells count="3">
    <mergeCell ref="E3:F3"/>
    <mergeCell ref="G3:H3"/>
    <mergeCell ref="B38:D38"/>
  </mergeCells>
  <pageMargins left="0.25" right="0.25" top="0.75" bottom="0.75" header="0.3" footer="0.3"/>
  <pageSetup paperSize="9" scale="75" orientation="landscape" r:id="rId1"/>
  <rowBreaks count="1" manualBreakCount="1">
    <brk id="2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2" tint="-0.249977111117893"/>
  </sheetPr>
  <dimension ref="B1:I92"/>
  <sheetViews>
    <sheetView view="pageBreakPreview" zoomScaleNormal="100" zoomScaleSheetLayoutView="100" workbookViewId="0">
      <selection activeCell="K19" sqref="K19"/>
    </sheetView>
  </sheetViews>
  <sheetFormatPr defaultColWidth="9.140625" defaultRowHeight="14.25" x14ac:dyDescent="0.2"/>
  <cols>
    <col min="1" max="1" width="1.140625" style="14" customWidth="1"/>
    <col min="2" max="2" width="7.85546875" style="14" customWidth="1"/>
    <col min="3" max="3" width="11.7109375" style="14" customWidth="1"/>
    <col min="4" max="4" width="66.5703125" style="14" customWidth="1"/>
    <col min="5" max="5" width="6.85546875" style="14" bestFit="1" customWidth="1"/>
    <col min="6" max="6" width="10.140625" style="14" customWidth="1"/>
    <col min="7" max="7" width="13.7109375" style="14" customWidth="1"/>
    <col min="8" max="8" width="17.5703125" style="14" customWidth="1"/>
    <col min="9" max="9" width="12.140625" style="178" customWidth="1"/>
    <col min="10" max="10" width="9.140625" style="14" customWidth="1"/>
    <col min="11" max="16384" width="9.140625" style="14"/>
  </cols>
  <sheetData>
    <row r="1" spans="2:9" ht="18" x14ac:dyDescent="0.25">
      <c r="B1" s="2"/>
      <c r="C1" s="2"/>
      <c r="D1" s="8"/>
      <c r="E1" s="1"/>
      <c r="F1" s="1"/>
      <c r="G1" s="15"/>
    </row>
    <row r="2" spans="2:9" s="12" customFormat="1" ht="18" x14ac:dyDescent="0.25">
      <c r="B2" s="2" t="s">
        <v>0</v>
      </c>
      <c r="D2" s="2"/>
      <c r="E2" s="3"/>
      <c r="F2" s="3"/>
      <c r="G2" s="7"/>
      <c r="I2" s="179"/>
    </row>
    <row r="3" spans="2:9" ht="29.25" customHeight="1" x14ac:dyDescent="0.2">
      <c r="B3" s="270" t="s">
        <v>20</v>
      </c>
      <c r="C3" s="42"/>
      <c r="D3" s="270" t="str">
        <f>'COMBINED FINAL-SUMMARY'!D4</f>
        <v>SCMU3-23/24-0740-HO</v>
      </c>
      <c r="E3" s="412" t="s">
        <v>3</v>
      </c>
      <c r="F3" s="413"/>
      <c r="G3" s="399" t="s">
        <v>1265</v>
      </c>
      <c r="H3" s="399"/>
    </row>
    <row r="4" spans="2:9" x14ac:dyDescent="0.2">
      <c r="B4" s="2" t="s">
        <v>21</v>
      </c>
      <c r="D4" s="2" t="str">
        <f>'[1]SCHED 1A_NM'!D4</f>
        <v>STANDBY GENERATORS</v>
      </c>
      <c r="E4" s="68"/>
      <c r="F4" s="2"/>
      <c r="G4" s="268" t="s">
        <v>1264</v>
      </c>
      <c r="H4" s="12"/>
    </row>
    <row r="5" spans="2:9" x14ac:dyDescent="0.2">
      <c r="B5" s="2"/>
      <c r="C5" s="2"/>
      <c r="D5" s="2"/>
      <c r="E5" s="2"/>
      <c r="F5" s="2"/>
      <c r="G5" s="15"/>
    </row>
    <row r="6" spans="2:9" s="4" customFormat="1" ht="15" x14ac:dyDescent="0.25">
      <c r="B6" s="4" t="s">
        <v>540</v>
      </c>
      <c r="D6" s="16" t="s">
        <v>541</v>
      </c>
      <c r="E6" s="17"/>
      <c r="F6" s="17"/>
      <c r="G6" s="17"/>
      <c r="H6" s="17"/>
      <c r="I6" s="180"/>
    </row>
    <row r="7" spans="2:9" ht="6" customHeight="1" thickBot="1" x14ac:dyDescent="0.25">
      <c r="B7" s="5"/>
      <c r="C7" s="5"/>
      <c r="D7" s="5"/>
      <c r="E7" s="5"/>
      <c r="F7" s="5"/>
      <c r="G7" s="15"/>
    </row>
    <row r="8" spans="2:9" s="42" customFormat="1" ht="44.25" customHeight="1" thickBot="1" x14ac:dyDescent="0.3">
      <c r="B8" s="18" t="s">
        <v>24</v>
      </c>
      <c r="C8" s="18" t="s">
        <v>25</v>
      </c>
      <c r="D8" s="18" t="s">
        <v>7</v>
      </c>
      <c r="E8" s="18" t="s">
        <v>26</v>
      </c>
      <c r="F8" s="11" t="s">
        <v>1382</v>
      </c>
      <c r="G8" s="11" t="s">
        <v>1383</v>
      </c>
      <c r="H8" s="11" t="s">
        <v>1384</v>
      </c>
      <c r="I8" s="181"/>
    </row>
    <row r="9" spans="2:9" s="42" customFormat="1" ht="38.25" x14ac:dyDescent="0.25">
      <c r="B9" s="69">
        <v>1</v>
      </c>
      <c r="C9" s="69"/>
      <c r="D9" s="70" t="s">
        <v>542</v>
      </c>
      <c r="E9" s="71"/>
      <c r="F9" s="71"/>
      <c r="G9" s="72"/>
      <c r="H9" s="72"/>
      <c r="I9" s="181"/>
    </row>
    <row r="10" spans="2:9" s="42" customFormat="1" x14ac:dyDescent="0.25">
      <c r="B10" s="69"/>
      <c r="C10" s="69"/>
      <c r="D10" s="310" t="s">
        <v>543</v>
      </c>
      <c r="E10" s="71"/>
      <c r="F10" s="311"/>
      <c r="G10" s="72"/>
      <c r="H10" s="72"/>
      <c r="I10" s="181"/>
    </row>
    <row r="11" spans="2:9" s="42" customFormat="1" ht="19.5" customHeight="1" x14ac:dyDescent="0.25">
      <c r="B11" s="19" t="s">
        <v>376</v>
      </c>
      <c r="C11" s="44"/>
      <c r="D11" s="20" t="s">
        <v>544</v>
      </c>
      <c r="E11" s="19" t="s">
        <v>378</v>
      </c>
      <c r="F11" s="73">
        <v>36</v>
      </c>
      <c r="G11" s="45"/>
      <c r="H11" s="43"/>
      <c r="I11" s="197"/>
    </row>
    <row r="12" spans="2:9" s="42" customFormat="1" ht="25.5" x14ac:dyDescent="0.25">
      <c r="B12" s="19" t="s">
        <v>379</v>
      </c>
      <c r="C12" s="44"/>
      <c r="D12" s="20" t="s">
        <v>1278</v>
      </c>
      <c r="E12" s="19" t="s">
        <v>378</v>
      </c>
      <c r="F12" s="73">
        <v>36</v>
      </c>
      <c r="G12" s="45"/>
      <c r="H12" s="43"/>
      <c r="I12" s="181"/>
    </row>
    <row r="13" spans="2:9" s="42" customFormat="1" x14ac:dyDescent="0.25">
      <c r="B13" s="19" t="s">
        <v>381</v>
      </c>
      <c r="C13" s="44"/>
      <c r="D13" s="20" t="s">
        <v>545</v>
      </c>
      <c r="E13" s="19" t="s">
        <v>378</v>
      </c>
      <c r="F13" s="73">
        <v>36</v>
      </c>
      <c r="G13" s="45"/>
      <c r="H13" s="43"/>
      <c r="I13" s="181"/>
    </row>
    <row r="14" spans="2:9" s="42" customFormat="1" ht="19.5" customHeight="1" x14ac:dyDescent="0.25">
      <c r="B14" s="19" t="s">
        <v>546</v>
      </c>
      <c r="C14" s="44"/>
      <c r="D14" s="36" t="s">
        <v>547</v>
      </c>
      <c r="E14" s="19" t="s">
        <v>378</v>
      </c>
      <c r="F14" s="73">
        <v>36</v>
      </c>
      <c r="G14" s="45"/>
      <c r="H14" s="43"/>
      <c r="I14" s="181"/>
    </row>
    <row r="15" spans="2:9" s="42" customFormat="1" ht="19.5" customHeight="1" x14ac:dyDescent="0.25">
      <c r="B15" s="19" t="s">
        <v>548</v>
      </c>
      <c r="C15" s="44"/>
      <c r="D15" s="20" t="s">
        <v>549</v>
      </c>
      <c r="E15" s="19" t="s">
        <v>550</v>
      </c>
      <c r="F15" s="73">
        <v>5000</v>
      </c>
      <c r="G15" s="45"/>
      <c r="H15" s="43"/>
      <c r="I15" s="181"/>
    </row>
    <row r="16" spans="2:9" s="42" customFormat="1" ht="19.5" customHeight="1" x14ac:dyDescent="0.25">
      <c r="B16" s="69"/>
      <c r="C16" s="69"/>
      <c r="D16" s="310" t="s">
        <v>551</v>
      </c>
      <c r="E16" s="71"/>
      <c r="F16" s="311"/>
      <c r="G16" s="72"/>
      <c r="H16" s="43"/>
      <c r="I16" s="181"/>
    </row>
    <row r="17" spans="2:9" s="42" customFormat="1" ht="19.5" customHeight="1" x14ac:dyDescent="0.25">
      <c r="B17" s="19" t="s">
        <v>383</v>
      </c>
      <c r="C17" s="44"/>
      <c r="D17" s="20" t="s">
        <v>544</v>
      </c>
      <c r="E17" s="19" t="s">
        <v>31</v>
      </c>
      <c r="F17" s="73">
        <v>36</v>
      </c>
      <c r="G17" s="45"/>
      <c r="H17" s="43"/>
      <c r="I17" s="181"/>
    </row>
    <row r="18" spans="2:9" s="42" customFormat="1" ht="25.5" x14ac:dyDescent="0.25">
      <c r="B18" s="19" t="s">
        <v>384</v>
      </c>
      <c r="C18" s="44"/>
      <c r="D18" s="20" t="s">
        <v>552</v>
      </c>
      <c r="E18" s="19" t="s">
        <v>31</v>
      </c>
      <c r="F18" s="73">
        <v>36</v>
      </c>
      <c r="G18" s="45"/>
      <c r="H18" s="43"/>
      <c r="I18" s="181"/>
    </row>
    <row r="19" spans="2:9" s="42" customFormat="1" x14ac:dyDescent="0.25">
      <c r="B19" s="19" t="s">
        <v>385</v>
      </c>
      <c r="C19" s="44"/>
      <c r="D19" s="20" t="s">
        <v>545</v>
      </c>
      <c r="E19" s="19" t="s">
        <v>31</v>
      </c>
      <c r="F19" s="73">
        <v>36</v>
      </c>
      <c r="G19" s="45"/>
      <c r="H19" s="43"/>
      <c r="I19" s="181"/>
    </row>
    <row r="20" spans="2:9" s="42" customFormat="1" ht="19.5" customHeight="1" x14ac:dyDescent="0.25">
      <c r="B20" s="19" t="s">
        <v>553</v>
      </c>
      <c r="C20" s="44"/>
      <c r="D20" s="36" t="s">
        <v>547</v>
      </c>
      <c r="E20" s="19" t="s">
        <v>378</v>
      </c>
      <c r="F20" s="73">
        <v>36</v>
      </c>
      <c r="G20" s="45"/>
      <c r="H20" s="43"/>
      <c r="I20" s="181"/>
    </row>
    <row r="21" spans="2:9" s="42" customFormat="1" ht="19.5" customHeight="1" x14ac:dyDescent="0.25">
      <c r="B21" s="19" t="s">
        <v>554</v>
      </c>
      <c r="C21" s="44"/>
      <c r="D21" s="20" t="s">
        <v>549</v>
      </c>
      <c r="E21" s="19" t="s">
        <v>550</v>
      </c>
      <c r="F21" s="73">
        <v>5000</v>
      </c>
      <c r="G21" s="45"/>
      <c r="H21" s="43"/>
      <c r="I21" s="181"/>
    </row>
    <row r="22" spans="2:9" s="42" customFormat="1" x14ac:dyDescent="0.25">
      <c r="B22" s="69"/>
      <c r="C22" s="69"/>
      <c r="D22" s="310" t="s">
        <v>555</v>
      </c>
      <c r="E22" s="71"/>
      <c r="F22" s="311"/>
      <c r="G22" s="72"/>
      <c r="H22" s="43"/>
      <c r="I22" s="181"/>
    </row>
    <row r="23" spans="2:9" s="42" customFormat="1" ht="19.5" customHeight="1" x14ac:dyDescent="0.25">
      <c r="B23" s="19" t="s">
        <v>386</v>
      </c>
      <c r="C23" s="44"/>
      <c r="D23" s="20" t="s">
        <v>544</v>
      </c>
      <c r="E23" s="19" t="s">
        <v>31</v>
      </c>
      <c r="F23" s="73">
        <v>36</v>
      </c>
      <c r="G23" s="45"/>
      <c r="H23" s="43"/>
      <c r="I23" s="181"/>
    </row>
    <row r="24" spans="2:9" s="42" customFormat="1" ht="25.5" x14ac:dyDescent="0.25">
      <c r="B24" s="19" t="s">
        <v>387</v>
      </c>
      <c r="C24" s="44"/>
      <c r="D24" s="20" t="s">
        <v>552</v>
      </c>
      <c r="E24" s="19" t="s">
        <v>31</v>
      </c>
      <c r="F24" s="73">
        <v>36</v>
      </c>
      <c r="G24" s="45"/>
      <c r="H24" s="43"/>
      <c r="I24" s="181"/>
    </row>
    <row r="25" spans="2:9" s="42" customFormat="1" x14ac:dyDescent="0.25">
      <c r="B25" s="19" t="s">
        <v>388</v>
      </c>
      <c r="C25" s="44"/>
      <c r="D25" s="20" t="s">
        <v>545</v>
      </c>
      <c r="E25" s="19" t="s">
        <v>31</v>
      </c>
      <c r="F25" s="73">
        <v>36</v>
      </c>
      <c r="G25" s="45"/>
      <c r="H25" s="43"/>
      <c r="I25" s="181"/>
    </row>
    <row r="26" spans="2:9" s="42" customFormat="1" ht="19.5" customHeight="1" x14ac:dyDescent="0.25">
      <c r="B26" s="19" t="s">
        <v>556</v>
      </c>
      <c r="C26" s="44"/>
      <c r="D26" s="36" t="s">
        <v>547</v>
      </c>
      <c r="E26" s="19" t="s">
        <v>378</v>
      </c>
      <c r="F26" s="73">
        <v>36</v>
      </c>
      <c r="G26" s="45"/>
      <c r="H26" s="43"/>
      <c r="I26" s="181"/>
    </row>
    <row r="27" spans="2:9" s="42" customFormat="1" ht="19.5" customHeight="1" x14ac:dyDescent="0.25">
      <c r="B27" s="19" t="s">
        <v>557</v>
      </c>
      <c r="C27" s="44"/>
      <c r="D27" s="20" t="s">
        <v>549</v>
      </c>
      <c r="E27" s="19" t="s">
        <v>550</v>
      </c>
      <c r="F27" s="73">
        <v>5000</v>
      </c>
      <c r="G27" s="45"/>
      <c r="H27" s="43"/>
      <c r="I27" s="181"/>
    </row>
    <row r="28" spans="2:9" s="42" customFormat="1" ht="38.25" x14ac:dyDescent="0.25">
      <c r="B28" s="69">
        <v>2</v>
      </c>
      <c r="C28" s="69"/>
      <c r="D28" s="70" t="s">
        <v>558</v>
      </c>
      <c r="E28" s="71"/>
      <c r="F28" s="71"/>
      <c r="G28" s="72"/>
      <c r="H28" s="43"/>
      <c r="I28" s="181"/>
    </row>
    <row r="29" spans="2:9" s="42" customFormat="1" x14ac:dyDescent="0.25">
      <c r="B29" s="69"/>
      <c r="C29" s="69"/>
      <c r="D29" s="310" t="s">
        <v>543</v>
      </c>
      <c r="E29" s="71"/>
      <c r="F29" s="311"/>
      <c r="G29" s="72"/>
      <c r="H29" s="43"/>
      <c r="I29" s="181"/>
    </row>
    <row r="30" spans="2:9" s="42" customFormat="1" ht="19.5" customHeight="1" x14ac:dyDescent="0.25">
      <c r="B30" s="19" t="s">
        <v>559</v>
      </c>
      <c r="C30" s="44"/>
      <c r="D30" s="20" t="s">
        <v>560</v>
      </c>
      <c r="E30" s="19" t="s">
        <v>561</v>
      </c>
      <c r="F30" s="73">
        <v>365</v>
      </c>
      <c r="G30" s="45"/>
      <c r="H30" s="43"/>
      <c r="I30" s="197"/>
    </row>
    <row r="31" spans="2:9" s="42" customFormat="1" ht="25.5" x14ac:dyDescent="0.25">
      <c r="B31" s="19" t="s">
        <v>562</v>
      </c>
      <c r="C31" s="44"/>
      <c r="D31" s="20" t="s">
        <v>552</v>
      </c>
      <c r="E31" s="19" t="s">
        <v>31</v>
      </c>
      <c r="F31" s="73">
        <v>36</v>
      </c>
      <c r="G31" s="45"/>
      <c r="H31" s="43"/>
      <c r="I31" s="197"/>
    </row>
    <row r="32" spans="2:9" s="42" customFormat="1" x14ac:dyDescent="0.25">
      <c r="B32" s="19" t="s">
        <v>563</v>
      </c>
      <c r="C32" s="44"/>
      <c r="D32" s="20" t="s">
        <v>545</v>
      </c>
      <c r="E32" s="19" t="s">
        <v>31</v>
      </c>
      <c r="F32" s="73">
        <v>36</v>
      </c>
      <c r="G32" s="45"/>
      <c r="H32" s="43"/>
      <c r="I32" s="181"/>
    </row>
    <row r="33" spans="2:9" s="42" customFormat="1" ht="19.5" customHeight="1" x14ac:dyDescent="0.25">
      <c r="B33" s="19" t="s">
        <v>564</v>
      </c>
      <c r="C33" s="44"/>
      <c r="D33" s="36" t="s">
        <v>547</v>
      </c>
      <c r="E33" s="19" t="s">
        <v>378</v>
      </c>
      <c r="F33" s="73">
        <v>36</v>
      </c>
      <c r="G33" s="45"/>
      <c r="H33" s="43"/>
      <c r="I33" s="181"/>
    </row>
    <row r="34" spans="2:9" s="42" customFormat="1" x14ac:dyDescent="0.25">
      <c r="B34" s="19" t="s">
        <v>565</v>
      </c>
      <c r="C34" s="44"/>
      <c r="D34" s="20" t="s">
        <v>549</v>
      </c>
      <c r="E34" s="19" t="s">
        <v>550</v>
      </c>
      <c r="F34" s="73">
        <v>5000</v>
      </c>
      <c r="G34" s="45"/>
      <c r="H34" s="43"/>
      <c r="I34" s="198"/>
    </row>
    <row r="35" spans="2:9" s="42" customFormat="1" x14ac:dyDescent="0.25">
      <c r="B35" s="69"/>
      <c r="C35" s="69"/>
      <c r="D35" s="310" t="s">
        <v>551</v>
      </c>
      <c r="E35" s="71"/>
      <c r="F35" s="311"/>
      <c r="G35" s="72"/>
      <c r="H35" s="43"/>
      <c r="I35" s="181"/>
    </row>
    <row r="36" spans="2:9" s="42" customFormat="1" x14ac:dyDescent="0.25">
      <c r="B36" s="19" t="s">
        <v>566</v>
      </c>
      <c r="C36" s="44"/>
      <c r="D36" s="20" t="s">
        <v>560</v>
      </c>
      <c r="E36" s="19" t="s">
        <v>561</v>
      </c>
      <c r="F36" s="73">
        <v>365</v>
      </c>
      <c r="G36" s="45"/>
      <c r="H36" s="43"/>
      <c r="I36" s="194"/>
    </row>
    <row r="37" spans="2:9" s="42" customFormat="1" ht="25.5" x14ac:dyDescent="0.25">
      <c r="B37" s="19" t="s">
        <v>567</v>
      </c>
      <c r="C37" s="44"/>
      <c r="D37" s="20" t="s">
        <v>552</v>
      </c>
      <c r="E37" s="19" t="s">
        <v>31</v>
      </c>
      <c r="F37" s="73">
        <v>36</v>
      </c>
      <c r="G37" s="45"/>
      <c r="H37" s="43"/>
      <c r="I37" s="181"/>
    </row>
    <row r="38" spans="2:9" s="42" customFormat="1" x14ac:dyDescent="0.25">
      <c r="B38" s="19" t="s">
        <v>568</v>
      </c>
      <c r="C38" s="44"/>
      <c r="D38" s="20" t="s">
        <v>545</v>
      </c>
      <c r="E38" s="19" t="s">
        <v>31</v>
      </c>
      <c r="F38" s="73">
        <v>36</v>
      </c>
      <c r="G38" s="45"/>
      <c r="H38" s="43"/>
      <c r="I38" s="181"/>
    </row>
    <row r="39" spans="2:9" s="42" customFormat="1" x14ac:dyDescent="0.25">
      <c r="B39" s="19" t="s">
        <v>569</v>
      </c>
      <c r="C39" s="44"/>
      <c r="D39" s="36" t="s">
        <v>547</v>
      </c>
      <c r="E39" s="19" t="s">
        <v>378</v>
      </c>
      <c r="F39" s="73">
        <v>36</v>
      </c>
      <c r="G39" s="45"/>
      <c r="H39" s="43"/>
      <c r="I39" s="181"/>
    </row>
    <row r="40" spans="2:9" s="42" customFormat="1" x14ac:dyDescent="0.25">
      <c r="B40" s="19" t="s">
        <v>570</v>
      </c>
      <c r="C40" s="44"/>
      <c r="D40" s="20" t="s">
        <v>549</v>
      </c>
      <c r="E40" s="19" t="s">
        <v>550</v>
      </c>
      <c r="F40" s="73">
        <v>5000</v>
      </c>
      <c r="G40" s="45"/>
      <c r="H40" s="43"/>
      <c r="I40" s="181"/>
    </row>
    <row r="41" spans="2:9" s="42" customFormat="1" x14ac:dyDescent="0.25">
      <c r="B41" s="69"/>
      <c r="C41" s="69"/>
      <c r="D41" s="310" t="s">
        <v>555</v>
      </c>
      <c r="E41" s="71"/>
      <c r="F41" s="311"/>
      <c r="G41" s="72"/>
      <c r="H41" s="43"/>
      <c r="I41" s="181"/>
    </row>
    <row r="42" spans="2:9" s="42" customFormat="1" x14ac:dyDescent="0.25">
      <c r="B42" s="19" t="s">
        <v>571</v>
      </c>
      <c r="C42" s="44"/>
      <c r="D42" s="20" t="s">
        <v>560</v>
      </c>
      <c r="E42" s="19" t="s">
        <v>561</v>
      </c>
      <c r="F42" s="73">
        <v>365</v>
      </c>
      <c r="G42" s="45"/>
      <c r="H42" s="43"/>
      <c r="I42" s="181"/>
    </row>
    <row r="43" spans="2:9" s="42" customFormat="1" ht="27.75" customHeight="1" x14ac:dyDescent="0.25">
      <c r="B43" s="19" t="s">
        <v>572</v>
      </c>
      <c r="C43" s="44"/>
      <c r="D43" s="20" t="s">
        <v>552</v>
      </c>
      <c r="E43" s="19" t="s">
        <v>31</v>
      </c>
      <c r="F43" s="73">
        <v>36</v>
      </c>
      <c r="G43" s="45"/>
      <c r="H43" s="43"/>
      <c r="I43" s="181"/>
    </row>
    <row r="44" spans="2:9" s="42" customFormat="1" x14ac:dyDescent="0.25">
      <c r="B44" s="19" t="s">
        <v>573</v>
      </c>
      <c r="C44" s="44"/>
      <c r="D44" s="20" t="s">
        <v>545</v>
      </c>
      <c r="E44" s="19" t="s">
        <v>31</v>
      </c>
      <c r="F44" s="73">
        <v>36</v>
      </c>
      <c r="G44" s="45"/>
      <c r="H44" s="43"/>
      <c r="I44" s="181"/>
    </row>
    <row r="45" spans="2:9" s="42" customFormat="1" x14ac:dyDescent="0.25">
      <c r="B45" s="19" t="s">
        <v>574</v>
      </c>
      <c r="C45" s="44"/>
      <c r="D45" s="36" t="s">
        <v>547</v>
      </c>
      <c r="E45" s="19" t="s">
        <v>378</v>
      </c>
      <c r="F45" s="73">
        <v>36</v>
      </c>
      <c r="G45" s="45"/>
      <c r="H45" s="43"/>
      <c r="I45" s="181"/>
    </row>
    <row r="46" spans="2:9" s="42" customFormat="1" ht="15" thickBot="1" x14ac:dyDescent="0.3">
      <c r="B46" s="19" t="s">
        <v>575</v>
      </c>
      <c r="C46" s="44"/>
      <c r="D46" s="20" t="s">
        <v>549</v>
      </c>
      <c r="E46" s="19" t="s">
        <v>550</v>
      </c>
      <c r="F46" s="73">
        <v>5000</v>
      </c>
      <c r="G46" s="45"/>
      <c r="H46" s="43"/>
      <c r="I46" s="181"/>
    </row>
    <row r="47" spans="2:9" s="42" customFormat="1" ht="29.25" customHeight="1" thickBot="1" x14ac:dyDescent="0.3">
      <c r="B47" s="26" t="s">
        <v>106</v>
      </c>
      <c r="C47" s="26"/>
      <c r="D47" s="26"/>
      <c r="E47" s="26"/>
      <c r="F47" s="26"/>
      <c r="G47" s="48"/>
      <c r="H47" s="375"/>
      <c r="I47" s="181"/>
    </row>
    <row r="48" spans="2:9" s="42" customFormat="1" x14ac:dyDescent="0.25">
      <c r="B48" s="36"/>
      <c r="C48" s="36"/>
      <c r="D48" s="36"/>
      <c r="E48" s="36"/>
      <c r="F48" s="36"/>
      <c r="G48" s="49"/>
      <c r="H48" s="49"/>
      <c r="I48" s="181"/>
    </row>
    <row r="49" spans="2:9" s="42" customFormat="1" ht="23.25" x14ac:dyDescent="0.25">
      <c r="B49" s="36"/>
      <c r="C49" s="36"/>
      <c r="D49" s="36"/>
      <c r="E49" s="36"/>
      <c r="F49" s="36"/>
      <c r="G49" s="169"/>
      <c r="H49" s="49"/>
      <c r="I49" s="181"/>
    </row>
    <row r="50" spans="2:9" s="42" customFormat="1" ht="20.25" x14ac:dyDescent="0.25">
      <c r="B50" s="36"/>
      <c r="C50" s="36"/>
      <c r="D50" s="36"/>
      <c r="E50" s="36"/>
      <c r="F50" s="36"/>
      <c r="G50" s="170"/>
      <c r="H50" s="186"/>
      <c r="I50" s="181"/>
    </row>
    <row r="51" spans="2:9" s="42" customFormat="1" x14ac:dyDescent="0.25">
      <c r="B51" s="36"/>
      <c r="C51" s="36"/>
      <c r="D51" s="36"/>
      <c r="E51" s="36"/>
      <c r="F51" s="36"/>
      <c r="G51" s="49"/>
      <c r="H51" s="49"/>
      <c r="I51" s="181"/>
    </row>
    <row r="52" spans="2:9" s="42" customFormat="1" x14ac:dyDescent="0.25">
      <c r="B52" s="36"/>
      <c r="C52" s="36"/>
      <c r="D52" s="36"/>
      <c r="E52" s="36"/>
      <c r="F52" s="36"/>
      <c r="G52" s="49"/>
      <c r="H52" s="49"/>
      <c r="I52" s="181"/>
    </row>
    <row r="53" spans="2:9" s="42" customFormat="1" x14ac:dyDescent="0.25">
      <c r="B53" s="36"/>
      <c r="C53" s="36"/>
      <c r="D53" s="36"/>
      <c r="E53" s="36"/>
      <c r="F53" s="36"/>
      <c r="G53" s="49"/>
      <c r="H53" s="49"/>
      <c r="I53" s="181"/>
    </row>
    <row r="54" spans="2:9" s="42" customFormat="1" x14ac:dyDescent="0.25">
      <c r="B54" s="36"/>
      <c r="C54" s="36"/>
      <c r="D54" s="36"/>
      <c r="E54" s="36"/>
      <c r="F54" s="36"/>
      <c r="G54" s="49"/>
      <c r="H54" s="49"/>
      <c r="I54" s="181"/>
    </row>
    <row r="55" spans="2:9" s="42" customFormat="1" x14ac:dyDescent="0.25">
      <c r="B55" s="36"/>
      <c r="C55" s="36"/>
      <c r="D55" s="36"/>
      <c r="E55" s="36"/>
      <c r="F55" s="36"/>
      <c r="G55" s="49"/>
      <c r="H55" s="49"/>
      <c r="I55" s="181"/>
    </row>
    <row r="56" spans="2:9" s="42" customFormat="1" x14ac:dyDescent="0.25">
      <c r="B56" s="36"/>
      <c r="C56" s="36"/>
      <c r="D56" s="36"/>
      <c r="E56" s="36"/>
      <c r="F56" s="36"/>
      <c r="G56" s="49"/>
      <c r="H56" s="49"/>
      <c r="I56" s="181"/>
    </row>
    <row r="57" spans="2:9" s="42" customFormat="1" x14ac:dyDescent="0.25">
      <c r="B57" s="36"/>
      <c r="C57" s="36"/>
      <c r="D57" s="36"/>
      <c r="E57" s="36"/>
      <c r="F57" s="36"/>
      <c r="G57" s="49"/>
      <c r="H57" s="49"/>
      <c r="I57" s="181"/>
    </row>
    <row r="58" spans="2:9" s="42" customFormat="1" x14ac:dyDescent="0.25">
      <c r="B58" s="36"/>
      <c r="C58" s="36"/>
      <c r="D58" s="36"/>
      <c r="E58" s="36"/>
      <c r="F58" s="36"/>
      <c r="G58" s="49"/>
      <c r="H58" s="49"/>
      <c r="I58" s="181"/>
    </row>
    <row r="59" spans="2:9" s="42" customFormat="1" x14ac:dyDescent="0.25">
      <c r="B59" s="36"/>
      <c r="C59" s="36"/>
      <c r="D59" s="36"/>
      <c r="E59" s="36"/>
      <c r="F59" s="36"/>
      <c r="G59" s="49"/>
      <c r="H59" s="49"/>
      <c r="I59" s="181"/>
    </row>
    <row r="60" spans="2:9" s="42" customFormat="1" x14ac:dyDescent="0.25">
      <c r="B60" s="36"/>
      <c r="C60" s="36"/>
      <c r="D60" s="36"/>
      <c r="E60" s="36"/>
      <c r="F60" s="36"/>
      <c r="G60" s="49"/>
      <c r="H60" s="49"/>
      <c r="I60" s="181"/>
    </row>
    <row r="61" spans="2:9" s="42" customFormat="1" x14ac:dyDescent="0.25">
      <c r="B61" s="36"/>
      <c r="C61" s="36"/>
      <c r="D61" s="36"/>
      <c r="E61" s="36"/>
      <c r="F61" s="36"/>
      <c r="G61" s="49"/>
      <c r="H61" s="49"/>
      <c r="I61" s="181"/>
    </row>
    <row r="62" spans="2:9" s="42" customFormat="1" x14ac:dyDescent="0.25">
      <c r="B62" s="36"/>
      <c r="C62" s="36"/>
      <c r="D62" s="36"/>
      <c r="E62" s="36"/>
      <c r="F62" s="36"/>
      <c r="G62" s="49"/>
      <c r="H62" s="49"/>
      <c r="I62" s="181"/>
    </row>
    <row r="63" spans="2:9" s="42" customFormat="1" x14ac:dyDescent="0.25">
      <c r="B63" s="36"/>
      <c r="C63" s="36"/>
      <c r="D63" s="36"/>
      <c r="E63" s="36"/>
      <c r="F63" s="36"/>
      <c r="G63" s="49"/>
      <c r="H63" s="49"/>
      <c r="I63" s="181"/>
    </row>
    <row r="64" spans="2:9" s="42" customFormat="1" x14ac:dyDescent="0.25">
      <c r="B64" s="36"/>
      <c r="C64" s="36"/>
      <c r="D64" s="36"/>
      <c r="E64" s="36"/>
      <c r="F64" s="36"/>
      <c r="G64" s="49"/>
      <c r="H64" s="49"/>
      <c r="I64" s="181"/>
    </row>
    <row r="65" spans="2:9" s="42" customFormat="1" x14ac:dyDescent="0.25">
      <c r="B65" s="36"/>
      <c r="C65" s="36"/>
      <c r="D65" s="36"/>
      <c r="E65" s="36"/>
      <c r="F65" s="36"/>
      <c r="G65" s="49"/>
      <c r="H65" s="49"/>
      <c r="I65" s="181"/>
    </row>
    <row r="66" spans="2:9" s="42" customFormat="1" x14ac:dyDescent="0.25">
      <c r="B66" s="36"/>
      <c r="C66" s="36"/>
      <c r="D66" s="36"/>
      <c r="E66" s="36"/>
      <c r="F66" s="36"/>
      <c r="G66" s="49"/>
      <c r="H66" s="49"/>
      <c r="I66" s="181"/>
    </row>
    <row r="67" spans="2:9" s="42" customFormat="1" x14ac:dyDescent="0.25">
      <c r="B67" s="36"/>
      <c r="C67" s="36"/>
      <c r="D67" s="36"/>
      <c r="E67" s="36"/>
      <c r="F67" s="36"/>
      <c r="G67" s="49"/>
      <c r="H67" s="49"/>
      <c r="I67" s="181"/>
    </row>
    <row r="68" spans="2:9" s="42" customFormat="1" x14ac:dyDescent="0.25">
      <c r="B68" s="36"/>
      <c r="C68" s="36"/>
      <c r="D68" s="36"/>
      <c r="E68" s="36"/>
      <c r="F68" s="36"/>
      <c r="G68" s="49"/>
      <c r="H68" s="49"/>
      <c r="I68" s="181"/>
    </row>
    <row r="69" spans="2:9" s="42" customFormat="1" x14ac:dyDescent="0.25">
      <c r="B69" s="36"/>
      <c r="C69" s="36"/>
      <c r="D69" s="36"/>
      <c r="E69" s="36"/>
      <c r="F69" s="36"/>
      <c r="G69" s="49"/>
      <c r="H69" s="49"/>
      <c r="I69" s="181"/>
    </row>
    <row r="70" spans="2:9" s="42" customFormat="1" x14ac:dyDescent="0.25">
      <c r="B70" s="36"/>
      <c r="C70" s="36"/>
      <c r="D70" s="36"/>
      <c r="E70" s="36"/>
      <c r="F70" s="36"/>
      <c r="G70" s="49"/>
      <c r="H70" s="49"/>
      <c r="I70" s="181"/>
    </row>
    <row r="71" spans="2:9" s="42" customFormat="1" x14ac:dyDescent="0.25">
      <c r="B71" s="36"/>
      <c r="C71" s="36"/>
      <c r="D71" s="36"/>
      <c r="E71" s="36"/>
      <c r="F71" s="36"/>
      <c r="G71" s="49"/>
      <c r="H71" s="49"/>
      <c r="I71" s="181"/>
    </row>
    <row r="72" spans="2:9" s="42" customFormat="1" x14ac:dyDescent="0.25">
      <c r="B72" s="36"/>
      <c r="C72" s="36"/>
      <c r="D72" s="36"/>
      <c r="E72" s="36"/>
      <c r="F72" s="36"/>
      <c r="G72" s="49"/>
      <c r="H72" s="49"/>
      <c r="I72" s="181"/>
    </row>
    <row r="73" spans="2:9" s="42" customFormat="1" x14ac:dyDescent="0.25">
      <c r="B73" s="36"/>
      <c r="C73" s="36"/>
      <c r="D73" s="36"/>
      <c r="E73" s="36"/>
      <c r="F73" s="36"/>
      <c r="G73" s="49"/>
      <c r="H73" s="49"/>
      <c r="I73" s="181"/>
    </row>
    <row r="74" spans="2:9" s="42" customFormat="1" x14ac:dyDescent="0.25">
      <c r="B74" s="36"/>
      <c r="C74" s="36"/>
      <c r="D74" s="36"/>
      <c r="E74" s="36"/>
      <c r="F74" s="36"/>
      <c r="G74" s="49"/>
      <c r="H74" s="49"/>
      <c r="I74" s="181"/>
    </row>
    <row r="75" spans="2:9" s="42" customFormat="1" x14ac:dyDescent="0.25">
      <c r="B75" s="36"/>
      <c r="C75" s="36"/>
      <c r="D75" s="36"/>
      <c r="E75" s="36"/>
      <c r="F75" s="36"/>
      <c r="G75" s="49"/>
      <c r="H75" s="49"/>
      <c r="I75" s="181"/>
    </row>
    <row r="76" spans="2:9" s="42" customFormat="1" x14ac:dyDescent="0.25">
      <c r="B76" s="36"/>
      <c r="C76" s="36"/>
      <c r="D76" s="36"/>
      <c r="E76" s="36"/>
      <c r="F76" s="36"/>
      <c r="G76" s="49"/>
      <c r="H76" s="49"/>
      <c r="I76" s="181"/>
    </row>
    <row r="77" spans="2:9" s="42" customFormat="1" x14ac:dyDescent="0.25">
      <c r="B77" s="36"/>
      <c r="C77" s="36"/>
      <c r="D77" s="36"/>
      <c r="E77" s="36"/>
      <c r="F77" s="36"/>
      <c r="G77" s="49"/>
      <c r="H77" s="49"/>
      <c r="I77" s="181"/>
    </row>
    <row r="78" spans="2:9" s="42" customFormat="1" x14ac:dyDescent="0.25">
      <c r="B78" s="36"/>
      <c r="C78" s="36"/>
      <c r="D78" s="36"/>
      <c r="E78" s="36"/>
      <c r="F78" s="36"/>
      <c r="G78" s="49"/>
      <c r="H78" s="49"/>
      <c r="I78" s="181"/>
    </row>
    <row r="79" spans="2:9" s="42" customFormat="1" x14ac:dyDescent="0.25">
      <c r="B79" s="36"/>
      <c r="C79" s="36"/>
      <c r="D79" s="36"/>
      <c r="E79" s="36"/>
      <c r="F79" s="36"/>
      <c r="G79" s="49"/>
      <c r="H79" s="49"/>
      <c r="I79" s="181"/>
    </row>
    <row r="80" spans="2:9" s="42" customFormat="1" x14ac:dyDescent="0.25">
      <c r="B80" s="36"/>
      <c r="C80" s="36"/>
      <c r="D80" s="36"/>
      <c r="E80" s="36"/>
      <c r="F80" s="36"/>
      <c r="G80" s="49"/>
      <c r="H80" s="49"/>
      <c r="I80" s="181"/>
    </row>
    <row r="81" spans="2:9" s="42" customFormat="1" x14ac:dyDescent="0.25">
      <c r="B81" s="36"/>
      <c r="C81" s="36"/>
      <c r="D81" s="36"/>
      <c r="E81" s="36"/>
      <c r="F81" s="36"/>
      <c r="G81" s="49"/>
      <c r="H81" s="49"/>
      <c r="I81" s="181"/>
    </row>
    <row r="82" spans="2:9" x14ac:dyDescent="0.2">
      <c r="B82" s="5"/>
      <c r="C82" s="5"/>
      <c r="D82" s="5"/>
      <c r="E82" s="5"/>
      <c r="F82" s="5"/>
      <c r="G82" s="15"/>
      <c r="H82" s="15"/>
    </row>
    <row r="83" spans="2:9" x14ac:dyDescent="0.2">
      <c r="B83" s="5"/>
      <c r="C83" s="5"/>
      <c r="D83" s="5"/>
      <c r="E83" s="5"/>
      <c r="F83" s="5"/>
      <c r="G83" s="15"/>
      <c r="H83" s="15"/>
    </row>
    <row r="84" spans="2:9" x14ac:dyDescent="0.2">
      <c r="B84" s="5"/>
      <c r="C84" s="5"/>
      <c r="D84" s="5"/>
      <c r="E84" s="5"/>
      <c r="F84" s="5"/>
      <c r="G84" s="15"/>
      <c r="H84" s="15"/>
    </row>
    <row r="85" spans="2:9" x14ac:dyDescent="0.2">
      <c r="B85" s="5"/>
      <c r="C85" s="5"/>
      <c r="D85" s="5"/>
      <c r="E85" s="5"/>
      <c r="F85" s="5"/>
      <c r="G85" s="15"/>
      <c r="H85" s="15"/>
    </row>
    <row r="86" spans="2:9" x14ac:dyDescent="0.2">
      <c r="B86" s="5"/>
      <c r="C86" s="5"/>
      <c r="D86" s="5"/>
      <c r="E86" s="5"/>
      <c r="F86" s="5"/>
      <c r="G86" s="15"/>
      <c r="H86" s="15"/>
    </row>
    <row r="87" spans="2:9" x14ac:dyDescent="0.2">
      <c r="B87" s="5"/>
      <c r="C87" s="5"/>
      <c r="D87" s="5"/>
      <c r="E87" s="5"/>
      <c r="F87" s="5"/>
    </row>
    <row r="88" spans="2:9" x14ac:dyDescent="0.2">
      <c r="B88" s="5"/>
      <c r="C88" s="5"/>
      <c r="D88" s="5"/>
      <c r="E88" s="5"/>
      <c r="F88" s="5"/>
    </row>
    <row r="89" spans="2:9" x14ac:dyDescent="0.2">
      <c r="B89" s="5"/>
      <c r="C89" s="5"/>
      <c r="D89" s="5"/>
      <c r="E89" s="5"/>
      <c r="F89" s="5"/>
    </row>
    <row r="90" spans="2:9" x14ac:dyDescent="0.2">
      <c r="B90" s="5"/>
      <c r="C90" s="5"/>
      <c r="D90" s="5"/>
      <c r="E90" s="5"/>
      <c r="F90" s="5"/>
    </row>
    <row r="91" spans="2:9" x14ac:dyDescent="0.2">
      <c r="B91" s="5"/>
      <c r="C91" s="5"/>
      <c r="D91" s="5"/>
      <c r="E91" s="5"/>
      <c r="F91" s="5"/>
    </row>
    <row r="92" spans="2:9" x14ac:dyDescent="0.2">
      <c r="B92" s="5"/>
      <c r="C92" s="5"/>
      <c r="D92" s="5"/>
      <c r="E92" s="5"/>
      <c r="F92" s="5"/>
    </row>
  </sheetData>
  <mergeCells count="2">
    <mergeCell ref="E3:F3"/>
    <mergeCell ref="G3:H3"/>
  </mergeCells>
  <phoneticPr fontId="31" type="noConversion"/>
  <pageMargins left="0.20866141699999999" right="0.20866141699999999" top="0.74803149606299202" bottom="0.74803149606299202" header="0.31496062992126" footer="0.31496062992126"/>
  <pageSetup paperSize="9" scale="74" firstPageNumber="15" fitToHeight="0" orientation="portrait" useFirstPageNumber="1" r:id="rId1"/>
  <headerFooter>
    <oddFooter>&amp;R&amp;"Arial,Regular"&amp;P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57"/>
  <sheetViews>
    <sheetView view="pageBreakPreview" zoomScale="60" zoomScaleNormal="100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6.425781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1</v>
      </c>
      <c r="I9" s="448"/>
    </row>
    <row r="10" spans="1:13" x14ac:dyDescent="0.25">
      <c r="A10" s="93" t="s">
        <v>687</v>
      </c>
      <c r="B10" s="91"/>
      <c r="E10" s="94"/>
      <c r="F10" s="445" t="s">
        <v>688</v>
      </c>
      <c r="G10" s="446"/>
      <c r="H10" s="449">
        <v>43770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s">
        <v>691</v>
      </c>
      <c r="I11" s="450"/>
    </row>
    <row r="12" spans="1:13" x14ac:dyDescent="0.25">
      <c r="A12" s="93" t="s">
        <v>692</v>
      </c>
      <c r="B12" s="91"/>
      <c r="E12" s="94"/>
      <c r="F12" s="445" t="s">
        <v>693</v>
      </c>
      <c r="G12" s="446"/>
      <c r="H12" s="451">
        <v>39138</v>
      </c>
      <c r="I12" s="450"/>
    </row>
    <row r="13" spans="1:13" x14ac:dyDescent="0.25">
      <c r="A13" s="93" t="s">
        <v>694</v>
      </c>
      <c r="B13" s="91"/>
      <c r="E13" s="94"/>
      <c r="F13" s="445" t="s">
        <v>695</v>
      </c>
      <c r="G13" s="446"/>
      <c r="H13" s="451" t="s">
        <v>696</v>
      </c>
      <c r="I13" s="450"/>
      <c r="M13" t="s">
        <v>697</v>
      </c>
    </row>
    <row r="14" spans="1:13" x14ac:dyDescent="0.25">
      <c r="A14" s="95"/>
      <c r="B14" s="96"/>
      <c r="C14" s="96"/>
      <c r="D14" s="96"/>
      <c r="E14" s="97"/>
      <c r="F14" s="445" t="s">
        <v>698</v>
      </c>
      <c r="G14" s="446"/>
      <c r="H14" s="451" t="s">
        <v>699</v>
      </c>
      <c r="I14" s="450"/>
    </row>
    <row r="15" spans="1:13" x14ac:dyDescent="0.25">
      <c r="A15" s="458" t="s">
        <v>700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2" x14ac:dyDescent="0.25">
      <c r="A17" s="98" t="s">
        <v>702</v>
      </c>
      <c r="B17" s="99" t="s">
        <v>703</v>
      </c>
      <c r="C17" s="99"/>
      <c r="D17" s="100"/>
      <c r="E17" s="101" t="s">
        <v>704</v>
      </c>
      <c r="F17" s="101" t="s">
        <v>705</v>
      </c>
      <c r="G17" s="101" t="s">
        <v>706</v>
      </c>
      <c r="H17" s="101" t="s">
        <v>707</v>
      </c>
      <c r="I17" s="102" t="s">
        <v>708</v>
      </c>
    </row>
    <row r="18" spans="1:12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2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2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2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2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2" x14ac:dyDescent="0.25">
      <c r="A23" s="114" t="s">
        <v>711</v>
      </c>
      <c r="B23" s="115" t="s">
        <v>703</v>
      </c>
      <c r="C23" s="115"/>
      <c r="D23" s="115"/>
      <c r="E23" s="116"/>
      <c r="F23" s="159" t="s">
        <v>706</v>
      </c>
      <c r="G23" s="116" t="s">
        <v>712</v>
      </c>
      <c r="H23" s="117" t="s">
        <v>707</v>
      </c>
      <c r="I23" s="118" t="s">
        <v>708</v>
      </c>
    </row>
    <row r="24" spans="1:12" x14ac:dyDescent="0.25">
      <c r="A24" s="119">
        <v>1</v>
      </c>
      <c r="B24" s="432" t="s">
        <v>713</v>
      </c>
      <c r="C24" s="433"/>
      <c r="D24" s="433"/>
      <c r="E24" s="434"/>
      <c r="F24" s="151">
        <v>2</v>
      </c>
      <c r="G24" s="160">
        <v>0.15</v>
      </c>
      <c r="H24" s="122">
        <v>110</v>
      </c>
      <c r="I24" s="123">
        <f>H24*F24*1.15</f>
        <v>252.99999999999997</v>
      </c>
    </row>
    <row r="25" spans="1:12" x14ac:dyDescent="0.25">
      <c r="A25" s="119">
        <v>2</v>
      </c>
      <c r="B25" s="435" t="s">
        <v>714</v>
      </c>
      <c r="C25" s="436"/>
      <c r="D25" s="436"/>
      <c r="E25" s="437"/>
      <c r="F25" s="120">
        <v>2</v>
      </c>
      <c r="G25" s="121">
        <v>0.15</v>
      </c>
      <c r="H25" s="122">
        <v>65</v>
      </c>
      <c r="I25" s="123">
        <f>H25*F25*1.15</f>
        <v>149.5</v>
      </c>
    </row>
    <row r="26" spans="1:12" x14ac:dyDescent="0.25">
      <c r="A26" s="119">
        <v>3</v>
      </c>
      <c r="B26" s="435" t="s">
        <v>715</v>
      </c>
      <c r="C26" s="436"/>
      <c r="D26" s="436"/>
      <c r="E26" s="437"/>
      <c r="F26" s="120">
        <v>1</v>
      </c>
      <c r="G26" s="121">
        <v>0.15</v>
      </c>
      <c r="H26" s="122">
        <v>6239</v>
      </c>
      <c r="I26" s="123">
        <f>H26*F26*1.15</f>
        <v>7174.8499999999995</v>
      </c>
    </row>
    <row r="27" spans="1:12" x14ac:dyDescent="0.25">
      <c r="A27" s="119">
        <v>4</v>
      </c>
      <c r="B27" s="435" t="s">
        <v>716</v>
      </c>
      <c r="C27" s="436"/>
      <c r="D27" s="436"/>
      <c r="E27" s="437"/>
      <c r="F27" s="120">
        <v>2</v>
      </c>
      <c r="G27" s="121">
        <v>0.15</v>
      </c>
      <c r="H27" s="122">
        <v>21.6</v>
      </c>
      <c r="I27" s="123">
        <f>H27*F27*1.15</f>
        <v>49.68</v>
      </c>
    </row>
    <row r="28" spans="1:12" x14ac:dyDescent="0.25">
      <c r="A28" s="119">
        <v>5</v>
      </c>
      <c r="B28" s="435" t="s">
        <v>717</v>
      </c>
      <c r="C28" s="436"/>
      <c r="D28" s="436"/>
      <c r="E28" s="437"/>
      <c r="F28" s="120">
        <v>2</v>
      </c>
      <c r="G28" s="121">
        <v>0.15</v>
      </c>
      <c r="H28" s="122">
        <v>65.5</v>
      </c>
      <c r="I28" s="123">
        <f t="shared" ref="I28:I29" si="1">H28*F28*1.15</f>
        <v>150.64999999999998</v>
      </c>
    </row>
    <row r="29" spans="1:12" x14ac:dyDescent="0.25">
      <c r="A29" s="119">
        <v>6</v>
      </c>
      <c r="B29" s="435" t="s">
        <v>718</v>
      </c>
      <c r="C29" s="436"/>
      <c r="D29" s="436"/>
      <c r="E29" s="437"/>
      <c r="F29" s="120">
        <v>2</v>
      </c>
      <c r="G29" s="121">
        <v>0.15</v>
      </c>
      <c r="H29" s="122">
        <v>68.5</v>
      </c>
      <c r="I29" s="123">
        <f t="shared" si="1"/>
        <v>157.54999999999998</v>
      </c>
    </row>
    <row r="30" spans="1:12" x14ac:dyDescent="0.25">
      <c r="A30" s="119"/>
      <c r="B30" s="421"/>
      <c r="C30" s="411"/>
      <c r="D30" s="411"/>
      <c r="E30" s="422"/>
      <c r="F30" s="120"/>
      <c r="G30" s="155"/>
      <c r="H30" s="122"/>
      <c r="I30" s="123"/>
    </row>
    <row r="31" spans="1:12" x14ac:dyDescent="0.25">
      <c r="A31" s="119"/>
      <c r="B31" s="438"/>
      <c r="C31" s="439"/>
      <c r="D31" s="439"/>
      <c r="E31" s="440"/>
      <c r="F31" s="111"/>
      <c r="G31" s="156"/>
      <c r="H31" s="122"/>
      <c r="I31" s="123"/>
      <c r="L31" s="124"/>
    </row>
    <row r="32" spans="1:12" x14ac:dyDescent="0.25">
      <c r="A32" s="423" t="s">
        <v>719</v>
      </c>
      <c r="B32" s="419"/>
      <c r="C32" s="419"/>
      <c r="D32" s="419"/>
      <c r="E32" s="419"/>
      <c r="F32" s="419"/>
      <c r="G32" s="419"/>
      <c r="H32" s="420"/>
      <c r="I32" s="166">
        <f>SUM(I24:I31)</f>
        <v>7935.23</v>
      </c>
    </row>
    <row r="33" spans="1:9" x14ac:dyDescent="0.25">
      <c r="A33" s="429" t="s">
        <v>720</v>
      </c>
      <c r="B33" s="430"/>
      <c r="C33" s="430"/>
      <c r="D33" s="430"/>
      <c r="E33" s="430"/>
      <c r="F33" s="430"/>
      <c r="G33" s="430"/>
      <c r="H33" s="430"/>
      <c r="I33" s="431"/>
    </row>
    <row r="34" spans="1:9" x14ac:dyDescent="0.25">
      <c r="A34" s="114" t="s">
        <v>721</v>
      </c>
      <c r="B34" s="424" t="s">
        <v>722</v>
      </c>
      <c r="C34" s="425"/>
      <c r="D34" s="426"/>
      <c r="E34" s="427" t="s">
        <v>704</v>
      </c>
      <c r="F34" s="428"/>
      <c r="G34" s="116" t="s">
        <v>706</v>
      </c>
      <c r="H34" s="117" t="s">
        <v>707</v>
      </c>
      <c r="I34" s="118" t="s">
        <v>708</v>
      </c>
    </row>
    <row r="35" spans="1:9" x14ac:dyDescent="0.25">
      <c r="A35" s="119">
        <v>1</v>
      </c>
      <c r="B35" s="464" t="s">
        <v>723</v>
      </c>
      <c r="C35" s="465"/>
      <c r="D35" s="466"/>
      <c r="E35" s="452" t="s">
        <v>724</v>
      </c>
      <c r="F35" s="454"/>
      <c r="G35" s="151">
        <v>15</v>
      </c>
      <c r="H35" s="149">
        <v>450</v>
      </c>
      <c r="I35" s="126">
        <f>SUM(G35*H35)</f>
        <v>6750</v>
      </c>
    </row>
    <row r="36" spans="1:9" x14ac:dyDescent="0.25">
      <c r="A36" s="119">
        <v>2</v>
      </c>
      <c r="B36" s="441" t="s">
        <v>725</v>
      </c>
      <c r="C36" s="442"/>
      <c r="D36" s="443"/>
      <c r="E36" s="421" t="s">
        <v>724</v>
      </c>
      <c r="F36" s="422"/>
      <c r="G36" s="120"/>
      <c r="H36" s="150">
        <v>350</v>
      </c>
      <c r="I36" s="123">
        <f t="shared" ref="I36:I40" si="2">SUM(G36*H36)</f>
        <v>0</v>
      </c>
    </row>
    <row r="37" spans="1:9" x14ac:dyDescent="0.25">
      <c r="A37" s="119">
        <v>3</v>
      </c>
      <c r="B37" s="441" t="s">
        <v>726</v>
      </c>
      <c r="C37" s="442"/>
      <c r="D37" s="443"/>
      <c r="E37" s="421" t="s">
        <v>724</v>
      </c>
      <c r="F37" s="422"/>
      <c r="G37" s="120"/>
      <c r="H37" s="150">
        <v>300</v>
      </c>
      <c r="I37" s="123">
        <f t="shared" si="2"/>
        <v>0</v>
      </c>
    </row>
    <row r="38" spans="1:9" x14ac:dyDescent="0.25">
      <c r="A38" s="119">
        <v>4</v>
      </c>
      <c r="B38" s="441" t="s">
        <v>727</v>
      </c>
      <c r="C38" s="442"/>
      <c r="D38" s="443"/>
      <c r="E38" s="421" t="s">
        <v>724</v>
      </c>
      <c r="F38" s="422"/>
      <c r="G38" s="120">
        <v>15</v>
      </c>
      <c r="H38" s="150">
        <v>200</v>
      </c>
      <c r="I38" s="123">
        <f t="shared" si="2"/>
        <v>3000</v>
      </c>
    </row>
    <row r="39" spans="1:9" x14ac:dyDescent="0.25">
      <c r="A39" s="119">
        <v>5</v>
      </c>
      <c r="B39" s="441" t="s">
        <v>728</v>
      </c>
      <c r="C39" s="442"/>
      <c r="D39" s="443"/>
      <c r="E39" s="421" t="s">
        <v>724</v>
      </c>
      <c r="F39" s="422"/>
      <c r="G39" s="120"/>
      <c r="H39" s="152">
        <v>200</v>
      </c>
      <c r="I39" s="123">
        <f t="shared" si="2"/>
        <v>0</v>
      </c>
    </row>
    <row r="40" spans="1:9" x14ac:dyDescent="0.25">
      <c r="A40" s="119">
        <v>6</v>
      </c>
      <c r="B40" s="441" t="s">
        <v>526</v>
      </c>
      <c r="C40" s="442"/>
      <c r="D40" s="443"/>
      <c r="E40" s="421" t="s">
        <v>724</v>
      </c>
      <c r="F40" s="422"/>
      <c r="G40" s="120"/>
      <c r="H40" s="152">
        <v>140</v>
      </c>
      <c r="I40" s="123">
        <f t="shared" si="2"/>
        <v>0</v>
      </c>
    </row>
    <row r="41" spans="1:9" x14ac:dyDescent="0.25">
      <c r="A41" s="119"/>
      <c r="B41" s="441"/>
      <c r="C41" s="442"/>
      <c r="D41" s="443"/>
      <c r="E41" s="127"/>
      <c r="F41" s="94"/>
      <c r="G41" s="94"/>
      <c r="H41" s="110"/>
      <c r="I41" s="123"/>
    </row>
    <row r="42" spans="1:9" x14ac:dyDescent="0.25">
      <c r="A42" s="108"/>
      <c r="B42" s="441"/>
      <c r="C42" s="442"/>
      <c r="D42" s="443"/>
      <c r="F42" s="94"/>
      <c r="G42" s="94"/>
      <c r="H42" s="110"/>
      <c r="I42" s="123"/>
    </row>
    <row r="43" spans="1:9" x14ac:dyDescent="0.25">
      <c r="A43" s="128"/>
      <c r="B43" s="470"/>
      <c r="C43" s="471"/>
      <c r="D43" s="472"/>
      <c r="E43" s="96"/>
      <c r="F43" s="97"/>
      <c r="G43" s="94"/>
      <c r="H43" s="112"/>
      <c r="I43" s="123"/>
    </row>
    <row r="44" spans="1:9" x14ac:dyDescent="0.25">
      <c r="A44" s="423" t="s">
        <v>729</v>
      </c>
      <c r="B44" s="419"/>
      <c r="C44" s="419"/>
      <c r="D44" s="419"/>
      <c r="E44" s="419"/>
      <c r="F44" s="419"/>
      <c r="G44" s="419"/>
      <c r="H44" s="420"/>
      <c r="I44" s="134">
        <f>SUM(I35:I43)</f>
        <v>9750</v>
      </c>
    </row>
    <row r="45" spans="1:9" x14ac:dyDescent="0.25">
      <c r="A45" s="429" t="s">
        <v>730</v>
      </c>
      <c r="B45" s="430"/>
      <c r="C45" s="430"/>
      <c r="D45" s="430"/>
      <c r="E45" s="430"/>
      <c r="F45" s="430"/>
      <c r="G45" s="430"/>
      <c r="H45" s="430"/>
      <c r="I45" s="431"/>
    </row>
    <row r="46" spans="1:9" x14ac:dyDescent="0.25">
      <c r="A46" s="114" t="s">
        <v>731</v>
      </c>
      <c r="B46" s="427" t="s">
        <v>732</v>
      </c>
      <c r="C46" s="473"/>
      <c r="D46" s="428"/>
      <c r="E46" s="427" t="s">
        <v>733</v>
      </c>
      <c r="F46" s="428"/>
      <c r="G46" s="130" t="s">
        <v>734</v>
      </c>
      <c r="H46" s="130" t="s">
        <v>707</v>
      </c>
      <c r="I46" s="131" t="s">
        <v>708</v>
      </c>
    </row>
    <row r="47" spans="1:9" x14ac:dyDescent="0.25">
      <c r="A47" s="119">
        <v>12</v>
      </c>
      <c r="B47" s="432" t="s">
        <v>735</v>
      </c>
      <c r="C47" s="433"/>
      <c r="D47" s="434"/>
      <c r="E47" s="452"/>
      <c r="F47" s="454"/>
      <c r="G47" s="120"/>
      <c r="H47" s="132"/>
      <c r="I47" s="123"/>
    </row>
    <row r="48" spans="1:9" x14ac:dyDescent="0.25">
      <c r="A48" s="119"/>
      <c r="B48" s="435" t="s">
        <v>736</v>
      </c>
      <c r="C48" s="436"/>
      <c r="D48" s="437"/>
      <c r="E48" s="421">
        <v>2</v>
      </c>
      <c r="F48" s="422"/>
      <c r="G48" s="120">
        <v>154.4</v>
      </c>
      <c r="H48" s="132">
        <v>5</v>
      </c>
      <c r="I48" s="123">
        <f>H48*G48</f>
        <v>772</v>
      </c>
    </row>
    <row r="49" spans="1:12" x14ac:dyDescent="0.25">
      <c r="A49" s="133"/>
      <c r="B49" s="438"/>
      <c r="C49" s="439"/>
      <c r="D49" s="440"/>
      <c r="E49" s="455"/>
      <c r="F49" s="457"/>
      <c r="G49" s="120"/>
      <c r="H49" s="132"/>
      <c r="I49" s="123"/>
    </row>
    <row r="50" spans="1:12" x14ac:dyDescent="0.25">
      <c r="A50" s="419" t="s">
        <v>737</v>
      </c>
      <c r="B50" s="419"/>
      <c r="C50" s="419"/>
      <c r="D50" s="419"/>
      <c r="E50" s="419"/>
      <c r="F50" s="419"/>
      <c r="G50" s="419"/>
      <c r="H50" s="420"/>
      <c r="I50" s="134">
        <f>SUM(I47:I49)</f>
        <v>772</v>
      </c>
    </row>
    <row r="51" spans="1:12" x14ac:dyDescent="0.25">
      <c r="A51" s="135"/>
      <c r="B51" s="136"/>
      <c r="C51" s="136"/>
      <c r="D51" s="136"/>
      <c r="E51" s="136"/>
      <c r="F51" s="137"/>
      <c r="G51" s="138"/>
      <c r="H51" s="138"/>
      <c r="I51" s="139"/>
      <c r="L51" s="91"/>
    </row>
    <row r="52" spans="1:12" x14ac:dyDescent="0.25">
      <c r="A52" s="467"/>
      <c r="B52" s="468"/>
      <c r="C52" s="468"/>
      <c r="D52" s="468"/>
      <c r="E52" s="468"/>
      <c r="F52" s="140"/>
      <c r="G52" s="469" t="s">
        <v>738</v>
      </c>
      <c r="H52" s="468"/>
      <c r="I52" s="141">
        <f>I50+I44+I32+I21</f>
        <v>18457.23</v>
      </c>
    </row>
    <row r="53" spans="1:12" x14ac:dyDescent="0.25">
      <c r="A53" s="467"/>
      <c r="B53" s="468"/>
      <c r="C53" s="468"/>
      <c r="D53" s="468"/>
      <c r="E53" s="468"/>
      <c r="F53" s="94"/>
      <c r="G53" s="142"/>
      <c r="H53" s="143"/>
      <c r="I53" s="144"/>
    </row>
    <row r="54" spans="1:12" ht="15.75" thickBot="1" x14ac:dyDescent="0.3">
      <c r="A54" s="467"/>
      <c r="B54" s="468"/>
      <c r="C54" s="468"/>
      <c r="D54" s="468"/>
      <c r="E54" s="468"/>
      <c r="F54" s="94"/>
      <c r="G54" s="417" t="s">
        <v>739</v>
      </c>
      <c r="H54" s="418"/>
      <c r="I54" s="153">
        <f>I52+I53</f>
        <v>18457.23</v>
      </c>
    </row>
    <row r="55" spans="1:12" ht="16.5" thickTop="1" thickBot="1" x14ac:dyDescent="0.3">
      <c r="A55" s="145"/>
      <c r="B55" s="146"/>
      <c r="C55" s="474"/>
      <c r="D55" s="475"/>
      <c r="E55" s="475"/>
      <c r="F55" s="475"/>
      <c r="G55" s="147"/>
      <c r="H55" s="147"/>
      <c r="I55" s="148"/>
    </row>
    <row r="57" spans="1:12" x14ac:dyDescent="0.25">
      <c r="A57" s="91"/>
      <c r="B57" s="91"/>
    </row>
  </sheetData>
  <mergeCells count="67">
    <mergeCell ref="A53:B53"/>
    <mergeCell ref="C53:E53"/>
    <mergeCell ref="A54:B54"/>
    <mergeCell ref="C54:E54"/>
    <mergeCell ref="C55:F55"/>
    <mergeCell ref="A52:B52"/>
    <mergeCell ref="C52:E52"/>
    <mergeCell ref="G52:H52"/>
    <mergeCell ref="B41:D41"/>
    <mergeCell ref="B42:D42"/>
    <mergeCell ref="B43:D43"/>
    <mergeCell ref="A45:I45"/>
    <mergeCell ref="B46:D46"/>
    <mergeCell ref="E46:F46"/>
    <mergeCell ref="B47:D47"/>
    <mergeCell ref="E47:F47"/>
    <mergeCell ref="B49:D49"/>
    <mergeCell ref="E49:F49"/>
    <mergeCell ref="B48:D48"/>
    <mergeCell ref="B38:D38"/>
    <mergeCell ref="E38:F38"/>
    <mergeCell ref="B39:D39"/>
    <mergeCell ref="E39:F39"/>
    <mergeCell ref="B40:D40"/>
    <mergeCell ref="E40:F40"/>
    <mergeCell ref="B37:D37"/>
    <mergeCell ref="E37:F37"/>
    <mergeCell ref="A32:H32"/>
    <mergeCell ref="A33:I33"/>
    <mergeCell ref="B35:D35"/>
    <mergeCell ref="E35:F35"/>
    <mergeCell ref="F11:G11"/>
    <mergeCell ref="H11:I11"/>
    <mergeCell ref="B27:E27"/>
    <mergeCell ref="B28:E28"/>
    <mergeCell ref="F12:G12"/>
    <mergeCell ref="H12:I12"/>
    <mergeCell ref="F13:G13"/>
    <mergeCell ref="H13:I13"/>
    <mergeCell ref="F14:G14"/>
    <mergeCell ref="H14:I14"/>
    <mergeCell ref="B18:D18"/>
    <mergeCell ref="B19:D19"/>
    <mergeCell ref="B20:D20"/>
    <mergeCell ref="A15:I15"/>
    <mergeCell ref="A16:I16"/>
    <mergeCell ref="A9:E9"/>
    <mergeCell ref="F9:G9"/>
    <mergeCell ref="H9:I9"/>
    <mergeCell ref="F10:G10"/>
    <mergeCell ref="H10:I10"/>
    <mergeCell ref="G54:H54"/>
    <mergeCell ref="A50:H50"/>
    <mergeCell ref="E48:F48"/>
    <mergeCell ref="A21:H21"/>
    <mergeCell ref="A44:H44"/>
    <mergeCell ref="B34:D34"/>
    <mergeCell ref="E34:F34"/>
    <mergeCell ref="A22:I22"/>
    <mergeCell ref="B24:E24"/>
    <mergeCell ref="B25:E25"/>
    <mergeCell ref="B26:E26"/>
    <mergeCell ref="B31:E31"/>
    <mergeCell ref="B29:E29"/>
    <mergeCell ref="B30:E30"/>
    <mergeCell ref="B36:D36"/>
    <mergeCell ref="E36:F36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57"/>
  <sheetViews>
    <sheetView view="pageBreakPreview" zoomScale="60" zoomScaleNormal="100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6.425781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2</v>
      </c>
      <c r="I9" s="448"/>
    </row>
    <row r="10" spans="1:13" x14ac:dyDescent="0.25">
      <c r="A10" s="93" t="s">
        <v>687</v>
      </c>
      <c r="B10" s="91"/>
      <c r="E10" s="94"/>
      <c r="F10" s="445" t="s">
        <v>688</v>
      </c>
      <c r="G10" s="446"/>
      <c r="H10" s="449">
        <v>43498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s">
        <v>740</v>
      </c>
      <c r="I11" s="450"/>
    </row>
    <row r="12" spans="1:13" x14ac:dyDescent="0.25">
      <c r="A12" s="93" t="s">
        <v>692</v>
      </c>
      <c r="B12" s="91"/>
      <c r="E12" s="94"/>
      <c r="F12" s="445" t="s">
        <v>693</v>
      </c>
      <c r="G12" s="446"/>
      <c r="H12" s="451">
        <v>40578</v>
      </c>
      <c r="I12" s="450"/>
    </row>
    <row r="13" spans="1:13" x14ac:dyDescent="0.25">
      <c r="A13" s="93" t="s">
        <v>694</v>
      </c>
      <c r="B13" s="91"/>
      <c r="E13" s="94"/>
      <c r="F13" s="445" t="s">
        <v>695</v>
      </c>
      <c r="G13" s="446"/>
      <c r="H13" s="451" t="s">
        <v>696</v>
      </c>
      <c r="I13" s="450"/>
      <c r="M13" t="s">
        <v>697</v>
      </c>
    </row>
    <row r="14" spans="1:13" x14ac:dyDescent="0.25">
      <c r="A14" s="95"/>
      <c r="B14" s="96"/>
      <c r="C14" s="96"/>
      <c r="D14" s="96"/>
      <c r="E14" s="97"/>
      <c r="F14" s="445" t="s">
        <v>698</v>
      </c>
      <c r="G14" s="446"/>
      <c r="H14" s="451" t="s">
        <v>699</v>
      </c>
      <c r="I14" s="450"/>
    </row>
    <row r="15" spans="1:13" x14ac:dyDescent="0.25">
      <c r="A15" s="458" t="s">
        <v>741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2" x14ac:dyDescent="0.25">
      <c r="A17" s="98" t="s">
        <v>702</v>
      </c>
      <c r="B17" s="99" t="s">
        <v>703</v>
      </c>
      <c r="C17" s="99"/>
      <c r="D17" s="100"/>
      <c r="E17" s="101" t="s">
        <v>704</v>
      </c>
      <c r="F17" s="101" t="s">
        <v>705</v>
      </c>
      <c r="G17" s="101" t="s">
        <v>706</v>
      </c>
      <c r="H17" s="101" t="s">
        <v>707</v>
      </c>
      <c r="I17" s="102" t="s">
        <v>708</v>
      </c>
    </row>
    <row r="18" spans="1:12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2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2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2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2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2" x14ac:dyDescent="0.25">
      <c r="A23" s="114" t="s">
        <v>711</v>
      </c>
      <c r="B23" s="115" t="s">
        <v>703</v>
      </c>
      <c r="C23" s="115"/>
      <c r="D23" s="115"/>
      <c r="E23" s="116"/>
      <c r="F23" s="159" t="s">
        <v>706</v>
      </c>
      <c r="G23" s="117" t="s">
        <v>742</v>
      </c>
      <c r="H23" s="117" t="s">
        <v>707</v>
      </c>
      <c r="I23" s="118" t="s">
        <v>708</v>
      </c>
    </row>
    <row r="24" spans="1:12" x14ac:dyDescent="0.25">
      <c r="A24" s="119"/>
      <c r="B24" s="432"/>
      <c r="C24" s="433"/>
      <c r="D24" s="433"/>
      <c r="E24" s="434"/>
      <c r="F24" s="167"/>
      <c r="G24" s="104"/>
      <c r="H24" s="122"/>
      <c r="I24" s="123"/>
    </row>
    <row r="25" spans="1:12" x14ac:dyDescent="0.25">
      <c r="A25" s="119"/>
      <c r="B25" s="435"/>
      <c r="C25" s="436"/>
      <c r="D25" s="436"/>
      <c r="E25" s="437"/>
      <c r="F25" s="127"/>
      <c r="G25" s="109"/>
      <c r="H25" s="122"/>
      <c r="I25" s="123"/>
    </row>
    <row r="26" spans="1:12" x14ac:dyDescent="0.25">
      <c r="A26" s="119"/>
      <c r="B26" s="435"/>
      <c r="C26" s="436"/>
      <c r="D26" s="436"/>
      <c r="E26" s="437"/>
      <c r="F26" s="127"/>
      <c r="G26" s="109"/>
      <c r="H26" s="122"/>
      <c r="I26" s="123"/>
    </row>
    <row r="27" spans="1:12" x14ac:dyDescent="0.25">
      <c r="A27" s="119"/>
      <c r="B27" s="435"/>
      <c r="C27" s="436"/>
      <c r="D27" s="436"/>
      <c r="E27" s="437"/>
      <c r="F27" s="127"/>
      <c r="G27" s="109"/>
      <c r="H27" s="122"/>
      <c r="I27" s="123"/>
    </row>
    <row r="28" spans="1:12" x14ac:dyDescent="0.25">
      <c r="A28" s="119"/>
      <c r="B28" s="435"/>
      <c r="C28" s="436"/>
      <c r="D28" s="436"/>
      <c r="E28" s="437"/>
      <c r="F28" s="127"/>
      <c r="G28" s="109"/>
      <c r="H28" s="122"/>
      <c r="I28" s="123"/>
    </row>
    <row r="29" spans="1:12" x14ac:dyDescent="0.25">
      <c r="A29" s="119"/>
      <c r="B29" s="421"/>
      <c r="C29" s="411"/>
      <c r="D29" s="411"/>
      <c r="E29" s="422"/>
      <c r="F29" s="127"/>
      <c r="G29" s="109"/>
      <c r="H29" s="122"/>
      <c r="I29" s="123"/>
    </row>
    <row r="30" spans="1:12" x14ac:dyDescent="0.25">
      <c r="A30" s="119"/>
      <c r="B30" s="421"/>
      <c r="C30" s="411"/>
      <c r="D30" s="411"/>
      <c r="E30" s="422"/>
      <c r="F30" s="127"/>
      <c r="G30" s="109"/>
      <c r="H30" s="122"/>
      <c r="I30" s="123"/>
    </row>
    <row r="31" spans="1:12" x14ac:dyDescent="0.25">
      <c r="A31" s="119"/>
      <c r="B31" s="438"/>
      <c r="C31" s="439"/>
      <c r="D31" s="439"/>
      <c r="E31" s="440"/>
      <c r="F31" s="127"/>
      <c r="G31" s="168"/>
      <c r="H31" s="122"/>
      <c r="I31" s="123"/>
      <c r="L31" s="124"/>
    </row>
    <row r="32" spans="1:12" x14ac:dyDescent="0.25">
      <c r="A32" s="423" t="s">
        <v>719</v>
      </c>
      <c r="B32" s="419"/>
      <c r="C32" s="419"/>
      <c r="D32" s="419"/>
      <c r="E32" s="419"/>
      <c r="F32" s="419"/>
      <c r="G32" s="419"/>
      <c r="H32" s="420"/>
      <c r="I32" s="125">
        <f>SUM(I24:I31)</f>
        <v>0</v>
      </c>
    </row>
    <row r="33" spans="1:9" x14ac:dyDescent="0.25">
      <c r="A33" s="429" t="s">
        <v>720</v>
      </c>
      <c r="B33" s="430"/>
      <c r="C33" s="430"/>
      <c r="D33" s="430"/>
      <c r="E33" s="430"/>
      <c r="F33" s="430"/>
      <c r="G33" s="430"/>
      <c r="H33" s="430"/>
      <c r="I33" s="431"/>
    </row>
    <row r="34" spans="1:9" x14ac:dyDescent="0.25">
      <c r="A34" s="114" t="s">
        <v>721</v>
      </c>
      <c r="B34" s="424" t="s">
        <v>722</v>
      </c>
      <c r="C34" s="425"/>
      <c r="D34" s="426"/>
      <c r="E34" s="427" t="s">
        <v>704</v>
      </c>
      <c r="F34" s="428"/>
      <c r="G34" s="116" t="s">
        <v>706</v>
      </c>
      <c r="H34" s="117" t="s">
        <v>707</v>
      </c>
      <c r="I34" s="118" t="s">
        <v>708</v>
      </c>
    </row>
    <row r="35" spans="1:9" x14ac:dyDescent="0.25">
      <c r="A35" s="119">
        <v>1</v>
      </c>
      <c r="B35" s="464" t="s">
        <v>723</v>
      </c>
      <c r="C35" s="465"/>
      <c r="D35" s="466"/>
      <c r="E35" s="452" t="s">
        <v>724</v>
      </c>
      <c r="F35" s="454"/>
      <c r="G35" s="151">
        <v>6</v>
      </c>
      <c r="H35" s="149">
        <v>450</v>
      </c>
      <c r="I35" s="126">
        <f>SUM(G35*H35)</f>
        <v>2700</v>
      </c>
    </row>
    <row r="36" spans="1:9" x14ac:dyDescent="0.25">
      <c r="A36" s="119">
        <v>2</v>
      </c>
      <c r="B36" s="441" t="s">
        <v>725</v>
      </c>
      <c r="C36" s="442"/>
      <c r="D36" s="443"/>
      <c r="E36" s="421" t="s">
        <v>724</v>
      </c>
      <c r="F36" s="422"/>
      <c r="G36" s="120"/>
      <c r="H36" s="150">
        <v>350</v>
      </c>
      <c r="I36" s="123">
        <f t="shared" ref="I36:I40" si="1">SUM(G36*H36)</f>
        <v>0</v>
      </c>
    </row>
    <row r="37" spans="1:9" x14ac:dyDescent="0.25">
      <c r="A37" s="119">
        <v>3</v>
      </c>
      <c r="B37" s="441" t="s">
        <v>726</v>
      </c>
      <c r="C37" s="442"/>
      <c r="D37" s="443"/>
      <c r="E37" s="421" t="s">
        <v>724</v>
      </c>
      <c r="F37" s="422"/>
      <c r="G37" s="120"/>
      <c r="H37" s="150">
        <v>300</v>
      </c>
      <c r="I37" s="123">
        <f t="shared" si="1"/>
        <v>0</v>
      </c>
    </row>
    <row r="38" spans="1:9" x14ac:dyDescent="0.25">
      <c r="A38" s="119">
        <v>4</v>
      </c>
      <c r="B38" s="441" t="s">
        <v>727</v>
      </c>
      <c r="C38" s="442"/>
      <c r="D38" s="443"/>
      <c r="E38" s="421" t="s">
        <v>724</v>
      </c>
      <c r="F38" s="422"/>
      <c r="G38" s="120">
        <v>6</v>
      </c>
      <c r="H38" s="150">
        <v>200</v>
      </c>
      <c r="I38" s="123">
        <f t="shared" si="1"/>
        <v>1200</v>
      </c>
    </row>
    <row r="39" spans="1:9" x14ac:dyDescent="0.25">
      <c r="A39" s="119">
        <v>5</v>
      </c>
      <c r="B39" s="441" t="s">
        <v>728</v>
      </c>
      <c r="C39" s="442"/>
      <c r="D39" s="443"/>
      <c r="E39" s="421" t="s">
        <v>724</v>
      </c>
      <c r="F39" s="422"/>
      <c r="G39" s="120"/>
      <c r="H39" s="152">
        <v>200</v>
      </c>
      <c r="I39" s="123">
        <f t="shared" si="1"/>
        <v>0</v>
      </c>
    </row>
    <row r="40" spans="1:9" x14ac:dyDescent="0.25">
      <c r="A40" s="119">
        <v>6</v>
      </c>
      <c r="B40" s="441" t="s">
        <v>526</v>
      </c>
      <c r="C40" s="442"/>
      <c r="D40" s="443"/>
      <c r="E40" s="421" t="s">
        <v>724</v>
      </c>
      <c r="F40" s="422"/>
      <c r="G40" s="120"/>
      <c r="H40" s="152">
        <v>140</v>
      </c>
      <c r="I40" s="123">
        <f t="shared" si="1"/>
        <v>0</v>
      </c>
    </row>
    <row r="41" spans="1:9" x14ac:dyDescent="0.25">
      <c r="A41" s="119"/>
      <c r="B41" s="441"/>
      <c r="C41" s="442"/>
      <c r="D41" s="443"/>
      <c r="E41" s="127"/>
      <c r="F41" s="94"/>
      <c r="G41" s="94"/>
      <c r="H41" s="110"/>
      <c r="I41" s="123"/>
    </row>
    <row r="42" spans="1:9" x14ac:dyDescent="0.25">
      <c r="A42" s="108"/>
      <c r="B42" s="441"/>
      <c r="C42" s="442"/>
      <c r="D42" s="443"/>
      <c r="F42" s="94"/>
      <c r="G42" s="94"/>
      <c r="H42" s="110"/>
      <c r="I42" s="123"/>
    </row>
    <row r="43" spans="1:9" x14ac:dyDescent="0.25">
      <c r="A43" s="128"/>
      <c r="B43" s="470"/>
      <c r="C43" s="471"/>
      <c r="D43" s="472"/>
      <c r="E43" s="96"/>
      <c r="F43" s="97"/>
      <c r="G43" s="94"/>
      <c r="H43" s="112"/>
      <c r="I43" s="123"/>
    </row>
    <row r="44" spans="1:9" x14ac:dyDescent="0.25">
      <c r="A44" s="423" t="s">
        <v>729</v>
      </c>
      <c r="B44" s="419"/>
      <c r="C44" s="419"/>
      <c r="D44" s="419"/>
      <c r="E44" s="419"/>
      <c r="F44" s="419"/>
      <c r="G44" s="419"/>
      <c r="H44" s="420"/>
      <c r="I44" s="134">
        <f>SUM(I35:I43)</f>
        <v>3900</v>
      </c>
    </row>
    <row r="45" spans="1:9" x14ac:dyDescent="0.25">
      <c r="A45" s="429" t="s">
        <v>730</v>
      </c>
      <c r="B45" s="430"/>
      <c r="C45" s="430"/>
      <c r="D45" s="430"/>
      <c r="E45" s="430"/>
      <c r="F45" s="430"/>
      <c r="G45" s="430"/>
      <c r="H45" s="430"/>
      <c r="I45" s="431"/>
    </row>
    <row r="46" spans="1:9" x14ac:dyDescent="0.25">
      <c r="A46" s="114" t="s">
        <v>731</v>
      </c>
      <c r="B46" s="427" t="s">
        <v>732</v>
      </c>
      <c r="C46" s="473"/>
      <c r="D46" s="428"/>
      <c r="E46" s="427" t="s">
        <v>733</v>
      </c>
      <c r="F46" s="428"/>
      <c r="G46" s="130" t="s">
        <v>734</v>
      </c>
      <c r="H46" s="130" t="s">
        <v>707</v>
      </c>
      <c r="I46" s="131" t="s">
        <v>708</v>
      </c>
    </row>
    <row r="47" spans="1:9" x14ac:dyDescent="0.25">
      <c r="A47" s="119">
        <v>12</v>
      </c>
      <c r="B47" s="432" t="s">
        <v>743</v>
      </c>
      <c r="C47" s="433"/>
      <c r="D47" s="434"/>
      <c r="E47" s="452"/>
      <c r="F47" s="454"/>
      <c r="G47" s="120"/>
      <c r="H47" s="132"/>
      <c r="I47" s="123"/>
    </row>
    <row r="48" spans="1:9" x14ac:dyDescent="0.25">
      <c r="A48" s="119"/>
      <c r="B48" s="435" t="s">
        <v>744</v>
      </c>
      <c r="C48" s="436"/>
      <c r="D48" s="437"/>
      <c r="E48" s="421">
        <v>1</v>
      </c>
      <c r="F48" s="422"/>
      <c r="G48" s="120">
        <v>47</v>
      </c>
      <c r="H48" s="132">
        <v>5</v>
      </c>
      <c r="I48" s="123">
        <f>H48*G48</f>
        <v>235</v>
      </c>
    </row>
    <row r="49" spans="1:12" x14ac:dyDescent="0.25">
      <c r="A49" s="133"/>
      <c r="B49" s="438"/>
      <c r="C49" s="439"/>
      <c r="D49" s="440"/>
      <c r="E49" s="455"/>
      <c r="F49" s="457"/>
      <c r="G49" s="120"/>
      <c r="H49" s="132"/>
      <c r="I49" s="123"/>
    </row>
    <row r="50" spans="1:12" x14ac:dyDescent="0.25">
      <c r="A50" s="419" t="s">
        <v>737</v>
      </c>
      <c r="B50" s="419"/>
      <c r="C50" s="419"/>
      <c r="D50" s="419"/>
      <c r="E50" s="419"/>
      <c r="F50" s="419"/>
      <c r="G50" s="419"/>
      <c r="H50" s="420"/>
      <c r="I50" s="134">
        <f>SUM(I47:I49)</f>
        <v>235</v>
      </c>
    </row>
    <row r="51" spans="1:12" x14ac:dyDescent="0.25">
      <c r="A51" s="135"/>
      <c r="B51" s="136"/>
      <c r="C51" s="136"/>
      <c r="D51" s="136"/>
      <c r="E51" s="136"/>
      <c r="F51" s="137"/>
      <c r="G51" s="138"/>
      <c r="H51" s="138"/>
      <c r="I51" s="139"/>
      <c r="L51" s="91"/>
    </row>
    <row r="52" spans="1:12" x14ac:dyDescent="0.25">
      <c r="A52" s="467"/>
      <c r="B52" s="468"/>
      <c r="C52" s="468"/>
      <c r="D52" s="468"/>
      <c r="E52" s="468"/>
      <c r="F52" s="140"/>
      <c r="G52" s="469" t="s">
        <v>738</v>
      </c>
      <c r="H52" s="468"/>
      <c r="I52" s="141">
        <f>I50+I44+I32+I21</f>
        <v>4135</v>
      </c>
    </row>
    <row r="53" spans="1:12" x14ac:dyDescent="0.25">
      <c r="A53" s="467"/>
      <c r="B53" s="468"/>
      <c r="C53" s="468"/>
      <c r="D53" s="468"/>
      <c r="E53" s="468"/>
      <c r="F53" s="94"/>
      <c r="G53" s="142"/>
      <c r="H53" s="143"/>
      <c r="I53" s="144"/>
    </row>
    <row r="54" spans="1:12" ht="15.75" thickBot="1" x14ac:dyDescent="0.3">
      <c r="A54" s="467"/>
      <c r="B54" s="468"/>
      <c r="C54" s="468"/>
      <c r="D54" s="468"/>
      <c r="E54" s="468"/>
      <c r="F54" s="94"/>
      <c r="G54" s="417" t="s">
        <v>739</v>
      </c>
      <c r="H54" s="418"/>
      <c r="I54" s="153">
        <f>I52</f>
        <v>4135</v>
      </c>
    </row>
    <row r="55" spans="1:12" ht="16.5" thickTop="1" thickBot="1" x14ac:dyDescent="0.3">
      <c r="A55" s="145"/>
      <c r="B55" s="146"/>
      <c r="C55" s="474"/>
      <c r="D55" s="475"/>
      <c r="E55" s="475"/>
      <c r="F55" s="475"/>
      <c r="G55" s="147"/>
      <c r="H55" s="147"/>
      <c r="I55" s="148"/>
    </row>
    <row r="57" spans="1:12" x14ac:dyDescent="0.25">
      <c r="A57" s="91"/>
      <c r="B57" s="91"/>
    </row>
  </sheetData>
  <mergeCells count="67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B35:D35"/>
    <mergeCell ref="E35:F35"/>
    <mergeCell ref="B36:D36"/>
    <mergeCell ref="E36:F36"/>
    <mergeCell ref="B37:D37"/>
    <mergeCell ref="E37:F37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47:D47"/>
    <mergeCell ref="E47:F47"/>
    <mergeCell ref="B48:D48"/>
    <mergeCell ref="E48:F48"/>
    <mergeCell ref="B49:D49"/>
    <mergeCell ref="E49:F49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57"/>
  <sheetViews>
    <sheetView view="pageBreakPreview" zoomScale="60" zoomScaleNormal="100" workbookViewId="0">
      <selection activeCell="A45" sqref="A45"/>
    </sheetView>
  </sheetViews>
  <sheetFormatPr defaultRowHeight="15" x14ac:dyDescent="0.25"/>
  <cols>
    <col min="1" max="1" width="12" bestFit="1" customWidth="1"/>
    <col min="4" max="4" width="16.42578125" customWidth="1"/>
    <col min="6" max="6" width="8.85546875" customWidth="1"/>
    <col min="7" max="7" width="11" customWidth="1"/>
    <col min="8" max="8" width="14.140625" customWidth="1"/>
    <col min="9" max="9" width="16.425781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3</v>
      </c>
      <c r="I9" s="448"/>
    </row>
    <row r="10" spans="1:13" x14ac:dyDescent="0.25">
      <c r="A10" s="93" t="s">
        <v>687</v>
      </c>
      <c r="B10" s="91"/>
      <c r="E10" s="94"/>
      <c r="F10" s="445" t="s">
        <v>688</v>
      </c>
      <c r="G10" s="446"/>
      <c r="H10" s="449">
        <v>43801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s">
        <v>745</v>
      </c>
      <c r="I11" s="450"/>
    </row>
    <row r="12" spans="1:13" x14ac:dyDescent="0.25">
      <c r="A12" s="93" t="s">
        <v>692</v>
      </c>
      <c r="B12" s="91"/>
      <c r="E12" s="94"/>
      <c r="F12" s="445" t="s">
        <v>693</v>
      </c>
      <c r="G12" s="446"/>
      <c r="H12" s="451">
        <v>41253</v>
      </c>
      <c r="I12" s="450"/>
    </row>
    <row r="13" spans="1:13" x14ac:dyDescent="0.25">
      <c r="A13" s="93" t="s">
        <v>694</v>
      </c>
      <c r="B13" s="91"/>
      <c r="E13" s="94"/>
      <c r="F13" s="445" t="s">
        <v>695</v>
      </c>
      <c r="G13" s="446"/>
      <c r="H13" s="451" t="s">
        <v>696</v>
      </c>
      <c r="I13" s="450"/>
      <c r="M13" t="s">
        <v>697</v>
      </c>
    </row>
    <row r="14" spans="1:13" x14ac:dyDescent="0.25">
      <c r="A14" s="95"/>
      <c r="B14" s="96"/>
      <c r="C14" s="96"/>
      <c r="D14" s="96"/>
      <c r="E14" s="97"/>
      <c r="F14" s="445" t="s">
        <v>698</v>
      </c>
      <c r="G14" s="446"/>
      <c r="H14" s="451" t="s">
        <v>699</v>
      </c>
      <c r="I14" s="450"/>
    </row>
    <row r="15" spans="1:13" x14ac:dyDescent="0.25">
      <c r="A15" s="458" t="s">
        <v>746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2" x14ac:dyDescent="0.25">
      <c r="A17" s="98" t="s">
        <v>702</v>
      </c>
      <c r="B17" s="162" t="s">
        <v>703</v>
      </c>
      <c r="C17" s="162"/>
      <c r="D17" s="163"/>
      <c r="E17" s="101" t="s">
        <v>704</v>
      </c>
      <c r="F17" s="101" t="s">
        <v>705</v>
      </c>
      <c r="G17" s="164" t="s">
        <v>706</v>
      </c>
      <c r="H17" s="164" t="s">
        <v>707</v>
      </c>
      <c r="I17" s="165" t="s">
        <v>708</v>
      </c>
    </row>
    <row r="18" spans="1:12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2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2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2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2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2" x14ac:dyDescent="0.25">
      <c r="A23" s="114" t="s">
        <v>711</v>
      </c>
      <c r="B23" s="115" t="s">
        <v>703</v>
      </c>
      <c r="C23" s="115"/>
      <c r="D23" s="115"/>
      <c r="E23" s="116"/>
      <c r="F23" s="117" t="s">
        <v>706</v>
      </c>
      <c r="G23" s="117" t="s">
        <v>742</v>
      </c>
      <c r="H23" s="117" t="s">
        <v>707</v>
      </c>
      <c r="I23" s="118" t="s">
        <v>708</v>
      </c>
    </row>
    <row r="24" spans="1:12" x14ac:dyDescent="0.25">
      <c r="A24" s="119"/>
      <c r="B24" s="432"/>
      <c r="C24" s="433"/>
      <c r="D24" s="433"/>
      <c r="E24" s="434"/>
      <c r="F24" s="120"/>
      <c r="G24" s="121"/>
      <c r="H24" s="122"/>
      <c r="I24" s="123"/>
    </row>
    <row r="25" spans="1:12" x14ac:dyDescent="0.25">
      <c r="A25" s="119"/>
      <c r="B25" s="435"/>
      <c r="C25" s="436"/>
      <c r="D25" s="436"/>
      <c r="E25" s="437"/>
      <c r="F25" s="120"/>
      <c r="G25" s="121"/>
      <c r="H25" s="122"/>
      <c r="I25" s="123"/>
    </row>
    <row r="26" spans="1:12" x14ac:dyDescent="0.25">
      <c r="A26" s="119"/>
      <c r="B26" s="435"/>
      <c r="C26" s="436"/>
      <c r="D26" s="436"/>
      <c r="E26" s="437"/>
      <c r="F26" s="120"/>
      <c r="G26" s="121"/>
      <c r="H26" s="122"/>
      <c r="I26" s="123"/>
    </row>
    <row r="27" spans="1:12" x14ac:dyDescent="0.25">
      <c r="A27" s="119"/>
      <c r="B27" s="435"/>
      <c r="C27" s="436"/>
      <c r="D27" s="436"/>
      <c r="E27" s="437"/>
      <c r="F27" s="120"/>
      <c r="G27" s="121"/>
      <c r="H27" s="122"/>
      <c r="I27" s="123"/>
    </row>
    <row r="28" spans="1:12" x14ac:dyDescent="0.25">
      <c r="A28" s="119"/>
      <c r="B28" s="435"/>
      <c r="C28" s="436"/>
      <c r="D28" s="436"/>
      <c r="E28" s="437"/>
      <c r="F28" s="120"/>
      <c r="G28" s="121"/>
      <c r="H28" s="122"/>
      <c r="I28" s="123"/>
    </row>
    <row r="29" spans="1:12" x14ac:dyDescent="0.25">
      <c r="A29" s="119"/>
      <c r="B29" s="421"/>
      <c r="C29" s="411"/>
      <c r="D29" s="411"/>
      <c r="E29" s="422"/>
      <c r="F29" s="109"/>
      <c r="G29" s="121"/>
      <c r="H29" s="122"/>
      <c r="I29" s="123"/>
    </row>
    <row r="30" spans="1:12" x14ac:dyDescent="0.25">
      <c r="A30" s="119"/>
      <c r="B30" s="421"/>
      <c r="C30" s="411"/>
      <c r="D30" s="411"/>
      <c r="E30" s="422"/>
      <c r="F30" s="109"/>
      <c r="G30" s="121"/>
      <c r="H30" s="122"/>
      <c r="I30" s="123"/>
    </row>
    <row r="31" spans="1:12" x14ac:dyDescent="0.25">
      <c r="A31" s="119"/>
      <c r="B31" s="438"/>
      <c r="C31" s="439"/>
      <c r="D31" s="439"/>
      <c r="E31" s="440"/>
      <c r="F31" s="109"/>
      <c r="G31" s="121"/>
      <c r="H31" s="122"/>
      <c r="I31" s="123"/>
      <c r="L31" s="124"/>
    </row>
    <row r="32" spans="1:12" x14ac:dyDescent="0.25">
      <c r="A32" s="423" t="s">
        <v>719</v>
      </c>
      <c r="B32" s="419"/>
      <c r="C32" s="419"/>
      <c r="D32" s="419"/>
      <c r="E32" s="419"/>
      <c r="F32" s="419"/>
      <c r="G32" s="419"/>
      <c r="H32" s="420"/>
      <c r="I32" s="125">
        <f>SUM(I24:I31)</f>
        <v>0</v>
      </c>
    </row>
    <row r="33" spans="1:9" x14ac:dyDescent="0.25">
      <c r="A33" s="429" t="s">
        <v>720</v>
      </c>
      <c r="B33" s="430"/>
      <c r="C33" s="430"/>
      <c r="D33" s="430"/>
      <c r="E33" s="430"/>
      <c r="F33" s="430"/>
      <c r="G33" s="430"/>
      <c r="H33" s="430"/>
      <c r="I33" s="431"/>
    </row>
    <row r="34" spans="1:9" x14ac:dyDescent="0.25">
      <c r="A34" s="114" t="s">
        <v>721</v>
      </c>
      <c r="B34" s="424" t="s">
        <v>722</v>
      </c>
      <c r="C34" s="425"/>
      <c r="D34" s="426"/>
      <c r="E34" s="427" t="s">
        <v>704</v>
      </c>
      <c r="F34" s="428"/>
      <c r="G34" s="116" t="s">
        <v>706</v>
      </c>
      <c r="H34" s="117" t="s">
        <v>707</v>
      </c>
      <c r="I34" s="118" t="s">
        <v>708</v>
      </c>
    </row>
    <row r="35" spans="1:9" x14ac:dyDescent="0.25">
      <c r="A35" s="119">
        <v>1</v>
      </c>
      <c r="B35" s="464" t="s">
        <v>723</v>
      </c>
      <c r="C35" s="465"/>
      <c r="D35" s="466"/>
      <c r="E35" s="452" t="s">
        <v>724</v>
      </c>
      <c r="F35" s="454"/>
      <c r="G35" s="171">
        <v>1.5</v>
      </c>
      <c r="H35" s="149">
        <v>450</v>
      </c>
      <c r="I35" s="126">
        <f>SUM(G35*H35)</f>
        <v>675</v>
      </c>
    </row>
    <row r="36" spans="1:9" x14ac:dyDescent="0.25">
      <c r="A36" s="119">
        <v>2</v>
      </c>
      <c r="B36" s="441" t="s">
        <v>725</v>
      </c>
      <c r="C36" s="442"/>
      <c r="D36" s="443"/>
      <c r="E36" s="421" t="s">
        <v>724</v>
      </c>
      <c r="F36" s="422"/>
      <c r="G36" s="120"/>
      <c r="H36" s="150">
        <v>350</v>
      </c>
      <c r="I36" s="123">
        <f t="shared" ref="I36:I40" si="1">SUM(G36*H36)</f>
        <v>0</v>
      </c>
    </row>
    <row r="37" spans="1:9" x14ac:dyDescent="0.25">
      <c r="A37" s="119">
        <v>3</v>
      </c>
      <c r="B37" s="441" t="s">
        <v>726</v>
      </c>
      <c r="C37" s="442"/>
      <c r="D37" s="443"/>
      <c r="E37" s="421" t="s">
        <v>724</v>
      </c>
      <c r="F37" s="422"/>
      <c r="G37" s="120"/>
      <c r="H37" s="150">
        <v>300</v>
      </c>
      <c r="I37" s="123">
        <f t="shared" si="1"/>
        <v>0</v>
      </c>
    </row>
    <row r="38" spans="1:9" x14ac:dyDescent="0.25">
      <c r="A38" s="119">
        <v>4</v>
      </c>
      <c r="B38" s="441" t="s">
        <v>727</v>
      </c>
      <c r="C38" s="442"/>
      <c r="D38" s="443"/>
      <c r="E38" s="421" t="s">
        <v>724</v>
      </c>
      <c r="F38" s="422"/>
      <c r="G38" s="172">
        <v>1.5</v>
      </c>
      <c r="H38" s="150">
        <v>200</v>
      </c>
      <c r="I38" s="123">
        <f t="shared" si="1"/>
        <v>300</v>
      </c>
    </row>
    <row r="39" spans="1:9" x14ac:dyDescent="0.25">
      <c r="A39" s="119">
        <v>5</v>
      </c>
      <c r="B39" s="441" t="s">
        <v>728</v>
      </c>
      <c r="C39" s="442"/>
      <c r="D39" s="443"/>
      <c r="E39" s="421" t="s">
        <v>724</v>
      </c>
      <c r="F39" s="422"/>
      <c r="G39" s="120"/>
      <c r="H39" s="152">
        <v>200</v>
      </c>
      <c r="I39" s="123">
        <f t="shared" si="1"/>
        <v>0</v>
      </c>
    </row>
    <row r="40" spans="1:9" x14ac:dyDescent="0.25">
      <c r="A40" s="119">
        <v>6</v>
      </c>
      <c r="B40" s="441" t="s">
        <v>526</v>
      </c>
      <c r="C40" s="442"/>
      <c r="D40" s="443"/>
      <c r="E40" s="421" t="s">
        <v>724</v>
      </c>
      <c r="F40" s="422"/>
      <c r="G40" s="120"/>
      <c r="H40" s="152">
        <v>140</v>
      </c>
      <c r="I40" s="123">
        <f t="shared" si="1"/>
        <v>0</v>
      </c>
    </row>
    <row r="41" spans="1:9" x14ac:dyDescent="0.25">
      <c r="A41" s="119"/>
      <c r="B41" s="441"/>
      <c r="C41" s="442"/>
      <c r="D41" s="443"/>
      <c r="E41" s="127"/>
      <c r="F41" s="94"/>
      <c r="G41" s="94"/>
      <c r="H41" s="110"/>
      <c r="I41" s="123"/>
    </row>
    <row r="42" spans="1:9" x14ac:dyDescent="0.25">
      <c r="A42" s="108"/>
      <c r="B42" s="441"/>
      <c r="C42" s="442"/>
      <c r="D42" s="443"/>
      <c r="F42" s="94"/>
      <c r="G42" s="94"/>
      <c r="H42" s="110"/>
      <c r="I42" s="123"/>
    </row>
    <row r="43" spans="1:9" x14ac:dyDescent="0.25">
      <c r="A43" s="128"/>
      <c r="B43" s="470"/>
      <c r="C43" s="471"/>
      <c r="D43" s="472"/>
      <c r="E43" s="96"/>
      <c r="F43" s="97"/>
      <c r="G43" s="94"/>
      <c r="H43" s="112"/>
      <c r="I43" s="123"/>
    </row>
    <row r="44" spans="1:9" x14ac:dyDescent="0.25">
      <c r="A44" s="423" t="s">
        <v>729</v>
      </c>
      <c r="B44" s="419"/>
      <c r="C44" s="419"/>
      <c r="D44" s="419"/>
      <c r="E44" s="419"/>
      <c r="F44" s="419"/>
      <c r="G44" s="419"/>
      <c r="H44" s="420"/>
      <c r="I44" s="129">
        <f>SUM(I35:I43)</f>
        <v>975</v>
      </c>
    </row>
    <row r="45" spans="1:9" x14ac:dyDescent="0.25">
      <c r="A45" s="429" t="s">
        <v>730</v>
      </c>
      <c r="B45" s="430"/>
      <c r="C45" s="430"/>
      <c r="D45" s="430"/>
      <c r="E45" s="430"/>
      <c r="F45" s="430"/>
      <c r="G45" s="430"/>
      <c r="H45" s="430"/>
      <c r="I45" s="431"/>
    </row>
    <row r="46" spans="1:9" x14ac:dyDescent="0.25">
      <c r="A46" s="114" t="s">
        <v>731</v>
      </c>
      <c r="B46" s="427" t="s">
        <v>732</v>
      </c>
      <c r="C46" s="473"/>
      <c r="D46" s="428"/>
      <c r="E46" s="427" t="s">
        <v>733</v>
      </c>
      <c r="F46" s="428"/>
      <c r="G46" s="130" t="s">
        <v>734</v>
      </c>
      <c r="H46" s="130" t="s">
        <v>707</v>
      </c>
      <c r="I46" s="131" t="s">
        <v>708</v>
      </c>
    </row>
    <row r="47" spans="1:9" x14ac:dyDescent="0.25">
      <c r="A47" s="119">
        <v>12</v>
      </c>
      <c r="B47" s="432" t="s">
        <v>747</v>
      </c>
      <c r="C47" s="433"/>
      <c r="D47" s="434"/>
      <c r="E47" s="452"/>
      <c r="F47" s="454"/>
      <c r="G47" s="120"/>
      <c r="H47" s="132"/>
      <c r="I47" s="123"/>
    </row>
    <row r="48" spans="1:9" x14ac:dyDescent="0.25">
      <c r="A48" s="119"/>
      <c r="B48" s="435" t="s">
        <v>748</v>
      </c>
      <c r="C48" s="436"/>
      <c r="D48" s="437"/>
      <c r="E48" s="421">
        <v>1</v>
      </c>
      <c r="F48" s="422"/>
      <c r="G48" s="120">
        <v>21.4</v>
      </c>
      <c r="H48" s="132">
        <v>5</v>
      </c>
      <c r="I48" s="123">
        <f>H48*G48</f>
        <v>107</v>
      </c>
    </row>
    <row r="49" spans="1:12" x14ac:dyDescent="0.25">
      <c r="A49" s="133"/>
      <c r="B49" s="438"/>
      <c r="C49" s="439"/>
      <c r="D49" s="440"/>
      <c r="E49" s="455"/>
      <c r="F49" s="457"/>
      <c r="G49" s="120"/>
      <c r="H49" s="132"/>
      <c r="I49" s="123"/>
    </row>
    <row r="50" spans="1:12" x14ac:dyDescent="0.25">
      <c r="A50" s="419" t="s">
        <v>737</v>
      </c>
      <c r="B50" s="419"/>
      <c r="C50" s="419"/>
      <c r="D50" s="419"/>
      <c r="E50" s="419"/>
      <c r="F50" s="419"/>
      <c r="G50" s="419"/>
      <c r="H50" s="420"/>
      <c r="I50" s="134">
        <f>SUM(I47:I49)</f>
        <v>107</v>
      </c>
    </row>
    <row r="51" spans="1:12" x14ac:dyDescent="0.25">
      <c r="A51" s="135"/>
      <c r="B51" s="136"/>
      <c r="C51" s="136"/>
      <c r="D51" s="136"/>
      <c r="E51" s="136"/>
      <c r="F51" s="137"/>
      <c r="G51" s="138"/>
      <c r="H51" s="138"/>
      <c r="I51" s="139"/>
      <c r="L51" s="91"/>
    </row>
    <row r="52" spans="1:12" x14ac:dyDescent="0.25">
      <c r="A52" s="467"/>
      <c r="B52" s="468"/>
      <c r="C52" s="468"/>
      <c r="D52" s="468"/>
      <c r="E52" s="468"/>
      <c r="F52" s="140"/>
      <c r="G52" s="469" t="s">
        <v>738</v>
      </c>
      <c r="H52" s="468"/>
      <c r="I52" s="141">
        <f>I50+I44+I32+I21</f>
        <v>1082</v>
      </c>
    </row>
    <row r="53" spans="1:12" x14ac:dyDescent="0.25">
      <c r="A53" s="467"/>
      <c r="B53" s="468"/>
      <c r="C53" s="468"/>
      <c r="D53" s="468"/>
      <c r="E53" s="468"/>
      <c r="F53" s="94"/>
      <c r="G53" s="142"/>
      <c r="H53" s="143"/>
      <c r="I53" s="144"/>
    </row>
    <row r="54" spans="1:12" ht="15.75" thickBot="1" x14ac:dyDescent="0.3">
      <c r="A54" s="467"/>
      <c r="B54" s="468"/>
      <c r="C54" s="468"/>
      <c r="D54" s="468"/>
      <c r="E54" s="468"/>
      <c r="F54" s="94"/>
      <c r="G54" s="417" t="s">
        <v>739</v>
      </c>
      <c r="H54" s="418"/>
      <c r="I54" s="153">
        <f>I52+I53</f>
        <v>1082</v>
      </c>
    </row>
    <row r="55" spans="1:12" ht="16.5" thickTop="1" thickBot="1" x14ac:dyDescent="0.3">
      <c r="A55" s="145"/>
      <c r="B55" s="146"/>
      <c r="C55" s="474"/>
      <c r="D55" s="475"/>
      <c r="E55" s="475"/>
      <c r="F55" s="475"/>
      <c r="G55" s="147"/>
      <c r="H55" s="147"/>
      <c r="I55" s="148"/>
    </row>
    <row r="57" spans="1:12" x14ac:dyDescent="0.25">
      <c r="A57" s="91"/>
      <c r="B57" s="91"/>
    </row>
  </sheetData>
  <mergeCells count="67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B35:D35"/>
    <mergeCell ref="E35:F35"/>
    <mergeCell ref="B36:D36"/>
    <mergeCell ref="E36:F36"/>
    <mergeCell ref="B37:D37"/>
    <mergeCell ref="E37:F37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47:D47"/>
    <mergeCell ref="E47:F47"/>
    <mergeCell ref="B48:D48"/>
    <mergeCell ref="E48:F48"/>
    <mergeCell ref="B49:D49"/>
    <mergeCell ref="E49:F49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57"/>
  <sheetViews>
    <sheetView view="pageBreakPreview" topLeftCell="A10" zoomScale="60" zoomScaleNormal="100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6.425781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4</v>
      </c>
      <c r="I9" s="448"/>
    </row>
    <row r="10" spans="1:13" x14ac:dyDescent="0.25">
      <c r="A10" s="93" t="s">
        <v>687</v>
      </c>
      <c r="B10" s="91"/>
      <c r="E10" s="94"/>
      <c r="F10" s="445" t="s">
        <v>688</v>
      </c>
      <c r="G10" s="446"/>
      <c r="H10" s="449">
        <v>43771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s">
        <v>749</v>
      </c>
      <c r="I11" s="450"/>
    </row>
    <row r="12" spans="1:13" x14ac:dyDescent="0.25">
      <c r="A12" s="93" t="s">
        <v>692</v>
      </c>
      <c r="B12" s="91"/>
      <c r="E12" s="94"/>
      <c r="F12" s="445" t="s">
        <v>693</v>
      </c>
      <c r="G12" s="446"/>
      <c r="H12" s="451">
        <v>41177</v>
      </c>
      <c r="I12" s="450"/>
    </row>
    <row r="13" spans="1:13" x14ac:dyDescent="0.25">
      <c r="A13" s="93" t="s">
        <v>694</v>
      </c>
      <c r="B13" s="91"/>
      <c r="E13" s="94"/>
      <c r="F13" s="445" t="s">
        <v>695</v>
      </c>
      <c r="G13" s="446"/>
      <c r="H13" s="451" t="s">
        <v>696</v>
      </c>
      <c r="I13" s="450"/>
      <c r="M13" t="s">
        <v>697</v>
      </c>
    </row>
    <row r="14" spans="1:13" x14ac:dyDescent="0.25">
      <c r="A14" s="95"/>
      <c r="B14" s="96"/>
      <c r="C14" s="96"/>
      <c r="D14" s="96"/>
      <c r="E14" s="97"/>
      <c r="F14" s="445" t="s">
        <v>698</v>
      </c>
      <c r="G14" s="446"/>
      <c r="H14" s="451" t="s">
        <v>699</v>
      </c>
      <c r="I14" s="450"/>
    </row>
    <row r="15" spans="1:13" x14ac:dyDescent="0.25">
      <c r="A15" s="458" t="s">
        <v>750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76" t="s">
        <v>701</v>
      </c>
      <c r="B16" s="477"/>
      <c r="C16" s="477"/>
      <c r="D16" s="477"/>
      <c r="E16" s="477"/>
      <c r="F16" s="477"/>
      <c r="G16" s="477"/>
      <c r="H16" s="477"/>
      <c r="I16" s="478"/>
    </row>
    <row r="17" spans="1:12" x14ac:dyDescent="0.25">
      <c r="A17" s="98" t="s">
        <v>702</v>
      </c>
      <c r="B17" s="479" t="s">
        <v>703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2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2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2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2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2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2" x14ac:dyDescent="0.25">
      <c r="A23" s="114" t="s">
        <v>711</v>
      </c>
      <c r="B23" s="115" t="s">
        <v>703</v>
      </c>
      <c r="C23" s="115"/>
      <c r="D23" s="115"/>
      <c r="E23" s="116"/>
      <c r="F23" s="159" t="s">
        <v>706</v>
      </c>
      <c r="G23" s="116" t="s">
        <v>751</v>
      </c>
      <c r="H23" s="130" t="s">
        <v>707</v>
      </c>
      <c r="I23" s="131" t="s">
        <v>708</v>
      </c>
    </row>
    <row r="24" spans="1:12" x14ac:dyDescent="0.25">
      <c r="A24" s="119">
        <v>1</v>
      </c>
      <c r="B24" s="432" t="s">
        <v>752</v>
      </c>
      <c r="C24" s="433"/>
      <c r="D24" s="433"/>
      <c r="E24" s="434"/>
      <c r="F24" s="151">
        <v>1</v>
      </c>
      <c r="G24" s="160">
        <v>0.15</v>
      </c>
      <c r="H24" s="122">
        <v>396</v>
      </c>
      <c r="I24" s="123">
        <f>H24*F24*1.15</f>
        <v>455.4</v>
      </c>
    </row>
    <row r="25" spans="1:12" x14ac:dyDescent="0.25">
      <c r="A25" s="119">
        <v>2</v>
      </c>
      <c r="B25" s="435" t="s">
        <v>753</v>
      </c>
      <c r="C25" s="436"/>
      <c r="D25" s="436"/>
      <c r="E25" s="437"/>
      <c r="F25" s="120">
        <v>1</v>
      </c>
      <c r="G25" s="121">
        <v>0.15</v>
      </c>
      <c r="H25" s="122">
        <v>12</v>
      </c>
      <c r="I25" s="123">
        <f>H25*F25*1.15</f>
        <v>13.799999999999999</v>
      </c>
    </row>
    <row r="26" spans="1:12" x14ac:dyDescent="0.25">
      <c r="A26" s="119"/>
      <c r="B26" s="435"/>
      <c r="C26" s="436"/>
      <c r="D26" s="436"/>
      <c r="E26" s="437"/>
      <c r="F26" s="109"/>
      <c r="G26" s="155"/>
      <c r="H26" s="122"/>
      <c r="I26" s="123"/>
    </row>
    <row r="27" spans="1:12" x14ac:dyDescent="0.25">
      <c r="A27" s="119"/>
      <c r="B27" s="435"/>
      <c r="C27" s="436"/>
      <c r="D27" s="436"/>
      <c r="E27" s="437"/>
      <c r="F27" s="109"/>
      <c r="G27" s="155"/>
      <c r="H27" s="122"/>
      <c r="I27" s="123"/>
    </row>
    <row r="28" spans="1:12" x14ac:dyDescent="0.25">
      <c r="A28" s="119"/>
      <c r="B28" s="435"/>
      <c r="C28" s="436"/>
      <c r="D28" s="436"/>
      <c r="E28" s="437"/>
      <c r="F28" s="109"/>
      <c r="G28" s="155"/>
      <c r="H28" s="122"/>
      <c r="I28" s="123"/>
    </row>
    <row r="29" spans="1:12" x14ac:dyDescent="0.25">
      <c r="A29" s="119"/>
      <c r="B29" s="421"/>
      <c r="C29" s="411"/>
      <c r="D29" s="411"/>
      <c r="E29" s="422"/>
      <c r="F29" s="109"/>
      <c r="G29" s="155"/>
      <c r="H29" s="122"/>
      <c r="I29" s="123"/>
    </row>
    <row r="30" spans="1:12" x14ac:dyDescent="0.25">
      <c r="A30" s="119"/>
      <c r="B30" s="421"/>
      <c r="C30" s="411"/>
      <c r="D30" s="411"/>
      <c r="E30" s="422"/>
      <c r="F30" s="109"/>
      <c r="G30" s="94"/>
      <c r="H30" s="122"/>
      <c r="I30" s="123"/>
    </row>
    <row r="31" spans="1:12" x14ac:dyDescent="0.25">
      <c r="A31" s="119"/>
      <c r="B31" s="438"/>
      <c r="C31" s="439"/>
      <c r="D31" s="439"/>
      <c r="E31" s="440"/>
      <c r="F31" s="111"/>
      <c r="G31" s="156"/>
      <c r="H31" s="122"/>
      <c r="I31" s="123"/>
      <c r="L31" s="161"/>
    </row>
    <row r="32" spans="1:12" x14ac:dyDescent="0.25">
      <c r="A32" s="423" t="s">
        <v>719</v>
      </c>
      <c r="B32" s="419"/>
      <c r="C32" s="419"/>
      <c r="D32" s="419"/>
      <c r="E32" s="419"/>
      <c r="F32" s="419"/>
      <c r="G32" s="419"/>
      <c r="H32" s="420"/>
      <c r="I32" s="166">
        <f>SUM(I24:I31)</f>
        <v>469.2</v>
      </c>
    </row>
    <row r="33" spans="1:9" x14ac:dyDescent="0.25">
      <c r="A33" s="429" t="s">
        <v>720</v>
      </c>
      <c r="B33" s="430"/>
      <c r="C33" s="430"/>
      <c r="D33" s="430"/>
      <c r="E33" s="430"/>
      <c r="F33" s="430"/>
      <c r="G33" s="430"/>
      <c r="H33" s="430"/>
      <c r="I33" s="431"/>
    </row>
    <row r="34" spans="1:9" x14ac:dyDescent="0.25">
      <c r="A34" s="114" t="s">
        <v>721</v>
      </c>
      <c r="B34" s="427" t="s">
        <v>722</v>
      </c>
      <c r="C34" s="473"/>
      <c r="D34" s="428"/>
      <c r="E34" s="427" t="s">
        <v>704</v>
      </c>
      <c r="F34" s="428"/>
      <c r="G34" s="158" t="s">
        <v>706</v>
      </c>
      <c r="H34" s="130" t="s">
        <v>707</v>
      </c>
      <c r="I34" s="131" t="s">
        <v>708</v>
      </c>
    </row>
    <row r="35" spans="1:9" x14ac:dyDescent="0.25">
      <c r="A35" s="119">
        <v>1</v>
      </c>
      <c r="B35" s="464" t="s">
        <v>723</v>
      </c>
      <c r="C35" s="465"/>
      <c r="D35" s="466"/>
      <c r="E35" s="452" t="s">
        <v>724</v>
      </c>
      <c r="F35" s="454"/>
      <c r="G35" s="151">
        <v>2</v>
      </c>
      <c r="H35" s="149">
        <v>450</v>
      </c>
      <c r="I35" s="126">
        <f>SUM(G35*H35)</f>
        <v>900</v>
      </c>
    </row>
    <row r="36" spans="1:9" x14ac:dyDescent="0.25">
      <c r="A36" s="119">
        <v>2</v>
      </c>
      <c r="B36" s="441" t="s">
        <v>725</v>
      </c>
      <c r="C36" s="442"/>
      <c r="D36" s="443"/>
      <c r="E36" s="421" t="s">
        <v>724</v>
      </c>
      <c r="F36" s="422"/>
      <c r="G36" s="120"/>
      <c r="H36" s="150">
        <v>350</v>
      </c>
      <c r="I36" s="123">
        <f t="shared" ref="I36:I40" si="1">SUM(G36*H36)</f>
        <v>0</v>
      </c>
    </row>
    <row r="37" spans="1:9" x14ac:dyDescent="0.25">
      <c r="A37" s="119">
        <v>3</v>
      </c>
      <c r="B37" s="441" t="s">
        <v>726</v>
      </c>
      <c r="C37" s="442"/>
      <c r="D37" s="443"/>
      <c r="E37" s="421" t="s">
        <v>724</v>
      </c>
      <c r="F37" s="422"/>
      <c r="G37" s="120"/>
      <c r="H37" s="150">
        <v>300</v>
      </c>
      <c r="I37" s="123">
        <f t="shared" si="1"/>
        <v>0</v>
      </c>
    </row>
    <row r="38" spans="1:9" x14ac:dyDescent="0.25">
      <c r="A38" s="119">
        <v>4</v>
      </c>
      <c r="B38" s="441" t="s">
        <v>727</v>
      </c>
      <c r="C38" s="442"/>
      <c r="D38" s="443"/>
      <c r="E38" s="421" t="s">
        <v>724</v>
      </c>
      <c r="F38" s="422"/>
      <c r="G38" s="120">
        <v>2</v>
      </c>
      <c r="H38" s="150">
        <v>200</v>
      </c>
      <c r="I38" s="123">
        <f t="shared" si="1"/>
        <v>400</v>
      </c>
    </row>
    <row r="39" spans="1:9" x14ac:dyDescent="0.25">
      <c r="A39" s="119">
        <v>5</v>
      </c>
      <c r="B39" s="441" t="s">
        <v>728</v>
      </c>
      <c r="C39" s="442"/>
      <c r="D39" s="443"/>
      <c r="E39" s="421" t="s">
        <v>724</v>
      </c>
      <c r="F39" s="422"/>
      <c r="G39" s="120"/>
      <c r="H39" s="152">
        <v>200</v>
      </c>
      <c r="I39" s="123">
        <f t="shared" si="1"/>
        <v>0</v>
      </c>
    </row>
    <row r="40" spans="1:9" x14ac:dyDescent="0.25">
      <c r="A40" s="119">
        <v>6</v>
      </c>
      <c r="B40" s="441" t="s">
        <v>526</v>
      </c>
      <c r="C40" s="442"/>
      <c r="D40" s="443"/>
      <c r="E40" s="421" t="s">
        <v>724</v>
      </c>
      <c r="F40" s="422"/>
      <c r="G40" s="120"/>
      <c r="H40" s="152">
        <v>140</v>
      </c>
      <c r="I40" s="123">
        <f t="shared" si="1"/>
        <v>0</v>
      </c>
    </row>
    <row r="41" spans="1:9" x14ac:dyDescent="0.25">
      <c r="A41" s="119"/>
      <c r="B41" s="441"/>
      <c r="C41" s="442"/>
      <c r="D41" s="443"/>
      <c r="E41" s="127"/>
      <c r="F41" s="94"/>
      <c r="G41" s="94"/>
      <c r="H41" s="110"/>
      <c r="I41" s="123"/>
    </row>
    <row r="42" spans="1:9" x14ac:dyDescent="0.25">
      <c r="A42" s="108"/>
      <c r="B42" s="441"/>
      <c r="C42" s="442"/>
      <c r="D42" s="443"/>
      <c r="F42" s="94"/>
      <c r="G42" s="94"/>
      <c r="H42" s="110"/>
      <c r="I42" s="123"/>
    </row>
    <row r="43" spans="1:9" x14ac:dyDescent="0.25">
      <c r="A43" s="128"/>
      <c r="B43" s="470"/>
      <c r="C43" s="471"/>
      <c r="D43" s="472"/>
      <c r="E43" s="96"/>
      <c r="F43" s="97"/>
      <c r="G43" s="94"/>
      <c r="H43" s="112"/>
      <c r="I43" s="123"/>
    </row>
    <row r="44" spans="1:9" x14ac:dyDescent="0.25">
      <c r="A44" s="423" t="s">
        <v>729</v>
      </c>
      <c r="B44" s="419"/>
      <c r="C44" s="419"/>
      <c r="D44" s="419"/>
      <c r="E44" s="419"/>
      <c r="F44" s="419"/>
      <c r="G44" s="419"/>
      <c r="H44" s="420"/>
      <c r="I44" s="134">
        <f>SUM(I35:I43)</f>
        <v>1300</v>
      </c>
    </row>
    <row r="45" spans="1:9" x14ac:dyDescent="0.25">
      <c r="A45" s="429" t="s">
        <v>730</v>
      </c>
      <c r="B45" s="430"/>
      <c r="C45" s="430"/>
      <c r="D45" s="430"/>
      <c r="E45" s="430"/>
      <c r="F45" s="430"/>
      <c r="G45" s="430"/>
      <c r="H45" s="430"/>
      <c r="I45" s="431"/>
    </row>
    <row r="46" spans="1:9" x14ac:dyDescent="0.25">
      <c r="A46" s="114" t="s">
        <v>731</v>
      </c>
      <c r="B46" s="427" t="s">
        <v>732</v>
      </c>
      <c r="C46" s="473"/>
      <c r="D46" s="428"/>
      <c r="E46" s="427" t="s">
        <v>733</v>
      </c>
      <c r="F46" s="428"/>
      <c r="G46" s="130" t="s">
        <v>734</v>
      </c>
      <c r="H46" s="130" t="s">
        <v>707</v>
      </c>
      <c r="I46" s="131" t="s">
        <v>708</v>
      </c>
    </row>
    <row r="47" spans="1:9" x14ac:dyDescent="0.25">
      <c r="A47" s="119">
        <v>1</v>
      </c>
      <c r="B47" s="432" t="s">
        <v>754</v>
      </c>
      <c r="C47" s="433"/>
      <c r="D47" s="434"/>
      <c r="E47" s="452"/>
      <c r="F47" s="454"/>
      <c r="G47" s="120"/>
      <c r="H47" s="132"/>
      <c r="I47" s="123"/>
    </row>
    <row r="48" spans="1:9" x14ac:dyDescent="0.25">
      <c r="A48" s="119"/>
      <c r="B48" s="435" t="s">
        <v>755</v>
      </c>
      <c r="C48" s="436"/>
      <c r="D48" s="437"/>
      <c r="E48" s="421">
        <v>1</v>
      </c>
      <c r="F48" s="422"/>
      <c r="G48" s="120">
        <v>28.6</v>
      </c>
      <c r="H48" s="132">
        <v>5</v>
      </c>
      <c r="I48" s="123">
        <f>H48*G48</f>
        <v>143</v>
      </c>
    </row>
    <row r="49" spans="1:12" x14ac:dyDescent="0.25">
      <c r="A49" s="133"/>
      <c r="B49" s="438"/>
      <c r="C49" s="439"/>
      <c r="D49" s="440"/>
      <c r="E49" s="455"/>
      <c r="F49" s="457"/>
      <c r="G49" s="120"/>
      <c r="H49" s="132"/>
      <c r="I49" s="123"/>
    </row>
    <row r="50" spans="1:12" x14ac:dyDescent="0.25">
      <c r="A50" s="419" t="s">
        <v>737</v>
      </c>
      <c r="B50" s="419"/>
      <c r="C50" s="419"/>
      <c r="D50" s="419"/>
      <c r="E50" s="419"/>
      <c r="F50" s="419"/>
      <c r="G50" s="419"/>
      <c r="H50" s="420"/>
      <c r="I50" s="134">
        <f>SUM(I47:I49)</f>
        <v>143</v>
      </c>
    </row>
    <row r="51" spans="1:12" x14ac:dyDescent="0.25">
      <c r="A51" s="135"/>
      <c r="B51" s="136"/>
      <c r="C51" s="136"/>
      <c r="D51" s="136"/>
      <c r="E51" s="136"/>
      <c r="F51" s="137"/>
      <c r="G51" s="138"/>
      <c r="H51" s="138"/>
      <c r="I51" s="139"/>
      <c r="L51" s="91"/>
    </row>
    <row r="52" spans="1:12" x14ac:dyDescent="0.25">
      <c r="A52" s="467"/>
      <c r="B52" s="468"/>
      <c r="C52" s="468"/>
      <c r="D52" s="468"/>
      <c r="E52" s="468"/>
      <c r="F52" s="140"/>
      <c r="G52" s="469" t="s">
        <v>738</v>
      </c>
      <c r="H52" s="468"/>
      <c r="I52" s="141">
        <f>I50+I44+I32+I21</f>
        <v>1912.2</v>
      </c>
    </row>
    <row r="53" spans="1:12" x14ac:dyDescent="0.25">
      <c r="A53" s="467"/>
      <c r="B53" s="468"/>
      <c r="C53" s="468"/>
      <c r="D53" s="468"/>
      <c r="E53" s="468"/>
      <c r="F53" s="94"/>
      <c r="G53" s="142"/>
      <c r="H53" s="143"/>
      <c r="I53" s="144"/>
    </row>
    <row r="54" spans="1:12" ht="15.75" thickBot="1" x14ac:dyDescent="0.3">
      <c r="A54" s="467"/>
      <c r="B54" s="468"/>
      <c r="C54" s="468"/>
      <c r="D54" s="468"/>
      <c r="E54" s="468"/>
      <c r="F54" s="94"/>
      <c r="G54" s="417" t="s">
        <v>739</v>
      </c>
      <c r="H54" s="418"/>
      <c r="I54" s="153">
        <f>I52+I53</f>
        <v>1912.2</v>
      </c>
    </row>
    <row r="55" spans="1:12" ht="16.5" thickTop="1" thickBot="1" x14ac:dyDescent="0.3">
      <c r="A55" s="145"/>
      <c r="B55" s="146"/>
      <c r="C55" s="474"/>
      <c r="D55" s="475"/>
      <c r="E55" s="475"/>
      <c r="F55" s="475"/>
      <c r="G55" s="147"/>
      <c r="H55" s="147"/>
      <c r="I55" s="148"/>
    </row>
    <row r="57" spans="1:12" x14ac:dyDescent="0.25">
      <c r="A57" s="91"/>
      <c r="B57" s="91"/>
    </row>
  </sheetData>
  <mergeCells count="68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17:D1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B35:D35"/>
    <mergeCell ref="E35:F35"/>
    <mergeCell ref="B36:D36"/>
    <mergeCell ref="E36:F36"/>
    <mergeCell ref="B37:D37"/>
    <mergeCell ref="E37:F37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47:D47"/>
    <mergeCell ref="E47:F47"/>
    <mergeCell ref="B48:D48"/>
    <mergeCell ref="E48:F48"/>
    <mergeCell ref="B49:D49"/>
    <mergeCell ref="E49:F49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M57"/>
  <sheetViews>
    <sheetView view="pageBreakPreview" topLeftCell="A7" zoomScale="60" zoomScaleNormal="100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6.425781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5</v>
      </c>
      <c r="I9" s="448"/>
    </row>
    <row r="10" spans="1:13" x14ac:dyDescent="0.25">
      <c r="A10" s="93" t="s">
        <v>687</v>
      </c>
      <c r="B10" s="91"/>
      <c r="E10" s="94"/>
      <c r="F10" s="445" t="s">
        <v>688</v>
      </c>
      <c r="G10" s="446"/>
      <c r="H10" s="449">
        <v>43740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s">
        <v>691</v>
      </c>
      <c r="I11" s="450"/>
    </row>
    <row r="12" spans="1:13" x14ac:dyDescent="0.25">
      <c r="A12" s="93" t="s">
        <v>692</v>
      </c>
      <c r="B12" s="91"/>
      <c r="E12" s="94"/>
      <c r="F12" s="445" t="s">
        <v>693</v>
      </c>
      <c r="G12" s="446"/>
      <c r="H12" s="451">
        <v>41140</v>
      </c>
      <c r="I12" s="450"/>
    </row>
    <row r="13" spans="1:13" x14ac:dyDescent="0.25">
      <c r="A13" s="93" t="s">
        <v>694</v>
      </c>
      <c r="B13" s="91"/>
      <c r="E13" s="94"/>
      <c r="F13" s="445" t="s">
        <v>695</v>
      </c>
      <c r="G13" s="446"/>
      <c r="H13" s="451" t="s">
        <v>696</v>
      </c>
      <c r="I13" s="450"/>
      <c r="M13" t="s">
        <v>697</v>
      </c>
    </row>
    <row r="14" spans="1:13" x14ac:dyDescent="0.25">
      <c r="A14" s="95"/>
      <c r="B14" s="96"/>
      <c r="C14" s="96"/>
      <c r="D14" s="96"/>
      <c r="E14" s="97"/>
      <c r="F14" s="445" t="s">
        <v>698</v>
      </c>
      <c r="G14" s="446"/>
      <c r="H14" s="451" t="s">
        <v>699</v>
      </c>
      <c r="I14" s="450"/>
    </row>
    <row r="15" spans="1:13" x14ac:dyDescent="0.25">
      <c r="A15" s="458" t="s">
        <v>756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2" x14ac:dyDescent="0.25">
      <c r="A17" s="98" t="s">
        <v>702</v>
      </c>
      <c r="B17" s="479" t="s">
        <v>703</v>
      </c>
      <c r="C17" s="480"/>
      <c r="D17" s="481"/>
      <c r="E17" s="101" t="s">
        <v>704</v>
      </c>
      <c r="F17" s="101" t="s">
        <v>705</v>
      </c>
      <c r="G17" s="164" t="s">
        <v>706</v>
      </c>
      <c r="H17" s="164" t="s">
        <v>707</v>
      </c>
      <c r="I17" s="165" t="s">
        <v>708</v>
      </c>
    </row>
    <row r="18" spans="1:12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2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2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2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2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2" x14ac:dyDescent="0.25">
      <c r="A23" s="114" t="s">
        <v>711</v>
      </c>
      <c r="B23" s="427" t="s">
        <v>703</v>
      </c>
      <c r="C23" s="473"/>
      <c r="D23" s="473"/>
      <c r="E23" s="428"/>
      <c r="F23" s="427" t="s">
        <v>706</v>
      </c>
      <c r="G23" s="428"/>
      <c r="H23" s="130" t="s">
        <v>707</v>
      </c>
      <c r="I23" s="131" t="s">
        <v>708</v>
      </c>
    </row>
    <row r="24" spans="1:12" x14ac:dyDescent="0.25">
      <c r="A24" s="119"/>
      <c r="B24" s="432"/>
      <c r="C24" s="433"/>
      <c r="D24" s="433"/>
      <c r="E24" s="434"/>
      <c r="F24" s="452"/>
      <c r="G24" s="454"/>
      <c r="H24" s="122"/>
      <c r="I24" s="123"/>
    </row>
    <row r="25" spans="1:12" x14ac:dyDescent="0.25">
      <c r="A25" s="119"/>
      <c r="B25" s="435"/>
      <c r="C25" s="436"/>
      <c r="D25" s="436"/>
      <c r="E25" s="437"/>
      <c r="F25" s="421"/>
      <c r="G25" s="422"/>
      <c r="H25" s="122"/>
      <c r="I25" s="123"/>
    </row>
    <row r="26" spans="1:12" x14ac:dyDescent="0.25">
      <c r="A26" s="119"/>
      <c r="B26" s="435"/>
      <c r="C26" s="436"/>
      <c r="D26" s="436"/>
      <c r="E26" s="437"/>
      <c r="F26" s="421"/>
      <c r="G26" s="422"/>
      <c r="H26" s="122"/>
      <c r="I26" s="123"/>
    </row>
    <row r="27" spans="1:12" x14ac:dyDescent="0.25">
      <c r="A27" s="119"/>
      <c r="B27" s="435"/>
      <c r="C27" s="436"/>
      <c r="D27" s="436"/>
      <c r="E27" s="437"/>
      <c r="F27" s="421"/>
      <c r="G27" s="422"/>
      <c r="H27" s="122"/>
      <c r="I27" s="123"/>
    </row>
    <row r="28" spans="1:12" x14ac:dyDescent="0.25">
      <c r="A28" s="119"/>
      <c r="B28" s="435"/>
      <c r="C28" s="436"/>
      <c r="D28" s="436"/>
      <c r="E28" s="437"/>
      <c r="F28" s="421"/>
      <c r="G28" s="422"/>
      <c r="H28" s="122"/>
      <c r="I28" s="123"/>
    </row>
    <row r="29" spans="1:12" x14ac:dyDescent="0.25">
      <c r="A29" s="119"/>
      <c r="B29" s="421"/>
      <c r="C29" s="411"/>
      <c r="D29" s="411"/>
      <c r="E29" s="422"/>
      <c r="F29" s="441"/>
      <c r="G29" s="443"/>
      <c r="H29" s="122"/>
      <c r="I29" s="123"/>
    </row>
    <row r="30" spans="1:12" x14ac:dyDescent="0.25">
      <c r="A30" s="119"/>
      <c r="B30" s="421"/>
      <c r="C30" s="411"/>
      <c r="D30" s="411"/>
      <c r="E30" s="422"/>
      <c r="F30" s="441"/>
      <c r="G30" s="443"/>
      <c r="H30" s="122"/>
      <c r="I30" s="123"/>
    </row>
    <row r="31" spans="1:12" x14ac:dyDescent="0.25">
      <c r="A31" s="119"/>
      <c r="B31" s="438"/>
      <c r="C31" s="439"/>
      <c r="D31" s="439"/>
      <c r="E31" s="440"/>
      <c r="F31" s="127"/>
      <c r="G31" s="157"/>
      <c r="H31" s="122"/>
      <c r="I31" s="123"/>
      <c r="L31" s="124"/>
    </row>
    <row r="32" spans="1:12" x14ac:dyDescent="0.25">
      <c r="A32" s="423" t="s">
        <v>719</v>
      </c>
      <c r="B32" s="419"/>
      <c r="C32" s="419"/>
      <c r="D32" s="419"/>
      <c r="E32" s="419"/>
      <c r="F32" s="419"/>
      <c r="G32" s="419"/>
      <c r="H32" s="420"/>
      <c r="I32" s="125">
        <f>SUM(I24:I31)</f>
        <v>0</v>
      </c>
    </row>
    <row r="33" spans="1:9" x14ac:dyDescent="0.25">
      <c r="A33" s="429" t="s">
        <v>720</v>
      </c>
      <c r="B33" s="430"/>
      <c r="C33" s="430"/>
      <c r="D33" s="430"/>
      <c r="E33" s="430"/>
      <c r="F33" s="430"/>
      <c r="G33" s="430"/>
      <c r="H33" s="430"/>
      <c r="I33" s="431"/>
    </row>
    <row r="34" spans="1:9" x14ac:dyDescent="0.25">
      <c r="A34" s="114" t="s">
        <v>721</v>
      </c>
      <c r="B34" s="427" t="s">
        <v>722</v>
      </c>
      <c r="C34" s="473"/>
      <c r="D34" s="428"/>
      <c r="E34" s="427" t="s">
        <v>704</v>
      </c>
      <c r="F34" s="428"/>
      <c r="G34" s="158" t="s">
        <v>706</v>
      </c>
      <c r="H34" s="130" t="s">
        <v>707</v>
      </c>
      <c r="I34" s="131" t="s">
        <v>708</v>
      </c>
    </row>
    <row r="35" spans="1:9" x14ac:dyDescent="0.25">
      <c r="A35" s="119">
        <v>1</v>
      </c>
      <c r="B35" s="464" t="s">
        <v>723</v>
      </c>
      <c r="C35" s="465"/>
      <c r="D35" s="466"/>
      <c r="E35" s="452" t="s">
        <v>724</v>
      </c>
      <c r="F35" s="454"/>
      <c r="G35" s="151">
        <v>1</v>
      </c>
      <c r="H35" s="149">
        <v>450</v>
      </c>
      <c r="I35" s="126">
        <f>SUM(G35*H35)</f>
        <v>450</v>
      </c>
    </row>
    <row r="36" spans="1:9" x14ac:dyDescent="0.25">
      <c r="A36" s="119">
        <v>2</v>
      </c>
      <c r="B36" s="441" t="s">
        <v>725</v>
      </c>
      <c r="C36" s="442"/>
      <c r="D36" s="443"/>
      <c r="E36" s="421" t="s">
        <v>724</v>
      </c>
      <c r="F36" s="422"/>
      <c r="G36" s="120"/>
      <c r="H36" s="150">
        <v>350</v>
      </c>
      <c r="I36" s="123">
        <f t="shared" ref="I36:I40" si="1">SUM(G36*H36)</f>
        <v>0</v>
      </c>
    </row>
    <row r="37" spans="1:9" x14ac:dyDescent="0.25">
      <c r="A37" s="119">
        <v>3</v>
      </c>
      <c r="B37" s="441" t="s">
        <v>726</v>
      </c>
      <c r="C37" s="442"/>
      <c r="D37" s="443"/>
      <c r="E37" s="421" t="s">
        <v>724</v>
      </c>
      <c r="F37" s="422"/>
      <c r="G37" s="120"/>
      <c r="H37" s="150">
        <v>300</v>
      </c>
      <c r="I37" s="123">
        <f t="shared" si="1"/>
        <v>0</v>
      </c>
    </row>
    <row r="38" spans="1:9" x14ac:dyDescent="0.25">
      <c r="A38" s="119">
        <v>4</v>
      </c>
      <c r="B38" s="441" t="s">
        <v>727</v>
      </c>
      <c r="C38" s="442"/>
      <c r="D38" s="443"/>
      <c r="E38" s="421" t="s">
        <v>724</v>
      </c>
      <c r="F38" s="422"/>
      <c r="G38" s="120">
        <v>1</v>
      </c>
      <c r="H38" s="150">
        <v>200</v>
      </c>
      <c r="I38" s="123">
        <f t="shared" si="1"/>
        <v>200</v>
      </c>
    </row>
    <row r="39" spans="1:9" x14ac:dyDescent="0.25">
      <c r="A39" s="119">
        <v>5</v>
      </c>
      <c r="B39" s="441" t="s">
        <v>728</v>
      </c>
      <c r="C39" s="442"/>
      <c r="D39" s="443"/>
      <c r="E39" s="421" t="s">
        <v>724</v>
      </c>
      <c r="F39" s="422"/>
      <c r="G39" s="120"/>
      <c r="H39" s="152">
        <v>200</v>
      </c>
      <c r="I39" s="123">
        <f t="shared" si="1"/>
        <v>0</v>
      </c>
    </row>
    <row r="40" spans="1:9" x14ac:dyDescent="0.25">
      <c r="A40" s="119">
        <v>6</v>
      </c>
      <c r="B40" s="441" t="s">
        <v>526</v>
      </c>
      <c r="C40" s="442"/>
      <c r="D40" s="443"/>
      <c r="E40" s="421" t="s">
        <v>724</v>
      </c>
      <c r="F40" s="422"/>
      <c r="G40" s="120"/>
      <c r="H40" s="152">
        <v>140</v>
      </c>
      <c r="I40" s="123">
        <f t="shared" si="1"/>
        <v>0</v>
      </c>
    </row>
    <row r="41" spans="1:9" x14ac:dyDescent="0.25">
      <c r="A41" s="119"/>
      <c r="B41" s="441"/>
      <c r="C41" s="442"/>
      <c r="D41" s="443"/>
      <c r="E41" s="127"/>
      <c r="F41" s="94"/>
      <c r="G41" s="94"/>
      <c r="H41" s="110"/>
      <c r="I41" s="123"/>
    </row>
    <row r="42" spans="1:9" x14ac:dyDescent="0.25">
      <c r="A42" s="108"/>
      <c r="B42" s="441"/>
      <c r="C42" s="442"/>
      <c r="D42" s="443"/>
      <c r="F42" s="94"/>
      <c r="G42" s="94"/>
      <c r="H42" s="110"/>
      <c r="I42" s="123"/>
    </row>
    <row r="43" spans="1:9" x14ac:dyDescent="0.25">
      <c r="A43" s="128"/>
      <c r="B43" s="470"/>
      <c r="C43" s="471"/>
      <c r="D43" s="472"/>
      <c r="E43" s="96"/>
      <c r="F43" s="97"/>
      <c r="G43" s="94"/>
      <c r="H43" s="112"/>
      <c r="I43" s="123"/>
    </row>
    <row r="44" spans="1:9" x14ac:dyDescent="0.25">
      <c r="A44" s="423" t="s">
        <v>729</v>
      </c>
      <c r="B44" s="419"/>
      <c r="C44" s="419"/>
      <c r="D44" s="419"/>
      <c r="E44" s="419"/>
      <c r="F44" s="419"/>
      <c r="G44" s="419"/>
      <c r="H44" s="420"/>
      <c r="I44" s="129">
        <f>SUM(I35:I43)</f>
        <v>650</v>
      </c>
    </row>
    <row r="45" spans="1:9" x14ac:dyDescent="0.25">
      <c r="A45" s="429" t="s">
        <v>730</v>
      </c>
      <c r="B45" s="430"/>
      <c r="C45" s="430"/>
      <c r="D45" s="430"/>
      <c r="E45" s="430"/>
      <c r="F45" s="430"/>
      <c r="G45" s="430"/>
      <c r="H45" s="430"/>
      <c r="I45" s="431"/>
    </row>
    <row r="46" spans="1:9" x14ac:dyDescent="0.25">
      <c r="A46" s="114" t="s">
        <v>731</v>
      </c>
      <c r="B46" s="427" t="s">
        <v>732</v>
      </c>
      <c r="C46" s="473"/>
      <c r="D46" s="428"/>
      <c r="E46" s="427" t="s">
        <v>733</v>
      </c>
      <c r="F46" s="428"/>
      <c r="G46" s="130" t="s">
        <v>734</v>
      </c>
      <c r="H46" s="130" t="s">
        <v>707</v>
      </c>
      <c r="I46" s="131" t="s">
        <v>708</v>
      </c>
    </row>
    <row r="47" spans="1:9" x14ac:dyDescent="0.25">
      <c r="A47" s="119">
        <v>1</v>
      </c>
      <c r="B47" s="432" t="s">
        <v>757</v>
      </c>
      <c r="C47" s="433"/>
      <c r="D47" s="434"/>
      <c r="E47" s="452"/>
      <c r="F47" s="454"/>
      <c r="G47" s="120"/>
      <c r="H47" s="132"/>
      <c r="I47" s="123"/>
    </row>
    <row r="48" spans="1:9" x14ac:dyDescent="0.25">
      <c r="A48" s="119"/>
      <c r="B48" s="435" t="s">
        <v>758</v>
      </c>
      <c r="C48" s="436"/>
      <c r="D48" s="437"/>
      <c r="E48" s="421">
        <v>1</v>
      </c>
      <c r="F48" s="422"/>
      <c r="G48" s="120">
        <v>77.2</v>
      </c>
      <c r="H48" s="132">
        <v>5</v>
      </c>
      <c r="I48" s="123">
        <f>H48*G48</f>
        <v>386</v>
      </c>
    </row>
    <row r="49" spans="1:12" x14ac:dyDescent="0.25">
      <c r="A49" s="133"/>
      <c r="B49" s="438"/>
      <c r="C49" s="439"/>
      <c r="D49" s="440"/>
      <c r="E49" s="455"/>
      <c r="F49" s="457"/>
      <c r="G49" s="120"/>
      <c r="H49" s="132"/>
      <c r="I49" s="123"/>
    </row>
    <row r="50" spans="1:12" x14ac:dyDescent="0.25">
      <c r="A50" s="419" t="s">
        <v>737</v>
      </c>
      <c r="B50" s="419"/>
      <c r="C50" s="419"/>
      <c r="D50" s="419"/>
      <c r="E50" s="419"/>
      <c r="F50" s="419"/>
      <c r="G50" s="419"/>
      <c r="H50" s="420"/>
      <c r="I50" s="134">
        <f>SUM(I47:I49)</f>
        <v>386</v>
      </c>
    </row>
    <row r="51" spans="1:12" x14ac:dyDescent="0.25">
      <c r="A51" s="135"/>
      <c r="B51" s="136"/>
      <c r="C51" s="136"/>
      <c r="D51" s="136"/>
      <c r="E51" s="136"/>
      <c r="F51" s="137"/>
      <c r="G51" s="138"/>
      <c r="H51" s="138"/>
      <c r="I51" s="139"/>
      <c r="L51" s="91"/>
    </row>
    <row r="52" spans="1:12" x14ac:dyDescent="0.25">
      <c r="A52" s="467"/>
      <c r="B52" s="468"/>
      <c r="C52" s="468"/>
      <c r="D52" s="468"/>
      <c r="E52" s="468"/>
      <c r="F52" s="140"/>
      <c r="G52" s="469" t="s">
        <v>738</v>
      </c>
      <c r="H52" s="468"/>
      <c r="I52" s="141">
        <f>I50+I44+I32+I21</f>
        <v>1036</v>
      </c>
    </row>
    <row r="53" spans="1:12" x14ac:dyDescent="0.25">
      <c r="A53" s="467"/>
      <c r="B53" s="468"/>
      <c r="C53" s="468"/>
      <c r="D53" s="468"/>
      <c r="E53" s="468"/>
      <c r="F53" s="94"/>
      <c r="G53" s="142"/>
      <c r="H53" s="143"/>
      <c r="I53" s="144"/>
    </row>
    <row r="54" spans="1:12" ht="15.75" thickBot="1" x14ac:dyDescent="0.3">
      <c r="A54" s="467"/>
      <c r="B54" s="468"/>
      <c r="C54" s="468"/>
      <c r="D54" s="468"/>
      <c r="E54" s="468"/>
      <c r="F54" s="94"/>
      <c r="G54" s="417" t="s">
        <v>739</v>
      </c>
      <c r="H54" s="418"/>
      <c r="I54" s="153">
        <f>I52+I53</f>
        <v>1036</v>
      </c>
    </row>
    <row r="55" spans="1:12" ht="16.5" thickTop="1" thickBot="1" x14ac:dyDescent="0.3">
      <c r="A55" s="145"/>
      <c r="B55" s="146"/>
      <c r="C55" s="474"/>
      <c r="D55" s="475"/>
      <c r="E55" s="475"/>
      <c r="F55" s="475"/>
      <c r="G55" s="147"/>
      <c r="H55" s="147"/>
      <c r="I55" s="148"/>
    </row>
    <row r="57" spans="1:12" x14ac:dyDescent="0.25">
      <c r="A57" s="91"/>
      <c r="B57" s="91"/>
    </row>
  </sheetData>
  <mergeCells count="77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17:D1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F23:G23"/>
    <mergeCell ref="F24:G24"/>
    <mergeCell ref="F25:G25"/>
    <mergeCell ref="B35:D35"/>
    <mergeCell ref="E35:F35"/>
    <mergeCell ref="B36:D36"/>
    <mergeCell ref="E36:F36"/>
    <mergeCell ref="B37:D37"/>
    <mergeCell ref="E37:F37"/>
    <mergeCell ref="E49:F49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F30:G30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B47:D47"/>
    <mergeCell ref="E47:F47"/>
    <mergeCell ref="B48:D48"/>
    <mergeCell ref="E48:F48"/>
    <mergeCell ref="B49:D49"/>
    <mergeCell ref="B23:E23"/>
    <mergeCell ref="F26:G26"/>
    <mergeCell ref="F27:G27"/>
    <mergeCell ref="F28:G28"/>
    <mergeCell ref="F29:G29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M57"/>
  <sheetViews>
    <sheetView view="pageBreakPreview" topLeftCell="A13" zoomScale="60" zoomScaleNormal="100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6.425781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6</v>
      </c>
      <c r="I9" s="448"/>
    </row>
    <row r="10" spans="1:13" x14ac:dyDescent="0.25">
      <c r="A10" s="93" t="s">
        <v>687</v>
      </c>
      <c r="B10" s="91"/>
      <c r="E10" s="94"/>
      <c r="F10" s="445" t="s">
        <v>688</v>
      </c>
      <c r="G10" s="446"/>
      <c r="H10" s="449" t="s">
        <v>759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s">
        <v>760</v>
      </c>
      <c r="I11" s="450"/>
    </row>
    <row r="12" spans="1:13" x14ac:dyDescent="0.25">
      <c r="A12" s="93" t="s">
        <v>692</v>
      </c>
      <c r="B12" s="91"/>
      <c r="E12" s="94"/>
      <c r="F12" s="445" t="s">
        <v>693</v>
      </c>
      <c r="G12" s="446"/>
      <c r="H12" s="451">
        <v>41408</v>
      </c>
      <c r="I12" s="450"/>
    </row>
    <row r="13" spans="1:13" x14ac:dyDescent="0.25">
      <c r="A13" s="93" t="s">
        <v>694</v>
      </c>
      <c r="B13" s="91"/>
      <c r="E13" s="94"/>
      <c r="F13" s="445" t="s">
        <v>695</v>
      </c>
      <c r="G13" s="446"/>
      <c r="H13" s="451" t="s">
        <v>696</v>
      </c>
      <c r="I13" s="450"/>
      <c r="M13" t="s">
        <v>697</v>
      </c>
    </row>
    <row r="14" spans="1:13" x14ac:dyDescent="0.25">
      <c r="A14" s="95"/>
      <c r="B14" s="96"/>
      <c r="C14" s="96"/>
      <c r="D14" s="96"/>
      <c r="E14" s="97"/>
      <c r="F14" s="445" t="s">
        <v>698</v>
      </c>
      <c r="G14" s="446"/>
      <c r="H14" s="451" t="s">
        <v>699</v>
      </c>
      <c r="I14" s="450"/>
    </row>
    <row r="15" spans="1:13" x14ac:dyDescent="0.25">
      <c r="A15" s="458" t="s">
        <v>761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2" x14ac:dyDescent="0.25">
      <c r="A17" s="98" t="s">
        <v>702</v>
      </c>
      <c r="B17" s="99" t="s">
        <v>703</v>
      </c>
      <c r="C17" s="99"/>
      <c r="D17" s="100"/>
      <c r="E17" s="101" t="s">
        <v>704</v>
      </c>
      <c r="F17" s="101" t="s">
        <v>705</v>
      </c>
      <c r="G17" s="101" t="s">
        <v>706</v>
      </c>
      <c r="H17" s="101" t="s">
        <v>707</v>
      </c>
      <c r="I17" s="102" t="s">
        <v>708</v>
      </c>
    </row>
    <row r="18" spans="1:12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2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2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2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2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2" x14ac:dyDescent="0.25">
      <c r="A23" s="114" t="s">
        <v>711</v>
      </c>
      <c r="B23" s="115" t="s">
        <v>703</v>
      </c>
      <c r="C23" s="115"/>
      <c r="D23" s="115"/>
      <c r="E23" s="116"/>
      <c r="F23" s="427" t="s">
        <v>706</v>
      </c>
      <c r="G23" s="428"/>
      <c r="H23" s="117" t="s">
        <v>707</v>
      </c>
      <c r="I23" s="118" t="s">
        <v>708</v>
      </c>
    </row>
    <row r="24" spans="1:12" x14ac:dyDescent="0.25">
      <c r="A24" s="119"/>
      <c r="B24" s="432"/>
      <c r="C24" s="433"/>
      <c r="D24" s="433"/>
      <c r="E24" s="434"/>
      <c r="F24" s="452"/>
      <c r="G24" s="454"/>
      <c r="H24" s="122"/>
      <c r="I24" s="123"/>
    </row>
    <row r="25" spans="1:12" x14ac:dyDescent="0.25">
      <c r="A25" s="119"/>
      <c r="B25" s="435"/>
      <c r="C25" s="436"/>
      <c r="D25" s="436"/>
      <c r="E25" s="437"/>
      <c r="F25" s="421"/>
      <c r="G25" s="422"/>
      <c r="H25" s="122"/>
      <c r="I25" s="123"/>
    </row>
    <row r="26" spans="1:12" x14ac:dyDescent="0.25">
      <c r="A26" s="119"/>
      <c r="B26" s="435"/>
      <c r="C26" s="436"/>
      <c r="D26" s="436"/>
      <c r="E26" s="437"/>
      <c r="F26" s="421"/>
      <c r="G26" s="422"/>
      <c r="H26" s="122"/>
      <c r="I26" s="123"/>
    </row>
    <row r="27" spans="1:12" x14ac:dyDescent="0.25">
      <c r="A27" s="119"/>
      <c r="B27" s="435"/>
      <c r="C27" s="436"/>
      <c r="D27" s="436"/>
      <c r="E27" s="437"/>
      <c r="F27" s="421"/>
      <c r="G27" s="422"/>
      <c r="H27" s="122"/>
      <c r="I27" s="123"/>
    </row>
    <row r="28" spans="1:12" x14ac:dyDescent="0.25">
      <c r="A28" s="119"/>
      <c r="B28" s="435"/>
      <c r="C28" s="436"/>
      <c r="D28" s="436"/>
      <c r="E28" s="437"/>
      <c r="F28" s="421"/>
      <c r="G28" s="422"/>
      <c r="H28" s="122"/>
      <c r="I28" s="123"/>
    </row>
    <row r="29" spans="1:12" x14ac:dyDescent="0.25">
      <c r="A29" s="119"/>
      <c r="B29" s="421"/>
      <c r="C29" s="411"/>
      <c r="D29" s="411"/>
      <c r="E29" s="422"/>
      <c r="F29" s="441"/>
      <c r="G29" s="443"/>
      <c r="H29" s="122"/>
      <c r="I29" s="123"/>
    </row>
    <row r="30" spans="1:12" x14ac:dyDescent="0.25">
      <c r="A30" s="119"/>
      <c r="B30" s="421"/>
      <c r="C30" s="411"/>
      <c r="D30" s="411"/>
      <c r="E30" s="422"/>
      <c r="F30" s="441"/>
      <c r="G30" s="443"/>
      <c r="H30" s="122"/>
      <c r="I30" s="123"/>
    </row>
    <row r="31" spans="1:12" x14ac:dyDescent="0.25">
      <c r="A31" s="119"/>
      <c r="B31" s="438"/>
      <c r="C31" s="439"/>
      <c r="D31" s="439"/>
      <c r="E31" s="440"/>
      <c r="F31" s="470"/>
      <c r="G31" s="472"/>
      <c r="H31" s="122"/>
      <c r="I31" s="123"/>
      <c r="L31" s="124"/>
    </row>
    <row r="32" spans="1:12" x14ac:dyDescent="0.25">
      <c r="A32" s="423" t="s">
        <v>719</v>
      </c>
      <c r="B32" s="419"/>
      <c r="C32" s="419"/>
      <c r="D32" s="419"/>
      <c r="E32" s="419"/>
      <c r="F32" s="419"/>
      <c r="G32" s="419"/>
      <c r="H32" s="420"/>
      <c r="I32" s="125">
        <f>SUM(I24:I31)</f>
        <v>0</v>
      </c>
    </row>
    <row r="33" spans="1:9" x14ac:dyDescent="0.25">
      <c r="A33" s="429" t="s">
        <v>720</v>
      </c>
      <c r="B33" s="430"/>
      <c r="C33" s="430"/>
      <c r="D33" s="430"/>
      <c r="E33" s="430"/>
      <c r="F33" s="430"/>
      <c r="G33" s="430"/>
      <c r="H33" s="430"/>
      <c r="I33" s="431"/>
    </row>
    <row r="34" spans="1:9" x14ac:dyDescent="0.25">
      <c r="A34" s="114" t="s">
        <v>721</v>
      </c>
      <c r="B34" s="424" t="s">
        <v>722</v>
      </c>
      <c r="C34" s="425"/>
      <c r="D34" s="426"/>
      <c r="E34" s="427" t="s">
        <v>704</v>
      </c>
      <c r="F34" s="428"/>
      <c r="G34" s="116" t="s">
        <v>706</v>
      </c>
      <c r="H34" s="117" t="s">
        <v>707</v>
      </c>
      <c r="I34" s="118" t="s">
        <v>708</v>
      </c>
    </row>
    <row r="35" spans="1:9" x14ac:dyDescent="0.25">
      <c r="A35" s="119">
        <v>1</v>
      </c>
      <c r="B35" s="464" t="s">
        <v>723</v>
      </c>
      <c r="C35" s="465"/>
      <c r="D35" s="466"/>
      <c r="E35" s="452" t="s">
        <v>724</v>
      </c>
      <c r="F35" s="454"/>
      <c r="G35" s="151">
        <v>1</v>
      </c>
      <c r="H35" s="149">
        <v>450</v>
      </c>
      <c r="I35" s="126">
        <f>SUM(G35*H35)</f>
        <v>450</v>
      </c>
    </row>
    <row r="36" spans="1:9" x14ac:dyDescent="0.25">
      <c r="A36" s="119">
        <v>2</v>
      </c>
      <c r="B36" s="441" t="s">
        <v>725</v>
      </c>
      <c r="C36" s="442"/>
      <c r="D36" s="443"/>
      <c r="E36" s="421" t="s">
        <v>724</v>
      </c>
      <c r="F36" s="422"/>
      <c r="G36" s="120"/>
      <c r="H36" s="150">
        <v>350</v>
      </c>
      <c r="I36" s="123">
        <f t="shared" ref="I36:I40" si="1">SUM(G36*H36)</f>
        <v>0</v>
      </c>
    </row>
    <row r="37" spans="1:9" x14ac:dyDescent="0.25">
      <c r="A37" s="119">
        <v>3</v>
      </c>
      <c r="B37" s="441" t="s">
        <v>726</v>
      </c>
      <c r="C37" s="442"/>
      <c r="D37" s="443"/>
      <c r="E37" s="421" t="s">
        <v>724</v>
      </c>
      <c r="F37" s="422"/>
      <c r="G37" s="120"/>
      <c r="H37" s="150">
        <v>300</v>
      </c>
      <c r="I37" s="123">
        <f t="shared" si="1"/>
        <v>0</v>
      </c>
    </row>
    <row r="38" spans="1:9" x14ac:dyDescent="0.25">
      <c r="A38" s="119">
        <v>4</v>
      </c>
      <c r="B38" s="441" t="s">
        <v>727</v>
      </c>
      <c r="C38" s="442"/>
      <c r="D38" s="443"/>
      <c r="E38" s="421" t="s">
        <v>724</v>
      </c>
      <c r="F38" s="422"/>
      <c r="G38" s="120">
        <v>1</v>
      </c>
      <c r="H38" s="150">
        <v>200</v>
      </c>
      <c r="I38" s="123">
        <f t="shared" si="1"/>
        <v>200</v>
      </c>
    </row>
    <row r="39" spans="1:9" x14ac:dyDescent="0.25">
      <c r="A39" s="119">
        <v>5</v>
      </c>
      <c r="B39" s="441" t="s">
        <v>728</v>
      </c>
      <c r="C39" s="442"/>
      <c r="D39" s="443"/>
      <c r="E39" s="421" t="s">
        <v>724</v>
      </c>
      <c r="F39" s="422"/>
      <c r="G39" s="120"/>
      <c r="H39" s="152">
        <v>200</v>
      </c>
      <c r="I39" s="123">
        <f t="shared" si="1"/>
        <v>0</v>
      </c>
    </row>
    <row r="40" spans="1:9" x14ac:dyDescent="0.25">
      <c r="A40" s="119">
        <v>6</v>
      </c>
      <c r="B40" s="441" t="s">
        <v>526</v>
      </c>
      <c r="C40" s="442"/>
      <c r="D40" s="443"/>
      <c r="E40" s="421" t="s">
        <v>724</v>
      </c>
      <c r="F40" s="422"/>
      <c r="G40" s="120"/>
      <c r="H40" s="152">
        <v>140</v>
      </c>
      <c r="I40" s="123">
        <f t="shared" si="1"/>
        <v>0</v>
      </c>
    </row>
    <row r="41" spans="1:9" x14ac:dyDescent="0.25">
      <c r="A41" s="119"/>
      <c r="B41" s="441"/>
      <c r="C41" s="442"/>
      <c r="D41" s="443"/>
      <c r="E41" s="127"/>
      <c r="F41" s="94"/>
      <c r="G41" s="94"/>
      <c r="H41" s="110"/>
      <c r="I41" s="123"/>
    </row>
    <row r="42" spans="1:9" x14ac:dyDescent="0.25">
      <c r="A42" s="108"/>
      <c r="B42" s="441"/>
      <c r="C42" s="442"/>
      <c r="D42" s="443"/>
      <c r="F42" s="94"/>
      <c r="G42" s="94"/>
      <c r="H42" s="110"/>
      <c r="I42" s="123"/>
    </row>
    <row r="43" spans="1:9" x14ac:dyDescent="0.25">
      <c r="A43" s="128"/>
      <c r="B43" s="470"/>
      <c r="C43" s="471"/>
      <c r="D43" s="472"/>
      <c r="E43" s="96"/>
      <c r="F43" s="97"/>
      <c r="G43" s="94"/>
      <c r="H43" s="112"/>
      <c r="I43" s="123"/>
    </row>
    <row r="44" spans="1:9" x14ac:dyDescent="0.25">
      <c r="A44" s="423" t="s">
        <v>729</v>
      </c>
      <c r="B44" s="419"/>
      <c r="C44" s="419"/>
      <c r="D44" s="419"/>
      <c r="E44" s="419"/>
      <c r="F44" s="419"/>
      <c r="G44" s="419"/>
      <c r="H44" s="420"/>
      <c r="I44" s="129">
        <f>SUM(I35:I43)</f>
        <v>650</v>
      </c>
    </row>
    <row r="45" spans="1:9" x14ac:dyDescent="0.25">
      <c r="A45" s="429" t="s">
        <v>730</v>
      </c>
      <c r="B45" s="430"/>
      <c r="C45" s="430"/>
      <c r="D45" s="430"/>
      <c r="E45" s="430"/>
      <c r="F45" s="430"/>
      <c r="G45" s="430"/>
      <c r="H45" s="430"/>
      <c r="I45" s="431"/>
    </row>
    <row r="46" spans="1:9" x14ac:dyDescent="0.25">
      <c r="A46" s="114" t="s">
        <v>731</v>
      </c>
      <c r="B46" s="427" t="s">
        <v>732</v>
      </c>
      <c r="C46" s="473"/>
      <c r="D46" s="428"/>
      <c r="E46" s="427" t="s">
        <v>733</v>
      </c>
      <c r="F46" s="428"/>
      <c r="G46" s="130" t="s">
        <v>734</v>
      </c>
      <c r="H46" s="130" t="s">
        <v>707</v>
      </c>
      <c r="I46" s="131" t="s">
        <v>708</v>
      </c>
    </row>
    <row r="47" spans="1:9" x14ac:dyDescent="0.25">
      <c r="A47" s="119">
        <v>12</v>
      </c>
      <c r="B47" s="432" t="s">
        <v>762</v>
      </c>
      <c r="C47" s="433"/>
      <c r="D47" s="434"/>
      <c r="E47" s="452"/>
      <c r="F47" s="454"/>
      <c r="G47" s="120"/>
      <c r="H47" s="132"/>
      <c r="I47" s="123"/>
    </row>
    <row r="48" spans="1:9" x14ac:dyDescent="0.25">
      <c r="A48" s="119"/>
      <c r="B48" s="435" t="s">
        <v>758</v>
      </c>
      <c r="C48" s="436"/>
      <c r="D48" s="437"/>
      <c r="E48" s="421">
        <v>1</v>
      </c>
      <c r="F48" s="422"/>
      <c r="G48" s="120">
        <v>48.8</v>
      </c>
      <c r="H48" s="132">
        <v>5</v>
      </c>
      <c r="I48" s="123">
        <f>H48*G48</f>
        <v>244</v>
      </c>
    </row>
    <row r="49" spans="1:12" x14ac:dyDescent="0.25">
      <c r="A49" s="133"/>
      <c r="B49" s="438"/>
      <c r="C49" s="439"/>
      <c r="D49" s="440"/>
      <c r="E49" s="455"/>
      <c r="F49" s="457"/>
      <c r="G49" s="120"/>
      <c r="H49" s="132"/>
      <c r="I49" s="123"/>
    </row>
    <row r="50" spans="1:12" x14ac:dyDescent="0.25">
      <c r="A50" s="419" t="s">
        <v>737</v>
      </c>
      <c r="B50" s="419"/>
      <c r="C50" s="419"/>
      <c r="D50" s="419"/>
      <c r="E50" s="419"/>
      <c r="F50" s="419"/>
      <c r="G50" s="419"/>
      <c r="H50" s="420"/>
      <c r="I50" s="134">
        <f>SUM(I47:I49)</f>
        <v>244</v>
      </c>
    </row>
    <row r="51" spans="1:12" x14ac:dyDescent="0.25">
      <c r="A51" s="135"/>
      <c r="B51" s="136"/>
      <c r="C51" s="136"/>
      <c r="D51" s="136"/>
      <c r="E51" s="136"/>
      <c r="F51" s="137"/>
      <c r="G51" s="138"/>
      <c r="H51" s="138"/>
      <c r="I51" s="139"/>
      <c r="L51" s="91"/>
    </row>
    <row r="52" spans="1:12" x14ac:dyDescent="0.25">
      <c r="A52" s="467"/>
      <c r="B52" s="468"/>
      <c r="C52" s="468"/>
      <c r="D52" s="468"/>
      <c r="E52" s="468"/>
      <c r="F52" s="140"/>
      <c r="G52" s="469" t="s">
        <v>738</v>
      </c>
      <c r="H52" s="468"/>
      <c r="I52" s="141">
        <f>I50+I44+I32+I21</f>
        <v>894</v>
      </c>
    </row>
    <row r="53" spans="1:12" x14ac:dyDescent="0.25">
      <c r="A53" s="467"/>
      <c r="B53" s="468"/>
      <c r="C53" s="468"/>
      <c r="D53" s="468"/>
      <c r="E53" s="468"/>
      <c r="F53" s="94"/>
      <c r="G53" s="142"/>
      <c r="H53" s="143"/>
      <c r="I53" s="144"/>
    </row>
    <row r="54" spans="1:12" ht="15.75" thickBot="1" x14ac:dyDescent="0.3">
      <c r="A54" s="467"/>
      <c r="B54" s="468"/>
      <c r="C54" s="468"/>
      <c r="D54" s="468"/>
      <c r="E54" s="468"/>
      <c r="F54" s="94"/>
      <c r="G54" s="417" t="s">
        <v>739</v>
      </c>
      <c r="H54" s="418"/>
      <c r="I54" s="153">
        <f>I52+I53</f>
        <v>894</v>
      </c>
    </row>
    <row r="55" spans="1:12" ht="16.5" thickTop="1" thickBot="1" x14ac:dyDescent="0.3">
      <c r="A55" s="145"/>
      <c r="B55" s="146"/>
      <c r="C55" s="474"/>
      <c r="D55" s="475"/>
      <c r="E55" s="475"/>
      <c r="F55" s="475"/>
      <c r="G55" s="147"/>
      <c r="H55" s="147"/>
      <c r="I55" s="148"/>
    </row>
    <row r="57" spans="1:12" x14ac:dyDescent="0.25">
      <c r="A57" s="91"/>
      <c r="B57" s="9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F23:G23"/>
    <mergeCell ref="F24:G24"/>
    <mergeCell ref="F25:G25"/>
    <mergeCell ref="B35:D35"/>
    <mergeCell ref="E35:F35"/>
    <mergeCell ref="B36:D36"/>
    <mergeCell ref="E36:F36"/>
    <mergeCell ref="B37:D37"/>
    <mergeCell ref="E37:F37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47:D47"/>
    <mergeCell ref="E47:F47"/>
    <mergeCell ref="B48:D48"/>
    <mergeCell ref="E48:F48"/>
    <mergeCell ref="B49:D49"/>
    <mergeCell ref="E49:F49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F31:G31"/>
    <mergeCell ref="F26:G26"/>
    <mergeCell ref="F27:G27"/>
    <mergeCell ref="F28:G28"/>
    <mergeCell ref="F29:G29"/>
    <mergeCell ref="F30:G30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M57"/>
  <sheetViews>
    <sheetView view="pageBreakPreview" topLeftCell="A13" zoomScale="60" zoomScaleNormal="100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6.425781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7</v>
      </c>
      <c r="I9" s="448"/>
    </row>
    <row r="10" spans="1:13" x14ac:dyDescent="0.25">
      <c r="A10" s="93" t="s">
        <v>687</v>
      </c>
      <c r="B10" s="91"/>
      <c r="E10" s="94"/>
      <c r="F10" s="445" t="s">
        <v>688</v>
      </c>
      <c r="G10" s="446"/>
      <c r="H10" s="449" t="s">
        <v>763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s">
        <v>760</v>
      </c>
      <c r="I11" s="450"/>
    </row>
    <row r="12" spans="1:13" x14ac:dyDescent="0.25">
      <c r="A12" s="93" t="s">
        <v>692</v>
      </c>
      <c r="B12" s="91"/>
      <c r="E12" s="94"/>
      <c r="F12" s="445" t="s">
        <v>693</v>
      </c>
      <c r="G12" s="446"/>
      <c r="H12" s="451">
        <v>43238</v>
      </c>
      <c r="I12" s="450"/>
    </row>
    <row r="13" spans="1:13" x14ac:dyDescent="0.25">
      <c r="A13" s="93" t="s">
        <v>694</v>
      </c>
      <c r="B13" s="91"/>
      <c r="E13" s="94"/>
      <c r="F13" s="445" t="s">
        <v>695</v>
      </c>
      <c r="G13" s="446"/>
      <c r="H13" s="451" t="s">
        <v>696</v>
      </c>
      <c r="I13" s="450"/>
      <c r="M13" t="s">
        <v>697</v>
      </c>
    </row>
    <row r="14" spans="1:13" x14ac:dyDescent="0.25">
      <c r="A14" s="95"/>
      <c r="B14" s="96"/>
      <c r="C14" s="96"/>
      <c r="D14" s="96"/>
      <c r="E14" s="97"/>
      <c r="F14" s="445" t="s">
        <v>698</v>
      </c>
      <c r="G14" s="446"/>
      <c r="H14" s="451" t="s">
        <v>699</v>
      </c>
      <c r="I14" s="450"/>
    </row>
    <row r="15" spans="1:13" x14ac:dyDescent="0.25">
      <c r="A15" s="458" t="s">
        <v>764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2" x14ac:dyDescent="0.25">
      <c r="A17" s="98" t="s">
        <v>702</v>
      </c>
      <c r="B17" s="99" t="s">
        <v>703</v>
      </c>
      <c r="C17" s="99"/>
      <c r="D17" s="100"/>
      <c r="E17" s="101" t="s">
        <v>704</v>
      </c>
      <c r="F17" s="101" t="s">
        <v>705</v>
      </c>
      <c r="G17" s="101" t="s">
        <v>706</v>
      </c>
      <c r="H17" s="101" t="s">
        <v>707</v>
      </c>
      <c r="I17" s="102" t="s">
        <v>708</v>
      </c>
    </row>
    <row r="18" spans="1:12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2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2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2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2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2" x14ac:dyDescent="0.25">
      <c r="A23" s="114" t="s">
        <v>711</v>
      </c>
      <c r="B23" s="115" t="s">
        <v>703</v>
      </c>
      <c r="C23" s="115"/>
      <c r="D23" s="115"/>
      <c r="E23" s="116"/>
      <c r="F23" s="427" t="s">
        <v>706</v>
      </c>
      <c r="G23" s="428"/>
      <c r="H23" s="117" t="s">
        <v>707</v>
      </c>
      <c r="I23" s="118" t="s">
        <v>708</v>
      </c>
    </row>
    <row r="24" spans="1:12" x14ac:dyDescent="0.25">
      <c r="A24" s="119"/>
      <c r="B24" s="432"/>
      <c r="C24" s="433"/>
      <c r="D24" s="433"/>
      <c r="E24" s="434"/>
      <c r="F24" s="452"/>
      <c r="G24" s="454"/>
      <c r="H24" s="122"/>
      <c r="I24" s="123"/>
    </row>
    <row r="25" spans="1:12" x14ac:dyDescent="0.25">
      <c r="A25" s="119"/>
      <c r="B25" s="435"/>
      <c r="C25" s="436"/>
      <c r="D25" s="436"/>
      <c r="E25" s="437"/>
      <c r="F25" s="421"/>
      <c r="G25" s="422"/>
      <c r="H25" s="122"/>
      <c r="I25" s="123"/>
    </row>
    <row r="26" spans="1:12" x14ac:dyDescent="0.25">
      <c r="A26" s="119"/>
      <c r="B26" s="435"/>
      <c r="C26" s="436"/>
      <c r="D26" s="436"/>
      <c r="E26" s="437"/>
      <c r="F26" s="421"/>
      <c r="G26" s="422"/>
      <c r="H26" s="122"/>
      <c r="I26" s="123"/>
    </row>
    <row r="27" spans="1:12" x14ac:dyDescent="0.25">
      <c r="A27" s="119"/>
      <c r="B27" s="435"/>
      <c r="C27" s="436"/>
      <c r="D27" s="436"/>
      <c r="E27" s="437"/>
      <c r="F27" s="421"/>
      <c r="G27" s="422"/>
      <c r="H27" s="122"/>
      <c r="I27" s="123"/>
    </row>
    <row r="28" spans="1:12" x14ac:dyDescent="0.25">
      <c r="A28" s="119"/>
      <c r="B28" s="435"/>
      <c r="C28" s="436"/>
      <c r="D28" s="436"/>
      <c r="E28" s="437"/>
      <c r="F28" s="421"/>
      <c r="G28" s="422"/>
      <c r="H28" s="122"/>
      <c r="I28" s="123"/>
    </row>
    <row r="29" spans="1:12" x14ac:dyDescent="0.25">
      <c r="A29" s="119"/>
      <c r="B29" s="421"/>
      <c r="C29" s="411"/>
      <c r="D29" s="411"/>
      <c r="E29" s="422"/>
      <c r="F29" s="441"/>
      <c r="G29" s="443"/>
      <c r="H29" s="122"/>
      <c r="I29" s="123"/>
    </row>
    <row r="30" spans="1:12" x14ac:dyDescent="0.25">
      <c r="A30" s="119"/>
      <c r="B30" s="421"/>
      <c r="C30" s="411"/>
      <c r="D30" s="411"/>
      <c r="E30" s="422"/>
      <c r="F30" s="441"/>
      <c r="G30" s="443"/>
      <c r="H30" s="122"/>
      <c r="I30" s="123"/>
    </row>
    <row r="31" spans="1:12" x14ac:dyDescent="0.25">
      <c r="A31" s="119"/>
      <c r="B31" s="438"/>
      <c r="C31" s="439"/>
      <c r="D31" s="439"/>
      <c r="E31" s="440"/>
      <c r="F31" s="470"/>
      <c r="G31" s="472"/>
      <c r="H31" s="122"/>
      <c r="I31" s="123"/>
      <c r="L31" s="124"/>
    </row>
    <row r="32" spans="1:12" x14ac:dyDescent="0.25">
      <c r="A32" s="423" t="s">
        <v>719</v>
      </c>
      <c r="B32" s="419"/>
      <c r="C32" s="419"/>
      <c r="D32" s="419"/>
      <c r="E32" s="419"/>
      <c r="F32" s="419"/>
      <c r="G32" s="419"/>
      <c r="H32" s="420"/>
      <c r="I32" s="125">
        <f>SUM(I24:I31)</f>
        <v>0</v>
      </c>
    </row>
    <row r="33" spans="1:9" x14ac:dyDescent="0.25">
      <c r="A33" s="429" t="s">
        <v>720</v>
      </c>
      <c r="B33" s="430"/>
      <c r="C33" s="430"/>
      <c r="D33" s="430"/>
      <c r="E33" s="430"/>
      <c r="F33" s="430"/>
      <c r="G33" s="430"/>
      <c r="H33" s="430"/>
      <c r="I33" s="431"/>
    </row>
    <row r="34" spans="1:9" x14ac:dyDescent="0.25">
      <c r="A34" s="114" t="s">
        <v>721</v>
      </c>
      <c r="B34" s="427" t="s">
        <v>722</v>
      </c>
      <c r="C34" s="473"/>
      <c r="D34" s="428"/>
      <c r="E34" s="427" t="s">
        <v>704</v>
      </c>
      <c r="F34" s="428"/>
      <c r="G34" s="116" t="s">
        <v>706</v>
      </c>
      <c r="H34" s="117" t="s">
        <v>707</v>
      </c>
      <c r="I34" s="118" t="s">
        <v>708</v>
      </c>
    </row>
    <row r="35" spans="1:9" x14ac:dyDescent="0.25">
      <c r="A35" s="119">
        <v>1</v>
      </c>
      <c r="B35" s="464" t="s">
        <v>723</v>
      </c>
      <c r="C35" s="465"/>
      <c r="D35" s="466"/>
      <c r="E35" s="452" t="s">
        <v>724</v>
      </c>
      <c r="F35" s="454"/>
      <c r="G35" s="151">
        <v>1.5</v>
      </c>
      <c r="H35" s="149">
        <v>450</v>
      </c>
      <c r="I35" s="126">
        <f>SUM(G35*H35)</f>
        <v>675</v>
      </c>
    </row>
    <row r="36" spans="1:9" x14ac:dyDescent="0.25">
      <c r="A36" s="119">
        <v>2</v>
      </c>
      <c r="B36" s="441" t="s">
        <v>725</v>
      </c>
      <c r="C36" s="442"/>
      <c r="D36" s="443"/>
      <c r="E36" s="421" t="s">
        <v>724</v>
      </c>
      <c r="F36" s="422"/>
      <c r="G36" s="120"/>
      <c r="H36" s="150">
        <v>350</v>
      </c>
      <c r="I36" s="123">
        <f t="shared" ref="I36:I40" si="1">SUM(G36*H36)</f>
        <v>0</v>
      </c>
    </row>
    <row r="37" spans="1:9" x14ac:dyDescent="0.25">
      <c r="A37" s="119">
        <v>3</v>
      </c>
      <c r="B37" s="441" t="s">
        <v>726</v>
      </c>
      <c r="C37" s="442"/>
      <c r="D37" s="443"/>
      <c r="E37" s="421" t="s">
        <v>724</v>
      </c>
      <c r="F37" s="422"/>
      <c r="G37" s="120"/>
      <c r="H37" s="150">
        <v>300</v>
      </c>
      <c r="I37" s="123">
        <f t="shared" si="1"/>
        <v>0</v>
      </c>
    </row>
    <row r="38" spans="1:9" x14ac:dyDescent="0.25">
      <c r="A38" s="119">
        <v>4</v>
      </c>
      <c r="B38" s="441" t="s">
        <v>727</v>
      </c>
      <c r="C38" s="442"/>
      <c r="D38" s="443"/>
      <c r="E38" s="421" t="s">
        <v>724</v>
      </c>
      <c r="F38" s="422"/>
      <c r="G38" s="120">
        <v>1.5</v>
      </c>
      <c r="H38" s="150">
        <v>200</v>
      </c>
      <c r="I38" s="123">
        <f t="shared" si="1"/>
        <v>300</v>
      </c>
    </row>
    <row r="39" spans="1:9" x14ac:dyDescent="0.25">
      <c r="A39" s="119">
        <v>5</v>
      </c>
      <c r="B39" s="441" t="s">
        <v>728</v>
      </c>
      <c r="C39" s="442"/>
      <c r="D39" s="443"/>
      <c r="E39" s="421" t="s">
        <v>724</v>
      </c>
      <c r="F39" s="422"/>
      <c r="G39" s="120"/>
      <c r="H39" s="152">
        <v>200</v>
      </c>
      <c r="I39" s="123">
        <f t="shared" si="1"/>
        <v>0</v>
      </c>
    </row>
    <row r="40" spans="1:9" x14ac:dyDescent="0.25">
      <c r="A40" s="119">
        <v>6</v>
      </c>
      <c r="B40" s="441" t="s">
        <v>526</v>
      </c>
      <c r="C40" s="442"/>
      <c r="D40" s="443"/>
      <c r="E40" s="421" t="s">
        <v>724</v>
      </c>
      <c r="F40" s="422"/>
      <c r="G40" s="120"/>
      <c r="H40" s="152">
        <v>140</v>
      </c>
      <c r="I40" s="123">
        <f t="shared" si="1"/>
        <v>0</v>
      </c>
    </row>
    <row r="41" spans="1:9" x14ac:dyDescent="0.25">
      <c r="A41" s="119"/>
      <c r="B41" s="441"/>
      <c r="C41" s="442"/>
      <c r="D41" s="443"/>
      <c r="E41" s="127"/>
      <c r="F41" s="94"/>
      <c r="G41" s="94"/>
      <c r="H41" s="110"/>
      <c r="I41" s="123"/>
    </row>
    <row r="42" spans="1:9" x14ac:dyDescent="0.25">
      <c r="A42" s="108"/>
      <c r="B42" s="441"/>
      <c r="C42" s="442"/>
      <c r="D42" s="443"/>
      <c r="F42" s="94"/>
      <c r="G42" s="94"/>
      <c r="H42" s="110"/>
      <c r="I42" s="123"/>
    </row>
    <row r="43" spans="1:9" x14ac:dyDescent="0.25">
      <c r="A43" s="128"/>
      <c r="B43" s="470"/>
      <c r="C43" s="471"/>
      <c r="D43" s="472"/>
      <c r="E43" s="96"/>
      <c r="F43" s="97"/>
      <c r="G43" s="94"/>
      <c r="H43" s="112"/>
      <c r="I43" s="123"/>
    </row>
    <row r="44" spans="1:9" x14ac:dyDescent="0.25">
      <c r="A44" s="423" t="s">
        <v>729</v>
      </c>
      <c r="B44" s="419"/>
      <c r="C44" s="419"/>
      <c r="D44" s="419"/>
      <c r="E44" s="419"/>
      <c r="F44" s="419"/>
      <c r="G44" s="419"/>
      <c r="H44" s="420"/>
      <c r="I44" s="129">
        <f>SUM(I35:I43)</f>
        <v>975</v>
      </c>
    </row>
    <row r="45" spans="1:9" x14ac:dyDescent="0.25">
      <c r="A45" s="429" t="s">
        <v>730</v>
      </c>
      <c r="B45" s="430"/>
      <c r="C45" s="430"/>
      <c r="D45" s="430"/>
      <c r="E45" s="430"/>
      <c r="F45" s="430"/>
      <c r="G45" s="430"/>
      <c r="H45" s="430"/>
      <c r="I45" s="431"/>
    </row>
    <row r="46" spans="1:9" x14ac:dyDescent="0.25">
      <c r="A46" s="114" t="s">
        <v>731</v>
      </c>
      <c r="B46" s="427" t="s">
        <v>732</v>
      </c>
      <c r="C46" s="473"/>
      <c r="D46" s="428"/>
      <c r="E46" s="427" t="s">
        <v>733</v>
      </c>
      <c r="F46" s="428"/>
      <c r="G46" s="130" t="s">
        <v>734</v>
      </c>
      <c r="H46" s="130" t="s">
        <v>707</v>
      </c>
      <c r="I46" s="131" t="s">
        <v>708</v>
      </c>
    </row>
    <row r="47" spans="1:9" x14ac:dyDescent="0.25">
      <c r="A47" s="119">
        <v>1</v>
      </c>
      <c r="B47" s="432" t="s">
        <v>762</v>
      </c>
      <c r="C47" s="433"/>
      <c r="D47" s="434"/>
      <c r="E47" s="452"/>
      <c r="F47" s="454"/>
      <c r="G47" s="120"/>
      <c r="H47" s="132"/>
      <c r="I47" s="123"/>
    </row>
    <row r="48" spans="1:9" x14ac:dyDescent="0.25">
      <c r="A48" s="119"/>
      <c r="B48" s="435" t="s">
        <v>758</v>
      </c>
      <c r="C48" s="436"/>
      <c r="D48" s="437"/>
      <c r="E48" s="421">
        <v>1</v>
      </c>
      <c r="F48" s="422"/>
      <c r="G48" s="120">
        <v>48.8</v>
      </c>
      <c r="H48" s="132">
        <v>5</v>
      </c>
      <c r="I48" s="123">
        <f>H48*G48</f>
        <v>244</v>
      </c>
    </row>
    <row r="49" spans="1:12" x14ac:dyDescent="0.25">
      <c r="A49" s="133"/>
      <c r="B49" s="438"/>
      <c r="C49" s="439"/>
      <c r="D49" s="440"/>
      <c r="E49" s="455"/>
      <c r="F49" s="457"/>
      <c r="G49" s="120"/>
      <c r="H49" s="132"/>
      <c r="I49" s="123"/>
    </row>
    <row r="50" spans="1:12" x14ac:dyDescent="0.25">
      <c r="A50" s="419" t="s">
        <v>737</v>
      </c>
      <c r="B50" s="419"/>
      <c r="C50" s="419"/>
      <c r="D50" s="419"/>
      <c r="E50" s="419"/>
      <c r="F50" s="419"/>
      <c r="G50" s="419"/>
      <c r="H50" s="420"/>
      <c r="I50" s="134">
        <f>SUM(I47:I49)</f>
        <v>244</v>
      </c>
    </row>
    <row r="51" spans="1:12" x14ac:dyDescent="0.25">
      <c r="A51" s="135"/>
      <c r="B51" s="136"/>
      <c r="C51" s="136"/>
      <c r="D51" s="136"/>
      <c r="E51" s="136"/>
      <c r="F51" s="137"/>
      <c r="G51" s="138"/>
      <c r="H51" s="138"/>
      <c r="I51" s="139"/>
      <c r="L51" s="91"/>
    </row>
    <row r="52" spans="1:12" x14ac:dyDescent="0.25">
      <c r="A52" s="467"/>
      <c r="B52" s="468"/>
      <c r="C52" s="468"/>
      <c r="D52" s="468"/>
      <c r="E52" s="468"/>
      <c r="F52" s="140"/>
      <c r="G52" s="469" t="s">
        <v>738</v>
      </c>
      <c r="H52" s="468"/>
      <c r="I52" s="141">
        <f>I50+I44+I32+I21</f>
        <v>1219</v>
      </c>
    </row>
    <row r="53" spans="1:12" x14ac:dyDescent="0.25">
      <c r="A53" s="467"/>
      <c r="B53" s="468"/>
      <c r="C53" s="468"/>
      <c r="D53" s="468"/>
      <c r="E53" s="468"/>
      <c r="F53" s="94"/>
      <c r="G53" s="142"/>
      <c r="H53" s="143"/>
      <c r="I53" s="144"/>
    </row>
    <row r="54" spans="1:12" ht="15.75" thickBot="1" x14ac:dyDescent="0.3">
      <c r="A54" s="467"/>
      <c r="B54" s="468"/>
      <c r="C54" s="468"/>
      <c r="D54" s="468"/>
      <c r="E54" s="468"/>
      <c r="F54" s="94"/>
      <c r="G54" s="417" t="s">
        <v>739</v>
      </c>
      <c r="H54" s="418"/>
      <c r="I54" s="153">
        <f>I52+I53</f>
        <v>1219</v>
      </c>
    </row>
    <row r="55" spans="1:12" ht="16.5" thickTop="1" thickBot="1" x14ac:dyDescent="0.3">
      <c r="A55" s="145"/>
      <c r="B55" s="146"/>
      <c r="C55" s="474"/>
      <c r="D55" s="475"/>
      <c r="E55" s="475"/>
      <c r="F55" s="475"/>
      <c r="G55" s="147"/>
      <c r="H55" s="147"/>
      <c r="I55" s="148"/>
    </row>
    <row r="57" spans="1:12" x14ac:dyDescent="0.25">
      <c r="A57" s="91"/>
      <c r="B57" s="9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F23:G23"/>
    <mergeCell ref="F24:G24"/>
    <mergeCell ref="F25:G25"/>
    <mergeCell ref="B35:D35"/>
    <mergeCell ref="E35:F35"/>
    <mergeCell ref="B36:D36"/>
    <mergeCell ref="E36:F36"/>
    <mergeCell ref="B37:D37"/>
    <mergeCell ref="E37:F37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47:D47"/>
    <mergeCell ref="E47:F47"/>
    <mergeCell ref="B48:D48"/>
    <mergeCell ref="E48:F48"/>
    <mergeCell ref="B49:D49"/>
    <mergeCell ref="E49:F49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F31:G31"/>
    <mergeCell ref="F26:G26"/>
    <mergeCell ref="F27:G27"/>
    <mergeCell ref="F28:G28"/>
    <mergeCell ref="F29:G29"/>
    <mergeCell ref="F30:G30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M57"/>
  <sheetViews>
    <sheetView view="pageBreakPreview" topLeftCell="A13" zoomScale="60" zoomScaleNormal="100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6.425781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8</v>
      </c>
      <c r="I9" s="448"/>
    </row>
    <row r="10" spans="1:13" x14ac:dyDescent="0.25">
      <c r="A10" s="93" t="s">
        <v>687</v>
      </c>
      <c r="B10" s="91"/>
      <c r="E10" s="94"/>
      <c r="F10" s="445" t="s">
        <v>688</v>
      </c>
      <c r="G10" s="446"/>
      <c r="H10" s="449" t="s">
        <v>765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s">
        <v>766</v>
      </c>
      <c r="I11" s="450"/>
    </row>
    <row r="12" spans="1:13" x14ac:dyDescent="0.25">
      <c r="A12" s="93" t="s">
        <v>692</v>
      </c>
      <c r="B12" s="91"/>
      <c r="E12" s="94"/>
      <c r="F12" s="445" t="s">
        <v>693</v>
      </c>
      <c r="G12" s="446"/>
      <c r="H12" s="451">
        <v>43191</v>
      </c>
      <c r="I12" s="450"/>
    </row>
    <row r="13" spans="1:13" x14ac:dyDescent="0.25">
      <c r="A13" s="93" t="s">
        <v>694</v>
      </c>
      <c r="B13" s="91"/>
      <c r="E13" s="94"/>
      <c r="F13" s="445" t="s">
        <v>695</v>
      </c>
      <c r="G13" s="446"/>
      <c r="H13" s="451" t="s">
        <v>696</v>
      </c>
      <c r="I13" s="450"/>
      <c r="M13" t="s">
        <v>697</v>
      </c>
    </row>
    <row r="14" spans="1:13" x14ac:dyDescent="0.25">
      <c r="A14" s="95"/>
      <c r="B14" s="96"/>
      <c r="C14" s="96"/>
      <c r="D14" s="96"/>
      <c r="E14" s="97"/>
      <c r="F14" s="445" t="s">
        <v>698</v>
      </c>
      <c r="G14" s="446"/>
      <c r="H14" s="451" t="s">
        <v>699</v>
      </c>
      <c r="I14" s="450"/>
    </row>
    <row r="15" spans="1:13" x14ac:dyDescent="0.25">
      <c r="A15" s="458" t="s">
        <v>767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2" x14ac:dyDescent="0.25">
      <c r="A17" s="98" t="s">
        <v>702</v>
      </c>
      <c r="B17" s="99" t="s">
        <v>703</v>
      </c>
      <c r="C17" s="99"/>
      <c r="D17" s="100"/>
      <c r="E17" s="101" t="s">
        <v>704</v>
      </c>
      <c r="F17" s="101" t="s">
        <v>705</v>
      </c>
      <c r="G17" s="101" t="s">
        <v>706</v>
      </c>
      <c r="H17" s="101" t="s">
        <v>707</v>
      </c>
      <c r="I17" s="102" t="s">
        <v>708</v>
      </c>
    </row>
    <row r="18" spans="1:12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2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2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2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2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2" x14ac:dyDescent="0.25">
      <c r="A23" s="114" t="s">
        <v>711</v>
      </c>
      <c r="B23" s="115" t="s">
        <v>703</v>
      </c>
      <c r="C23" s="115"/>
      <c r="D23" s="115"/>
      <c r="E23" s="116"/>
      <c r="F23" s="117" t="s">
        <v>706</v>
      </c>
      <c r="G23" s="116" t="s">
        <v>751</v>
      </c>
      <c r="H23" s="117" t="s">
        <v>707</v>
      </c>
      <c r="I23" s="118" t="s">
        <v>708</v>
      </c>
    </row>
    <row r="24" spans="1:12" x14ac:dyDescent="0.25">
      <c r="A24" s="119"/>
      <c r="B24" s="432"/>
      <c r="C24" s="433"/>
      <c r="D24" s="433"/>
      <c r="E24" s="434"/>
      <c r="F24" s="104"/>
      <c r="G24" s="105"/>
      <c r="H24" s="122"/>
      <c r="I24" s="123"/>
    </row>
    <row r="25" spans="1:12" x14ac:dyDescent="0.25">
      <c r="A25" s="119"/>
      <c r="B25" s="435"/>
      <c r="C25" s="436"/>
      <c r="D25" s="436"/>
      <c r="E25" s="437"/>
      <c r="F25" s="109"/>
      <c r="G25" s="94"/>
      <c r="H25" s="122"/>
      <c r="I25" s="123"/>
    </row>
    <row r="26" spans="1:12" x14ac:dyDescent="0.25">
      <c r="A26" s="119"/>
      <c r="B26" s="435"/>
      <c r="C26" s="436"/>
      <c r="D26" s="436"/>
      <c r="E26" s="437"/>
      <c r="F26" s="109"/>
      <c r="G26" s="94"/>
      <c r="H26" s="122"/>
      <c r="I26" s="123"/>
    </row>
    <row r="27" spans="1:12" x14ac:dyDescent="0.25">
      <c r="A27" s="119"/>
      <c r="B27" s="435"/>
      <c r="C27" s="436"/>
      <c r="D27" s="436"/>
      <c r="E27" s="437"/>
      <c r="F27" s="109"/>
      <c r="G27" s="94"/>
      <c r="H27" s="122"/>
      <c r="I27" s="123"/>
    </row>
    <row r="28" spans="1:12" x14ac:dyDescent="0.25">
      <c r="A28" s="119"/>
      <c r="B28" s="435"/>
      <c r="C28" s="436"/>
      <c r="D28" s="436"/>
      <c r="E28" s="437"/>
      <c r="F28" s="109"/>
      <c r="G28" s="94"/>
      <c r="H28" s="122"/>
      <c r="I28" s="123"/>
    </row>
    <row r="29" spans="1:12" x14ac:dyDescent="0.25">
      <c r="A29" s="119"/>
      <c r="B29" s="421"/>
      <c r="C29" s="411"/>
      <c r="D29" s="411"/>
      <c r="E29" s="422"/>
      <c r="F29" s="109"/>
      <c r="G29" s="94"/>
      <c r="H29" s="122"/>
      <c r="I29" s="123"/>
    </row>
    <row r="30" spans="1:12" x14ac:dyDescent="0.25">
      <c r="A30" s="119"/>
      <c r="B30" s="421"/>
      <c r="C30" s="411"/>
      <c r="D30" s="411"/>
      <c r="E30" s="422"/>
      <c r="F30" s="109"/>
      <c r="G30" s="94"/>
      <c r="H30" s="122"/>
      <c r="I30" s="123"/>
    </row>
    <row r="31" spans="1:12" x14ac:dyDescent="0.25">
      <c r="A31" s="119"/>
      <c r="B31" s="438"/>
      <c r="C31" s="439"/>
      <c r="D31" s="439"/>
      <c r="E31" s="440"/>
      <c r="F31" s="111"/>
      <c r="G31" s="97"/>
      <c r="H31" s="122"/>
      <c r="I31" s="123"/>
      <c r="L31" s="124"/>
    </row>
    <row r="32" spans="1:12" x14ac:dyDescent="0.25">
      <c r="A32" s="423" t="s">
        <v>719</v>
      </c>
      <c r="B32" s="419"/>
      <c r="C32" s="419"/>
      <c r="D32" s="419"/>
      <c r="E32" s="419"/>
      <c r="F32" s="419"/>
      <c r="G32" s="419"/>
      <c r="H32" s="420"/>
      <c r="I32" s="125">
        <f>SUM(I24:I31)</f>
        <v>0</v>
      </c>
    </row>
    <row r="33" spans="1:9" x14ac:dyDescent="0.25">
      <c r="A33" s="429" t="s">
        <v>720</v>
      </c>
      <c r="B33" s="430"/>
      <c r="C33" s="430"/>
      <c r="D33" s="430"/>
      <c r="E33" s="430"/>
      <c r="F33" s="430"/>
      <c r="G33" s="430"/>
      <c r="H33" s="430"/>
      <c r="I33" s="431"/>
    </row>
    <row r="34" spans="1:9" x14ac:dyDescent="0.25">
      <c r="A34" s="114" t="s">
        <v>721</v>
      </c>
      <c r="B34" s="427" t="s">
        <v>722</v>
      </c>
      <c r="C34" s="473"/>
      <c r="D34" s="428"/>
      <c r="E34" s="427" t="s">
        <v>704</v>
      </c>
      <c r="F34" s="428"/>
      <c r="G34" s="116" t="s">
        <v>706</v>
      </c>
      <c r="H34" s="117" t="s">
        <v>707</v>
      </c>
      <c r="I34" s="118" t="s">
        <v>708</v>
      </c>
    </row>
    <row r="35" spans="1:9" x14ac:dyDescent="0.25">
      <c r="A35" s="119">
        <v>1</v>
      </c>
      <c r="B35" s="464" t="s">
        <v>723</v>
      </c>
      <c r="C35" s="465"/>
      <c r="D35" s="466"/>
      <c r="E35" s="452" t="s">
        <v>724</v>
      </c>
      <c r="F35" s="454"/>
      <c r="G35" s="151">
        <v>2.5</v>
      </c>
      <c r="H35" s="149">
        <v>450</v>
      </c>
      <c r="I35" s="126">
        <f>SUM(G35*H35)</f>
        <v>1125</v>
      </c>
    </row>
    <row r="36" spans="1:9" x14ac:dyDescent="0.25">
      <c r="A36" s="119">
        <v>2</v>
      </c>
      <c r="B36" s="441" t="s">
        <v>725</v>
      </c>
      <c r="C36" s="442"/>
      <c r="D36" s="443"/>
      <c r="E36" s="421" t="s">
        <v>724</v>
      </c>
      <c r="F36" s="422"/>
      <c r="G36" s="120"/>
      <c r="H36" s="150">
        <v>350</v>
      </c>
      <c r="I36" s="123">
        <f t="shared" ref="I36:I40" si="1">SUM(G36*H36)</f>
        <v>0</v>
      </c>
    </row>
    <row r="37" spans="1:9" x14ac:dyDescent="0.25">
      <c r="A37" s="119">
        <v>3</v>
      </c>
      <c r="B37" s="441" t="s">
        <v>726</v>
      </c>
      <c r="C37" s="442"/>
      <c r="D37" s="443"/>
      <c r="E37" s="421" t="s">
        <v>724</v>
      </c>
      <c r="F37" s="422"/>
      <c r="G37" s="120"/>
      <c r="H37" s="150">
        <v>300</v>
      </c>
      <c r="I37" s="123">
        <f t="shared" si="1"/>
        <v>0</v>
      </c>
    </row>
    <row r="38" spans="1:9" x14ac:dyDescent="0.25">
      <c r="A38" s="119">
        <v>4</v>
      </c>
      <c r="B38" s="441" t="s">
        <v>727</v>
      </c>
      <c r="C38" s="442"/>
      <c r="D38" s="443"/>
      <c r="E38" s="421" t="s">
        <v>724</v>
      </c>
      <c r="F38" s="422"/>
      <c r="G38" s="120">
        <v>2.5</v>
      </c>
      <c r="H38" s="150">
        <v>200</v>
      </c>
      <c r="I38" s="123">
        <f t="shared" si="1"/>
        <v>500</v>
      </c>
    </row>
    <row r="39" spans="1:9" x14ac:dyDescent="0.25">
      <c r="A39" s="119">
        <v>5</v>
      </c>
      <c r="B39" s="441" t="s">
        <v>728</v>
      </c>
      <c r="C39" s="442"/>
      <c r="D39" s="443"/>
      <c r="E39" s="421" t="s">
        <v>724</v>
      </c>
      <c r="F39" s="422"/>
      <c r="G39" s="120"/>
      <c r="H39" s="152">
        <v>200</v>
      </c>
      <c r="I39" s="123">
        <f t="shared" si="1"/>
        <v>0</v>
      </c>
    </row>
    <row r="40" spans="1:9" x14ac:dyDescent="0.25">
      <c r="A40" s="119">
        <v>6</v>
      </c>
      <c r="B40" s="441" t="s">
        <v>526</v>
      </c>
      <c r="C40" s="442"/>
      <c r="D40" s="443"/>
      <c r="E40" s="421" t="s">
        <v>724</v>
      </c>
      <c r="F40" s="422"/>
      <c r="G40" s="120"/>
      <c r="H40" s="152">
        <v>140</v>
      </c>
      <c r="I40" s="123">
        <f t="shared" si="1"/>
        <v>0</v>
      </c>
    </row>
    <row r="41" spans="1:9" x14ac:dyDescent="0.25">
      <c r="A41" s="119"/>
      <c r="B41" s="441"/>
      <c r="C41" s="442"/>
      <c r="D41" s="443"/>
      <c r="E41" s="127"/>
      <c r="F41" s="94"/>
      <c r="G41" s="94"/>
      <c r="H41" s="110"/>
      <c r="I41" s="123"/>
    </row>
    <row r="42" spans="1:9" x14ac:dyDescent="0.25">
      <c r="A42" s="108"/>
      <c r="B42" s="441"/>
      <c r="C42" s="442"/>
      <c r="D42" s="443"/>
      <c r="F42" s="94"/>
      <c r="G42" s="94"/>
      <c r="H42" s="110"/>
      <c r="I42" s="123"/>
    </row>
    <row r="43" spans="1:9" x14ac:dyDescent="0.25">
      <c r="A43" s="128"/>
      <c r="B43" s="470"/>
      <c r="C43" s="471"/>
      <c r="D43" s="472"/>
      <c r="E43" s="96"/>
      <c r="F43" s="97"/>
      <c r="G43" s="94"/>
      <c r="H43" s="112"/>
      <c r="I43" s="123"/>
    </row>
    <row r="44" spans="1:9" x14ac:dyDescent="0.25">
      <c r="A44" s="423" t="s">
        <v>729</v>
      </c>
      <c r="B44" s="419"/>
      <c r="C44" s="419"/>
      <c r="D44" s="419"/>
      <c r="E44" s="419"/>
      <c r="F44" s="419"/>
      <c r="G44" s="419"/>
      <c r="H44" s="420"/>
      <c r="I44" s="129">
        <f>SUM(I35:I43)</f>
        <v>1625</v>
      </c>
    </row>
    <row r="45" spans="1:9" x14ac:dyDescent="0.25">
      <c r="A45" s="429" t="s">
        <v>730</v>
      </c>
      <c r="B45" s="430"/>
      <c r="C45" s="430"/>
      <c r="D45" s="430"/>
      <c r="E45" s="430"/>
      <c r="F45" s="430"/>
      <c r="G45" s="430"/>
      <c r="H45" s="430"/>
      <c r="I45" s="431"/>
    </row>
    <row r="46" spans="1:9" x14ac:dyDescent="0.25">
      <c r="A46" s="114" t="s">
        <v>731</v>
      </c>
      <c r="B46" s="427" t="s">
        <v>732</v>
      </c>
      <c r="C46" s="473"/>
      <c r="D46" s="428"/>
      <c r="E46" s="427" t="s">
        <v>733</v>
      </c>
      <c r="F46" s="428"/>
      <c r="G46" s="130" t="s">
        <v>734</v>
      </c>
      <c r="H46" s="130" t="s">
        <v>707</v>
      </c>
      <c r="I46" s="131" t="s">
        <v>708</v>
      </c>
    </row>
    <row r="47" spans="1:9" x14ac:dyDescent="0.25">
      <c r="A47" s="119">
        <v>1</v>
      </c>
      <c r="B47" s="432" t="s">
        <v>768</v>
      </c>
      <c r="C47" s="433"/>
      <c r="D47" s="434"/>
      <c r="E47" s="452"/>
      <c r="F47" s="454"/>
      <c r="G47" s="120"/>
      <c r="H47" s="132"/>
      <c r="I47" s="123"/>
    </row>
    <row r="48" spans="1:9" x14ac:dyDescent="0.25">
      <c r="A48" s="119"/>
      <c r="B48" s="435" t="s">
        <v>769</v>
      </c>
      <c r="C48" s="436"/>
      <c r="D48" s="437"/>
      <c r="E48" s="421">
        <v>1</v>
      </c>
      <c r="F48" s="422"/>
      <c r="G48" s="120">
        <v>81.400000000000006</v>
      </c>
      <c r="H48" s="132">
        <v>5</v>
      </c>
      <c r="I48" s="123">
        <f>H48*G48</f>
        <v>407</v>
      </c>
    </row>
    <row r="49" spans="1:12" x14ac:dyDescent="0.25">
      <c r="A49" s="133"/>
      <c r="B49" s="438"/>
      <c r="C49" s="439"/>
      <c r="D49" s="440"/>
      <c r="E49" s="455"/>
      <c r="F49" s="457"/>
      <c r="G49" s="120"/>
      <c r="H49" s="132"/>
      <c r="I49" s="123"/>
    </row>
    <row r="50" spans="1:12" x14ac:dyDescent="0.25">
      <c r="A50" s="419" t="s">
        <v>737</v>
      </c>
      <c r="B50" s="419"/>
      <c r="C50" s="419"/>
      <c r="D50" s="419"/>
      <c r="E50" s="419"/>
      <c r="F50" s="419"/>
      <c r="G50" s="419"/>
      <c r="H50" s="420"/>
      <c r="I50" s="134">
        <f>SUM(I47:I49)</f>
        <v>407</v>
      </c>
    </row>
    <row r="51" spans="1:12" x14ac:dyDescent="0.25">
      <c r="A51" s="135"/>
      <c r="B51" s="136"/>
      <c r="C51" s="136"/>
      <c r="D51" s="136"/>
      <c r="E51" s="136"/>
      <c r="F51" s="137"/>
      <c r="G51" s="138"/>
      <c r="H51" s="138"/>
      <c r="I51" s="139"/>
      <c r="L51" s="91"/>
    </row>
    <row r="52" spans="1:12" x14ac:dyDescent="0.25">
      <c r="A52" s="467"/>
      <c r="B52" s="468"/>
      <c r="C52" s="468"/>
      <c r="D52" s="468"/>
      <c r="E52" s="468"/>
      <c r="F52" s="140"/>
      <c r="G52" s="469" t="s">
        <v>738</v>
      </c>
      <c r="H52" s="468"/>
      <c r="I52" s="141">
        <f>I50+I44+I32+I21</f>
        <v>2032</v>
      </c>
    </row>
    <row r="53" spans="1:12" x14ac:dyDescent="0.25">
      <c r="A53" s="467"/>
      <c r="B53" s="468"/>
      <c r="C53" s="468"/>
      <c r="D53" s="468"/>
      <c r="E53" s="468"/>
      <c r="F53" s="94"/>
      <c r="G53" s="142"/>
      <c r="H53" s="143"/>
      <c r="I53" s="144"/>
    </row>
    <row r="54" spans="1:12" ht="15.75" thickBot="1" x14ac:dyDescent="0.3">
      <c r="A54" s="467"/>
      <c r="B54" s="468"/>
      <c r="C54" s="468"/>
      <c r="D54" s="468"/>
      <c r="E54" s="468"/>
      <c r="F54" s="94"/>
      <c r="G54" s="417" t="s">
        <v>739</v>
      </c>
      <c r="H54" s="418"/>
      <c r="I54" s="153">
        <f>I52+I53</f>
        <v>2032</v>
      </c>
    </row>
    <row r="55" spans="1:12" ht="16.5" thickTop="1" thickBot="1" x14ac:dyDescent="0.3">
      <c r="A55" s="145"/>
      <c r="B55" s="146"/>
      <c r="C55" s="474"/>
      <c r="D55" s="475"/>
      <c r="E55" s="475"/>
      <c r="F55" s="475"/>
      <c r="G55" s="147"/>
      <c r="H55" s="147"/>
      <c r="I55" s="148"/>
    </row>
    <row r="57" spans="1:12" x14ac:dyDescent="0.25">
      <c r="A57" s="91"/>
      <c r="B57" s="91"/>
    </row>
  </sheetData>
  <mergeCells count="67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B35:D35"/>
    <mergeCell ref="E35:F35"/>
    <mergeCell ref="B36:D36"/>
    <mergeCell ref="E36:F36"/>
    <mergeCell ref="B37:D37"/>
    <mergeCell ref="E37:F37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47:D47"/>
    <mergeCell ref="E47:F47"/>
    <mergeCell ref="B48:D48"/>
    <mergeCell ref="E48:F48"/>
    <mergeCell ref="B49:D49"/>
    <mergeCell ref="E49:F49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M57"/>
  <sheetViews>
    <sheetView view="pageBreakPreview" topLeftCell="A16" zoomScale="60" zoomScaleNormal="100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6.425781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9</v>
      </c>
      <c r="I9" s="448"/>
    </row>
    <row r="10" spans="1:13" x14ac:dyDescent="0.25">
      <c r="A10" s="93" t="s">
        <v>687</v>
      </c>
      <c r="B10" s="91"/>
      <c r="E10" s="94"/>
      <c r="F10" s="445" t="s">
        <v>688</v>
      </c>
      <c r="G10" s="446"/>
      <c r="H10" s="449">
        <v>43618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s">
        <v>740</v>
      </c>
      <c r="I11" s="450"/>
    </row>
    <row r="12" spans="1:13" x14ac:dyDescent="0.25">
      <c r="A12" s="93" t="s">
        <v>692</v>
      </c>
      <c r="B12" s="91"/>
      <c r="E12" s="94"/>
      <c r="F12" s="445" t="s">
        <v>693</v>
      </c>
      <c r="G12" s="446"/>
      <c r="H12" s="451">
        <v>42608</v>
      </c>
      <c r="I12" s="450"/>
    </row>
    <row r="13" spans="1:13" x14ac:dyDescent="0.25">
      <c r="A13" s="93" t="s">
        <v>694</v>
      </c>
      <c r="B13" s="91"/>
      <c r="E13" s="94"/>
      <c r="F13" s="445" t="s">
        <v>695</v>
      </c>
      <c r="G13" s="446"/>
      <c r="H13" s="451" t="s">
        <v>696</v>
      </c>
      <c r="I13" s="450"/>
      <c r="M13" t="s">
        <v>697</v>
      </c>
    </row>
    <row r="14" spans="1:13" x14ac:dyDescent="0.25">
      <c r="A14" s="95"/>
      <c r="B14" s="96"/>
      <c r="C14" s="96"/>
      <c r="D14" s="96"/>
      <c r="E14" s="97"/>
      <c r="F14" s="445" t="s">
        <v>698</v>
      </c>
      <c r="G14" s="446"/>
      <c r="H14" s="451" t="s">
        <v>699</v>
      </c>
      <c r="I14" s="450"/>
    </row>
    <row r="15" spans="1:13" x14ac:dyDescent="0.25">
      <c r="A15" s="458" t="s">
        <v>770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2" x14ac:dyDescent="0.25">
      <c r="A17" s="98" t="s">
        <v>702</v>
      </c>
      <c r="B17" s="99" t="s">
        <v>703</v>
      </c>
      <c r="C17" s="99"/>
      <c r="D17" s="100"/>
      <c r="E17" s="101" t="s">
        <v>704</v>
      </c>
      <c r="F17" s="101" t="s">
        <v>705</v>
      </c>
      <c r="G17" s="101" t="s">
        <v>706</v>
      </c>
      <c r="H17" s="101" t="s">
        <v>707</v>
      </c>
      <c r="I17" s="102" t="s">
        <v>708</v>
      </c>
    </row>
    <row r="18" spans="1:12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2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2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2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2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2" x14ac:dyDescent="0.25">
      <c r="A23" s="114" t="s">
        <v>711</v>
      </c>
      <c r="B23" s="115" t="s">
        <v>703</v>
      </c>
      <c r="C23" s="115"/>
      <c r="D23" s="115"/>
      <c r="E23" s="116"/>
      <c r="F23" s="159" t="s">
        <v>706</v>
      </c>
      <c r="G23" s="116" t="s">
        <v>712</v>
      </c>
      <c r="H23" s="117" t="s">
        <v>707</v>
      </c>
      <c r="I23" s="118" t="s">
        <v>708</v>
      </c>
    </row>
    <row r="24" spans="1:12" x14ac:dyDescent="0.25">
      <c r="A24" s="119">
        <v>1</v>
      </c>
      <c r="B24" s="432" t="s">
        <v>771</v>
      </c>
      <c r="C24" s="433"/>
      <c r="D24" s="433"/>
      <c r="E24" s="434"/>
      <c r="F24" s="151">
        <v>1</v>
      </c>
      <c r="G24" s="160">
        <v>0.15</v>
      </c>
      <c r="H24" s="122">
        <v>239.13</v>
      </c>
      <c r="I24" s="123">
        <f>H24*F24*1.15</f>
        <v>274.99949999999995</v>
      </c>
    </row>
    <row r="25" spans="1:12" x14ac:dyDescent="0.25">
      <c r="A25" s="119">
        <v>2</v>
      </c>
      <c r="B25" s="435" t="s">
        <v>772</v>
      </c>
      <c r="C25" s="436"/>
      <c r="D25" s="436"/>
      <c r="E25" s="437"/>
      <c r="F25" s="120">
        <v>1</v>
      </c>
      <c r="G25" s="156">
        <v>0.15</v>
      </c>
      <c r="H25" s="122">
        <v>52.17</v>
      </c>
      <c r="I25" s="123">
        <f>H25*F25*1.15</f>
        <v>59.9955</v>
      </c>
    </row>
    <row r="26" spans="1:12" x14ac:dyDescent="0.25">
      <c r="A26" s="119"/>
      <c r="B26" s="435"/>
      <c r="C26" s="436"/>
      <c r="D26" s="436"/>
      <c r="E26" s="437"/>
      <c r="F26" s="109"/>
      <c r="G26" s="155"/>
      <c r="H26" s="122"/>
      <c r="I26" s="123"/>
    </row>
    <row r="27" spans="1:12" x14ac:dyDescent="0.25">
      <c r="A27" s="119"/>
      <c r="B27" s="435"/>
      <c r="C27" s="436"/>
      <c r="D27" s="436"/>
      <c r="E27" s="437"/>
      <c r="F27" s="109"/>
      <c r="G27" s="155"/>
      <c r="H27" s="122"/>
      <c r="I27" s="123"/>
    </row>
    <row r="28" spans="1:12" x14ac:dyDescent="0.25">
      <c r="A28" s="119"/>
      <c r="B28" s="435"/>
      <c r="C28" s="436"/>
      <c r="D28" s="436"/>
      <c r="E28" s="437"/>
      <c r="F28" s="109"/>
      <c r="G28" s="155"/>
      <c r="H28" s="122"/>
      <c r="I28" s="123"/>
    </row>
    <row r="29" spans="1:12" x14ac:dyDescent="0.25">
      <c r="A29" s="119"/>
      <c r="B29" s="421"/>
      <c r="C29" s="411"/>
      <c r="D29" s="411"/>
      <c r="E29" s="422"/>
      <c r="F29" s="109"/>
      <c r="G29" s="155"/>
      <c r="H29" s="122"/>
      <c r="I29" s="123"/>
    </row>
    <row r="30" spans="1:12" x14ac:dyDescent="0.25">
      <c r="A30" s="119"/>
      <c r="B30" s="421"/>
      <c r="C30" s="411"/>
      <c r="D30" s="411"/>
      <c r="E30" s="422"/>
      <c r="F30" s="109"/>
      <c r="G30" s="94"/>
      <c r="H30" s="122"/>
      <c r="I30" s="123"/>
    </row>
    <row r="31" spans="1:12" x14ac:dyDescent="0.25">
      <c r="A31" s="119"/>
      <c r="B31" s="438"/>
      <c r="C31" s="439"/>
      <c r="D31" s="439"/>
      <c r="E31" s="440"/>
      <c r="F31" s="111"/>
      <c r="G31" s="157"/>
      <c r="H31" s="122"/>
      <c r="I31" s="123"/>
      <c r="L31" s="124"/>
    </row>
    <row r="32" spans="1:12" x14ac:dyDescent="0.25">
      <c r="A32" s="423" t="s">
        <v>719</v>
      </c>
      <c r="B32" s="419"/>
      <c r="C32" s="419"/>
      <c r="D32" s="419"/>
      <c r="E32" s="419"/>
      <c r="F32" s="419"/>
      <c r="G32" s="419"/>
      <c r="H32" s="420"/>
      <c r="I32" s="125">
        <f>SUM(I24:I31)</f>
        <v>334.99499999999995</v>
      </c>
    </row>
    <row r="33" spans="1:9" x14ac:dyDescent="0.25">
      <c r="A33" s="429" t="s">
        <v>720</v>
      </c>
      <c r="B33" s="430"/>
      <c r="C33" s="430"/>
      <c r="D33" s="430"/>
      <c r="E33" s="430"/>
      <c r="F33" s="430"/>
      <c r="G33" s="430"/>
      <c r="H33" s="430"/>
      <c r="I33" s="431"/>
    </row>
    <row r="34" spans="1:9" x14ac:dyDescent="0.25">
      <c r="A34" s="114" t="s">
        <v>721</v>
      </c>
      <c r="B34" s="427" t="s">
        <v>722</v>
      </c>
      <c r="C34" s="473"/>
      <c r="D34" s="428"/>
      <c r="E34" s="427" t="s">
        <v>704</v>
      </c>
      <c r="F34" s="428"/>
      <c r="G34" s="116" t="s">
        <v>706</v>
      </c>
      <c r="H34" s="117" t="s">
        <v>707</v>
      </c>
      <c r="I34" s="118" t="s">
        <v>708</v>
      </c>
    </row>
    <row r="35" spans="1:9" x14ac:dyDescent="0.25">
      <c r="A35" s="119">
        <v>1</v>
      </c>
      <c r="B35" s="464" t="s">
        <v>723</v>
      </c>
      <c r="C35" s="465"/>
      <c r="D35" s="466"/>
      <c r="E35" s="452" t="s">
        <v>724</v>
      </c>
      <c r="F35" s="454"/>
      <c r="G35" s="151">
        <v>2</v>
      </c>
      <c r="H35" s="149">
        <v>450</v>
      </c>
      <c r="I35" s="126">
        <f>SUM(G35*H35)</f>
        <v>900</v>
      </c>
    </row>
    <row r="36" spans="1:9" x14ac:dyDescent="0.25">
      <c r="A36" s="119">
        <v>2</v>
      </c>
      <c r="B36" s="441" t="s">
        <v>725</v>
      </c>
      <c r="C36" s="442"/>
      <c r="D36" s="443"/>
      <c r="E36" s="421" t="s">
        <v>724</v>
      </c>
      <c r="F36" s="422"/>
      <c r="G36" s="120"/>
      <c r="H36" s="150">
        <v>350</v>
      </c>
      <c r="I36" s="123">
        <f t="shared" ref="I36:I40" si="1">SUM(G36*H36)</f>
        <v>0</v>
      </c>
    </row>
    <row r="37" spans="1:9" x14ac:dyDescent="0.25">
      <c r="A37" s="119">
        <v>3</v>
      </c>
      <c r="B37" s="441" t="s">
        <v>726</v>
      </c>
      <c r="C37" s="442"/>
      <c r="D37" s="443"/>
      <c r="E37" s="421" t="s">
        <v>724</v>
      </c>
      <c r="F37" s="422"/>
      <c r="G37" s="120"/>
      <c r="H37" s="150">
        <v>300</v>
      </c>
      <c r="I37" s="123">
        <f t="shared" si="1"/>
        <v>0</v>
      </c>
    </row>
    <row r="38" spans="1:9" x14ac:dyDescent="0.25">
      <c r="A38" s="119">
        <v>4</v>
      </c>
      <c r="B38" s="441" t="s">
        <v>727</v>
      </c>
      <c r="C38" s="442"/>
      <c r="D38" s="443"/>
      <c r="E38" s="421" t="s">
        <v>724</v>
      </c>
      <c r="F38" s="422"/>
      <c r="G38" s="120">
        <v>2</v>
      </c>
      <c r="H38" s="150">
        <v>200</v>
      </c>
      <c r="I38" s="123">
        <f t="shared" si="1"/>
        <v>400</v>
      </c>
    </row>
    <row r="39" spans="1:9" x14ac:dyDescent="0.25">
      <c r="A39" s="119">
        <v>5</v>
      </c>
      <c r="B39" s="441" t="s">
        <v>728</v>
      </c>
      <c r="C39" s="442"/>
      <c r="D39" s="443"/>
      <c r="E39" s="421" t="s">
        <v>724</v>
      </c>
      <c r="F39" s="422"/>
      <c r="G39" s="120"/>
      <c r="H39" s="152">
        <v>200</v>
      </c>
      <c r="I39" s="123">
        <f t="shared" si="1"/>
        <v>0</v>
      </c>
    </row>
    <row r="40" spans="1:9" x14ac:dyDescent="0.25">
      <c r="A40" s="119">
        <v>6</v>
      </c>
      <c r="B40" s="441" t="s">
        <v>526</v>
      </c>
      <c r="C40" s="442"/>
      <c r="D40" s="443"/>
      <c r="E40" s="421" t="s">
        <v>724</v>
      </c>
      <c r="F40" s="422"/>
      <c r="G40" s="120"/>
      <c r="H40" s="152">
        <v>140</v>
      </c>
      <c r="I40" s="123">
        <f t="shared" si="1"/>
        <v>0</v>
      </c>
    </row>
    <row r="41" spans="1:9" x14ac:dyDescent="0.25">
      <c r="A41" s="119"/>
      <c r="B41" s="441"/>
      <c r="C41" s="442"/>
      <c r="D41" s="443"/>
      <c r="E41" s="127"/>
      <c r="F41" s="94"/>
      <c r="G41" s="94"/>
      <c r="H41" s="110"/>
      <c r="I41" s="123"/>
    </row>
    <row r="42" spans="1:9" x14ac:dyDescent="0.25">
      <c r="A42" s="108"/>
      <c r="B42" s="441"/>
      <c r="C42" s="442"/>
      <c r="D42" s="443"/>
      <c r="F42" s="94"/>
      <c r="G42" s="94"/>
      <c r="H42" s="110"/>
      <c r="I42" s="123"/>
    </row>
    <row r="43" spans="1:9" x14ac:dyDescent="0.25">
      <c r="A43" s="128"/>
      <c r="B43" s="470"/>
      <c r="C43" s="471"/>
      <c r="D43" s="472"/>
      <c r="E43" s="96"/>
      <c r="F43" s="97"/>
      <c r="G43" s="94"/>
      <c r="H43" s="112"/>
      <c r="I43" s="123"/>
    </row>
    <row r="44" spans="1:9" x14ac:dyDescent="0.25">
      <c r="A44" s="423" t="s">
        <v>729</v>
      </c>
      <c r="B44" s="419"/>
      <c r="C44" s="419"/>
      <c r="D44" s="419"/>
      <c r="E44" s="419"/>
      <c r="F44" s="419"/>
      <c r="G44" s="419"/>
      <c r="H44" s="420"/>
      <c r="I44" s="129">
        <f>SUM(I35:I43)</f>
        <v>1300</v>
      </c>
    </row>
    <row r="45" spans="1:9" x14ac:dyDescent="0.25">
      <c r="A45" s="429" t="s">
        <v>730</v>
      </c>
      <c r="B45" s="430"/>
      <c r="C45" s="430"/>
      <c r="D45" s="430"/>
      <c r="E45" s="430"/>
      <c r="F45" s="430"/>
      <c r="G45" s="430"/>
      <c r="H45" s="430"/>
      <c r="I45" s="431"/>
    </row>
    <row r="46" spans="1:9" x14ac:dyDescent="0.25">
      <c r="A46" s="114" t="s">
        <v>731</v>
      </c>
      <c r="B46" s="427" t="s">
        <v>732</v>
      </c>
      <c r="C46" s="473"/>
      <c r="D46" s="428"/>
      <c r="E46" s="427" t="s">
        <v>733</v>
      </c>
      <c r="F46" s="428"/>
      <c r="G46" s="130" t="s">
        <v>734</v>
      </c>
      <c r="H46" s="130" t="s">
        <v>707</v>
      </c>
      <c r="I46" s="131" t="s">
        <v>708</v>
      </c>
    </row>
    <row r="47" spans="1:9" x14ac:dyDescent="0.25">
      <c r="A47" s="119">
        <v>1</v>
      </c>
      <c r="B47" s="432" t="s">
        <v>773</v>
      </c>
      <c r="C47" s="433"/>
      <c r="D47" s="434"/>
      <c r="E47" s="452"/>
      <c r="F47" s="454"/>
      <c r="G47" s="120"/>
      <c r="H47" s="132"/>
      <c r="I47" s="123"/>
    </row>
    <row r="48" spans="1:9" x14ac:dyDescent="0.25">
      <c r="A48" s="119"/>
      <c r="B48" s="435" t="s">
        <v>774</v>
      </c>
      <c r="C48" s="436"/>
      <c r="D48" s="437"/>
      <c r="E48" s="421">
        <v>1</v>
      </c>
      <c r="F48" s="422"/>
      <c r="G48" s="120">
        <v>47</v>
      </c>
      <c r="H48" s="132">
        <v>5</v>
      </c>
      <c r="I48" s="123">
        <f>H48*G48</f>
        <v>235</v>
      </c>
    </row>
    <row r="49" spans="1:12" x14ac:dyDescent="0.25">
      <c r="A49" s="133"/>
      <c r="B49" s="438"/>
      <c r="C49" s="439"/>
      <c r="D49" s="440"/>
      <c r="E49" s="455"/>
      <c r="F49" s="457"/>
      <c r="G49" s="120"/>
      <c r="H49" s="132"/>
      <c r="I49" s="123"/>
    </row>
    <row r="50" spans="1:12" x14ac:dyDescent="0.25">
      <c r="A50" s="419" t="s">
        <v>737</v>
      </c>
      <c r="B50" s="419"/>
      <c r="C50" s="419"/>
      <c r="D50" s="419"/>
      <c r="E50" s="419"/>
      <c r="F50" s="419"/>
      <c r="G50" s="419"/>
      <c r="H50" s="420"/>
      <c r="I50" s="134">
        <f>SUM(I47:I49)</f>
        <v>235</v>
      </c>
    </row>
    <row r="51" spans="1:12" x14ac:dyDescent="0.25">
      <c r="A51" s="135"/>
      <c r="B51" s="136"/>
      <c r="C51" s="136"/>
      <c r="D51" s="136"/>
      <c r="E51" s="136"/>
      <c r="F51" s="137"/>
      <c r="G51" s="138"/>
      <c r="H51" s="138"/>
      <c r="I51" s="139"/>
      <c r="L51" s="91"/>
    </row>
    <row r="52" spans="1:12" x14ac:dyDescent="0.25">
      <c r="A52" s="467"/>
      <c r="B52" s="468"/>
      <c r="C52" s="468"/>
      <c r="D52" s="468"/>
      <c r="E52" s="468"/>
      <c r="F52" s="140"/>
      <c r="G52" s="469" t="s">
        <v>738</v>
      </c>
      <c r="H52" s="468"/>
      <c r="I52" s="141">
        <f>I50+I44+I32+I21</f>
        <v>1869.9949999999999</v>
      </c>
    </row>
    <row r="53" spans="1:12" x14ac:dyDescent="0.25">
      <c r="A53" s="467"/>
      <c r="B53" s="468"/>
      <c r="C53" s="468"/>
      <c r="D53" s="468"/>
      <c r="E53" s="468"/>
      <c r="F53" s="94"/>
      <c r="G53" s="142"/>
      <c r="H53" s="143"/>
      <c r="I53" s="144"/>
    </row>
    <row r="54" spans="1:12" ht="15.75" thickBot="1" x14ac:dyDescent="0.3">
      <c r="A54" s="467"/>
      <c r="B54" s="468"/>
      <c r="C54" s="468"/>
      <c r="D54" s="468"/>
      <c r="E54" s="468"/>
      <c r="F54" s="94"/>
      <c r="G54" s="417" t="s">
        <v>739</v>
      </c>
      <c r="H54" s="418"/>
      <c r="I54" s="153">
        <f>I52+I53</f>
        <v>1869.9949999999999</v>
      </c>
    </row>
    <row r="55" spans="1:12" ht="16.5" thickTop="1" thickBot="1" x14ac:dyDescent="0.3">
      <c r="A55" s="145"/>
      <c r="B55" s="146"/>
      <c r="C55" s="474"/>
      <c r="D55" s="475"/>
      <c r="E55" s="475"/>
      <c r="F55" s="475"/>
      <c r="G55" s="147"/>
      <c r="H55" s="147"/>
      <c r="I55" s="148"/>
    </row>
    <row r="57" spans="1:12" x14ac:dyDescent="0.25">
      <c r="A57" s="91"/>
      <c r="B57" s="91"/>
    </row>
  </sheetData>
  <mergeCells count="67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B35:D35"/>
    <mergeCell ref="E35:F35"/>
    <mergeCell ref="B36:D36"/>
    <mergeCell ref="E36:F36"/>
    <mergeCell ref="B37:D37"/>
    <mergeCell ref="E37:F37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47:D47"/>
    <mergeCell ref="E47:F47"/>
    <mergeCell ref="B48:D48"/>
    <mergeCell ref="E48:F48"/>
    <mergeCell ref="B49:D49"/>
    <mergeCell ref="E49:F49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M57"/>
  <sheetViews>
    <sheetView view="pageBreakPreview" zoomScale="60" zoomScaleNormal="100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10</v>
      </c>
      <c r="I9" s="448"/>
    </row>
    <row r="10" spans="1:13" x14ac:dyDescent="0.25">
      <c r="A10" s="93" t="s">
        <v>687</v>
      </c>
      <c r="B10" s="91"/>
      <c r="E10" s="94"/>
      <c r="F10" s="445" t="s">
        <v>688</v>
      </c>
      <c r="G10" s="446"/>
      <c r="H10" s="449">
        <v>43619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s">
        <v>775</v>
      </c>
      <c r="I11" s="450"/>
    </row>
    <row r="12" spans="1:13" x14ac:dyDescent="0.25">
      <c r="A12" s="93" t="s">
        <v>692</v>
      </c>
      <c r="B12" s="91"/>
      <c r="E12" s="94"/>
      <c r="F12" s="445" t="s">
        <v>693</v>
      </c>
      <c r="G12" s="446"/>
      <c r="H12" s="451">
        <v>42600</v>
      </c>
      <c r="I12" s="450"/>
    </row>
    <row r="13" spans="1:13" x14ac:dyDescent="0.25">
      <c r="A13" s="93" t="s">
        <v>694</v>
      </c>
      <c r="B13" s="91"/>
      <c r="E13" s="94"/>
      <c r="F13" s="445" t="s">
        <v>695</v>
      </c>
      <c r="G13" s="446"/>
      <c r="H13" s="451" t="s">
        <v>696</v>
      </c>
      <c r="I13" s="450"/>
      <c r="M13" t="s">
        <v>697</v>
      </c>
    </row>
    <row r="14" spans="1:13" x14ac:dyDescent="0.25">
      <c r="A14" s="95"/>
      <c r="B14" s="96"/>
      <c r="C14" s="96"/>
      <c r="D14" s="96"/>
      <c r="E14" s="97"/>
      <c r="F14" s="445" t="s">
        <v>698</v>
      </c>
      <c r="G14" s="446"/>
      <c r="H14" s="451" t="s">
        <v>699</v>
      </c>
      <c r="I14" s="450"/>
    </row>
    <row r="15" spans="1:13" x14ac:dyDescent="0.25">
      <c r="A15" s="458" t="s">
        <v>776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2" x14ac:dyDescent="0.25">
      <c r="A17" s="98" t="s">
        <v>702</v>
      </c>
      <c r="B17" s="99" t="s">
        <v>703</v>
      </c>
      <c r="C17" s="99"/>
      <c r="D17" s="100"/>
      <c r="E17" s="101" t="s">
        <v>704</v>
      </c>
      <c r="F17" s="101" t="s">
        <v>705</v>
      </c>
      <c r="G17" s="101" t="s">
        <v>706</v>
      </c>
      <c r="H17" s="101" t="s">
        <v>707</v>
      </c>
      <c r="I17" s="102" t="s">
        <v>708</v>
      </c>
    </row>
    <row r="18" spans="1:12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2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2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2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2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2" x14ac:dyDescent="0.25">
      <c r="A23" s="114" t="s">
        <v>711</v>
      </c>
      <c r="B23" s="427" t="s">
        <v>703</v>
      </c>
      <c r="C23" s="473"/>
      <c r="D23" s="473"/>
      <c r="E23" s="428"/>
      <c r="F23" s="159" t="s">
        <v>706</v>
      </c>
      <c r="G23" s="116" t="s">
        <v>751</v>
      </c>
      <c r="H23" s="117" t="s">
        <v>707</v>
      </c>
      <c r="I23" s="118" t="s">
        <v>708</v>
      </c>
    </row>
    <row r="24" spans="1:12" x14ac:dyDescent="0.25">
      <c r="A24" s="119">
        <v>1</v>
      </c>
      <c r="B24" s="432" t="s">
        <v>777</v>
      </c>
      <c r="C24" s="433"/>
      <c r="D24" s="433"/>
      <c r="E24" s="434"/>
      <c r="F24" s="151">
        <v>4</v>
      </c>
      <c r="G24" s="160">
        <v>0.15</v>
      </c>
      <c r="H24" s="173">
        <v>3346</v>
      </c>
      <c r="I24" s="123">
        <f>H24*F24*1.15</f>
        <v>15391.599999999999</v>
      </c>
    </row>
    <row r="25" spans="1:12" x14ac:dyDescent="0.25">
      <c r="A25" s="119">
        <v>2</v>
      </c>
      <c r="B25" s="435" t="s">
        <v>778</v>
      </c>
      <c r="C25" s="436"/>
      <c r="D25" s="436"/>
      <c r="E25" s="437"/>
      <c r="F25" s="120">
        <v>4</v>
      </c>
      <c r="G25" s="121">
        <v>0.15</v>
      </c>
      <c r="H25" s="173">
        <v>2213</v>
      </c>
      <c r="I25" s="123">
        <f>H25*F25*1.15</f>
        <v>10179.799999999999</v>
      </c>
    </row>
    <row r="26" spans="1:12" x14ac:dyDescent="0.25">
      <c r="A26" s="119"/>
      <c r="B26" s="435"/>
      <c r="C26" s="436"/>
      <c r="D26" s="436"/>
      <c r="E26" s="437"/>
      <c r="F26" s="120"/>
      <c r="G26" s="155"/>
      <c r="H26" s="122"/>
      <c r="I26" s="123"/>
    </row>
    <row r="27" spans="1:12" x14ac:dyDescent="0.25">
      <c r="A27" s="119"/>
      <c r="B27" s="435"/>
      <c r="C27" s="436"/>
      <c r="D27" s="436"/>
      <c r="E27" s="437"/>
      <c r="F27" s="120"/>
      <c r="G27" s="155"/>
      <c r="H27" s="122"/>
      <c r="I27" s="123"/>
    </row>
    <row r="28" spans="1:12" x14ac:dyDescent="0.25">
      <c r="A28" s="119"/>
      <c r="B28" s="435"/>
      <c r="C28" s="436"/>
      <c r="D28" s="436"/>
      <c r="E28" s="437"/>
      <c r="F28" s="120"/>
      <c r="G28" s="155"/>
      <c r="H28" s="122"/>
      <c r="I28" s="123"/>
    </row>
    <row r="29" spans="1:12" x14ac:dyDescent="0.25">
      <c r="A29" s="119"/>
      <c r="B29" s="421"/>
      <c r="C29" s="411"/>
      <c r="D29" s="411"/>
      <c r="E29" s="422"/>
      <c r="F29" s="109"/>
      <c r="G29" s="156"/>
      <c r="H29" s="122"/>
      <c r="I29" s="123"/>
    </row>
    <row r="30" spans="1:12" x14ac:dyDescent="0.25">
      <c r="A30" s="119"/>
      <c r="B30" s="421"/>
      <c r="C30" s="411"/>
      <c r="D30" s="411"/>
      <c r="E30" s="422"/>
      <c r="F30" s="109"/>
      <c r="G30" s="156"/>
      <c r="H30" s="122"/>
      <c r="I30" s="123"/>
    </row>
    <row r="31" spans="1:12" x14ac:dyDescent="0.25">
      <c r="A31" s="119"/>
      <c r="B31" s="438"/>
      <c r="C31" s="439"/>
      <c r="D31" s="439"/>
      <c r="E31" s="440"/>
      <c r="F31" s="154"/>
      <c r="G31" s="156"/>
      <c r="H31" s="122"/>
      <c r="I31" s="123"/>
      <c r="L31" s="124"/>
    </row>
    <row r="32" spans="1:12" x14ac:dyDescent="0.25">
      <c r="A32" s="423" t="s">
        <v>719</v>
      </c>
      <c r="B32" s="419"/>
      <c r="C32" s="419"/>
      <c r="D32" s="419"/>
      <c r="E32" s="419"/>
      <c r="F32" s="419"/>
      <c r="G32" s="419"/>
      <c r="H32" s="420"/>
      <c r="I32" s="125">
        <f>SUM(I24:I31)</f>
        <v>25571.399999999998</v>
      </c>
    </row>
    <row r="33" spans="1:9" x14ac:dyDescent="0.25">
      <c r="A33" s="429" t="s">
        <v>720</v>
      </c>
      <c r="B33" s="430"/>
      <c r="C33" s="430"/>
      <c r="D33" s="430"/>
      <c r="E33" s="430"/>
      <c r="F33" s="430"/>
      <c r="G33" s="430"/>
      <c r="H33" s="430"/>
      <c r="I33" s="431"/>
    </row>
    <row r="34" spans="1:9" x14ac:dyDescent="0.25">
      <c r="A34" s="114" t="s">
        <v>721</v>
      </c>
      <c r="B34" s="427" t="s">
        <v>722</v>
      </c>
      <c r="C34" s="473"/>
      <c r="D34" s="428"/>
      <c r="E34" s="427" t="s">
        <v>704</v>
      </c>
      <c r="F34" s="428"/>
      <c r="G34" s="116" t="s">
        <v>706</v>
      </c>
      <c r="H34" s="117" t="s">
        <v>707</v>
      </c>
      <c r="I34" s="118" t="s">
        <v>708</v>
      </c>
    </row>
    <row r="35" spans="1:9" x14ac:dyDescent="0.25">
      <c r="A35" s="119">
        <v>1</v>
      </c>
      <c r="B35" s="464" t="s">
        <v>723</v>
      </c>
      <c r="C35" s="465"/>
      <c r="D35" s="466"/>
      <c r="E35" s="452" t="s">
        <v>724</v>
      </c>
      <c r="F35" s="454"/>
      <c r="G35" s="151">
        <v>4</v>
      </c>
      <c r="H35" s="149">
        <v>450</v>
      </c>
      <c r="I35" s="126">
        <f>SUM(G35*H35)</f>
        <v>1800</v>
      </c>
    </row>
    <row r="36" spans="1:9" x14ac:dyDescent="0.25">
      <c r="A36" s="119">
        <v>2</v>
      </c>
      <c r="B36" s="441" t="s">
        <v>725</v>
      </c>
      <c r="C36" s="442"/>
      <c r="D36" s="443"/>
      <c r="E36" s="421" t="s">
        <v>724</v>
      </c>
      <c r="F36" s="422"/>
      <c r="G36" s="120"/>
      <c r="H36" s="150">
        <v>350</v>
      </c>
      <c r="I36" s="123">
        <f t="shared" ref="I36:I40" si="1">SUM(G36*H36)</f>
        <v>0</v>
      </c>
    </row>
    <row r="37" spans="1:9" x14ac:dyDescent="0.25">
      <c r="A37" s="119">
        <v>3</v>
      </c>
      <c r="B37" s="441" t="s">
        <v>726</v>
      </c>
      <c r="C37" s="442"/>
      <c r="D37" s="443"/>
      <c r="E37" s="421" t="s">
        <v>724</v>
      </c>
      <c r="F37" s="422"/>
      <c r="G37" s="120"/>
      <c r="H37" s="150">
        <v>300</v>
      </c>
      <c r="I37" s="123">
        <f t="shared" si="1"/>
        <v>0</v>
      </c>
    </row>
    <row r="38" spans="1:9" x14ac:dyDescent="0.25">
      <c r="A38" s="119">
        <v>4</v>
      </c>
      <c r="B38" s="441" t="s">
        <v>727</v>
      </c>
      <c r="C38" s="442"/>
      <c r="D38" s="443"/>
      <c r="E38" s="421" t="s">
        <v>724</v>
      </c>
      <c r="F38" s="422"/>
      <c r="G38" s="120">
        <v>4</v>
      </c>
      <c r="H38" s="150">
        <v>200</v>
      </c>
      <c r="I38" s="123">
        <f t="shared" si="1"/>
        <v>800</v>
      </c>
    </row>
    <row r="39" spans="1:9" x14ac:dyDescent="0.25">
      <c r="A39" s="119">
        <v>5</v>
      </c>
      <c r="B39" s="441" t="s">
        <v>728</v>
      </c>
      <c r="C39" s="442"/>
      <c r="D39" s="443"/>
      <c r="E39" s="421" t="s">
        <v>724</v>
      </c>
      <c r="F39" s="422"/>
      <c r="G39" s="120"/>
      <c r="H39" s="152">
        <v>200</v>
      </c>
      <c r="I39" s="123">
        <f t="shared" si="1"/>
        <v>0</v>
      </c>
    </row>
    <row r="40" spans="1:9" x14ac:dyDescent="0.25">
      <c r="A40" s="119">
        <v>6</v>
      </c>
      <c r="B40" s="441" t="s">
        <v>526</v>
      </c>
      <c r="C40" s="442"/>
      <c r="D40" s="443"/>
      <c r="E40" s="421" t="s">
        <v>724</v>
      </c>
      <c r="F40" s="422"/>
      <c r="G40" s="120"/>
      <c r="H40" s="152">
        <v>140</v>
      </c>
      <c r="I40" s="123">
        <f t="shared" si="1"/>
        <v>0</v>
      </c>
    </row>
    <row r="41" spans="1:9" x14ac:dyDescent="0.25">
      <c r="A41" s="119"/>
      <c r="B41" s="441"/>
      <c r="C41" s="442"/>
      <c r="D41" s="443"/>
      <c r="E41" s="127"/>
      <c r="F41" s="94"/>
      <c r="G41" s="94"/>
      <c r="H41" s="110"/>
      <c r="I41" s="123"/>
    </row>
    <row r="42" spans="1:9" x14ac:dyDescent="0.25">
      <c r="A42" s="108"/>
      <c r="B42" s="441"/>
      <c r="C42" s="442"/>
      <c r="D42" s="443"/>
      <c r="F42" s="94"/>
      <c r="G42" s="94"/>
      <c r="H42" s="110"/>
      <c r="I42" s="123"/>
    </row>
    <row r="43" spans="1:9" x14ac:dyDescent="0.25">
      <c r="A43" s="128"/>
      <c r="B43" s="470"/>
      <c r="C43" s="471"/>
      <c r="D43" s="472"/>
      <c r="E43" s="96"/>
      <c r="F43" s="97"/>
      <c r="G43" s="94"/>
      <c r="H43" s="112"/>
      <c r="I43" s="123"/>
    </row>
    <row r="44" spans="1:9" x14ac:dyDescent="0.25">
      <c r="A44" s="423" t="s">
        <v>729</v>
      </c>
      <c r="B44" s="419"/>
      <c r="C44" s="419"/>
      <c r="D44" s="419"/>
      <c r="E44" s="419"/>
      <c r="F44" s="419"/>
      <c r="G44" s="419"/>
      <c r="H44" s="420"/>
      <c r="I44" s="129">
        <f>SUM(I35:I43)</f>
        <v>2600</v>
      </c>
    </row>
    <row r="45" spans="1:9" x14ac:dyDescent="0.25">
      <c r="A45" s="429" t="s">
        <v>730</v>
      </c>
      <c r="B45" s="430"/>
      <c r="C45" s="430"/>
      <c r="D45" s="430"/>
      <c r="E45" s="430"/>
      <c r="F45" s="430"/>
      <c r="G45" s="430"/>
      <c r="H45" s="430"/>
      <c r="I45" s="431"/>
    </row>
    <row r="46" spans="1:9" x14ac:dyDescent="0.25">
      <c r="A46" s="114" t="s">
        <v>731</v>
      </c>
      <c r="B46" s="427" t="s">
        <v>732</v>
      </c>
      <c r="C46" s="473"/>
      <c r="D46" s="428"/>
      <c r="E46" s="427" t="s">
        <v>733</v>
      </c>
      <c r="F46" s="428"/>
      <c r="G46" s="130" t="s">
        <v>734</v>
      </c>
      <c r="H46" s="130" t="s">
        <v>707</v>
      </c>
      <c r="I46" s="131" t="s">
        <v>708</v>
      </c>
    </row>
    <row r="47" spans="1:9" x14ac:dyDescent="0.25">
      <c r="A47" s="119">
        <v>1</v>
      </c>
      <c r="B47" s="432" t="s">
        <v>779</v>
      </c>
      <c r="C47" s="433"/>
      <c r="D47" s="434"/>
      <c r="E47" s="452"/>
      <c r="F47" s="454"/>
      <c r="G47" s="120"/>
      <c r="H47" s="132"/>
      <c r="I47" s="123"/>
    </row>
    <row r="48" spans="1:9" x14ac:dyDescent="0.25">
      <c r="A48" s="119"/>
      <c r="B48" s="435" t="s">
        <v>780</v>
      </c>
      <c r="C48" s="436"/>
      <c r="D48" s="437"/>
      <c r="E48" s="421">
        <v>1</v>
      </c>
      <c r="F48" s="422"/>
      <c r="G48" s="120">
        <v>23</v>
      </c>
      <c r="H48" s="132">
        <v>5</v>
      </c>
      <c r="I48" s="123">
        <f>H48*G48</f>
        <v>115</v>
      </c>
    </row>
    <row r="49" spans="1:12" x14ac:dyDescent="0.25">
      <c r="A49" s="133"/>
      <c r="B49" s="438"/>
      <c r="C49" s="439"/>
      <c r="D49" s="440"/>
      <c r="E49" s="455"/>
      <c r="F49" s="457"/>
      <c r="G49" s="120"/>
      <c r="H49" s="132"/>
      <c r="I49" s="123"/>
    </row>
    <row r="50" spans="1:12" x14ac:dyDescent="0.25">
      <c r="A50" s="423" t="s">
        <v>737</v>
      </c>
      <c r="B50" s="419"/>
      <c r="C50" s="419"/>
      <c r="D50" s="419"/>
      <c r="E50" s="419"/>
      <c r="F50" s="419"/>
      <c r="G50" s="419"/>
      <c r="H50" s="420"/>
      <c r="I50" s="134">
        <f>SUM(I47:I49)</f>
        <v>115</v>
      </c>
    </row>
    <row r="51" spans="1:12" x14ac:dyDescent="0.25">
      <c r="A51" s="135"/>
      <c r="B51" s="136"/>
      <c r="C51" s="136"/>
      <c r="D51" s="136"/>
      <c r="E51" s="136"/>
      <c r="F51" s="137"/>
      <c r="G51" s="138"/>
      <c r="H51" s="138"/>
      <c r="I51" s="139"/>
      <c r="L51" s="91"/>
    </row>
    <row r="52" spans="1:12" x14ac:dyDescent="0.25">
      <c r="A52" s="467"/>
      <c r="B52" s="468"/>
      <c r="C52" s="468"/>
      <c r="D52" s="468"/>
      <c r="E52" s="468"/>
      <c r="F52" s="140"/>
      <c r="G52" s="469" t="s">
        <v>738</v>
      </c>
      <c r="H52" s="468"/>
      <c r="I52" s="141">
        <f>I50+I44+I32+I21</f>
        <v>28286.399999999998</v>
      </c>
    </row>
    <row r="53" spans="1:12" x14ac:dyDescent="0.25">
      <c r="A53" s="467"/>
      <c r="B53" s="468"/>
      <c r="C53" s="468"/>
      <c r="D53" s="468"/>
      <c r="E53" s="468"/>
      <c r="F53" s="94"/>
      <c r="G53" s="142"/>
      <c r="H53" s="143"/>
      <c r="I53" s="144"/>
    </row>
    <row r="54" spans="1:12" ht="15.75" thickBot="1" x14ac:dyDescent="0.3">
      <c r="A54" s="467"/>
      <c r="B54" s="468"/>
      <c r="C54" s="468"/>
      <c r="D54" s="468"/>
      <c r="E54" s="468"/>
      <c r="F54" s="94"/>
      <c r="G54" s="417" t="s">
        <v>739</v>
      </c>
      <c r="H54" s="418"/>
      <c r="I54" s="153">
        <f>I52+I53</f>
        <v>28286.399999999998</v>
      </c>
    </row>
    <row r="55" spans="1:12" ht="16.5" thickTop="1" thickBot="1" x14ac:dyDescent="0.3">
      <c r="A55" s="145"/>
      <c r="B55" s="146"/>
      <c r="C55" s="474"/>
      <c r="D55" s="475"/>
      <c r="E55" s="475"/>
      <c r="F55" s="475"/>
      <c r="G55" s="147"/>
      <c r="H55" s="147"/>
      <c r="I55" s="148"/>
    </row>
    <row r="57" spans="1:12" x14ac:dyDescent="0.25">
      <c r="A57" s="91"/>
      <c r="B57" s="91"/>
    </row>
  </sheetData>
  <mergeCells count="68">
    <mergeCell ref="B23:E23"/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B43:D43"/>
    <mergeCell ref="A44:H44"/>
    <mergeCell ref="A45:I45"/>
    <mergeCell ref="B35:D35"/>
    <mergeCell ref="E35:F35"/>
    <mergeCell ref="B36:D36"/>
    <mergeCell ref="E36:F36"/>
    <mergeCell ref="B37:D37"/>
    <mergeCell ref="E37:F37"/>
    <mergeCell ref="E39:F39"/>
    <mergeCell ref="B40:D40"/>
    <mergeCell ref="E40:F40"/>
    <mergeCell ref="B41:D41"/>
    <mergeCell ref="B42:D42"/>
    <mergeCell ref="C55:F55"/>
    <mergeCell ref="A50:H50"/>
    <mergeCell ref="A52:B52"/>
    <mergeCell ref="C52:E52"/>
    <mergeCell ref="G52:H52"/>
    <mergeCell ref="A53:B53"/>
    <mergeCell ref="C53:E53"/>
    <mergeCell ref="G54:H54"/>
    <mergeCell ref="A54:B54"/>
    <mergeCell ref="C54:E54"/>
    <mergeCell ref="B47:D47"/>
    <mergeCell ref="E47:F47"/>
    <mergeCell ref="B48:D48"/>
    <mergeCell ref="E48:F48"/>
    <mergeCell ref="B49:D49"/>
    <mergeCell ref="E49:F49"/>
    <mergeCell ref="B46:D46"/>
    <mergeCell ref="E46:F46"/>
    <mergeCell ref="B38:D38"/>
    <mergeCell ref="E38:F38"/>
    <mergeCell ref="B39:D39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59"/>
  <sheetViews>
    <sheetView topLeftCell="A16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  <c r="L7" t="s">
        <v>697</v>
      </c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11</v>
      </c>
      <c r="I9" s="448"/>
    </row>
    <row r="10" spans="1:13" x14ac:dyDescent="0.25">
      <c r="A10" s="93" t="s">
        <v>687</v>
      </c>
      <c r="B10" s="91"/>
      <c r="E10" s="94"/>
      <c r="F10" s="445" t="s">
        <v>688</v>
      </c>
      <c r="G10" s="446"/>
      <c r="H10" s="449" t="s">
        <v>781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s">
        <v>691</v>
      </c>
      <c r="I11" s="450"/>
    </row>
    <row r="12" spans="1:13" x14ac:dyDescent="0.25">
      <c r="A12" s="93" t="s">
        <v>692</v>
      </c>
      <c r="B12" s="91"/>
      <c r="E12" s="94"/>
      <c r="F12" s="445" t="s">
        <v>693</v>
      </c>
      <c r="G12" s="446"/>
      <c r="H12" s="451">
        <v>43269</v>
      </c>
      <c r="I12" s="450"/>
    </row>
    <row r="13" spans="1:13" x14ac:dyDescent="0.25">
      <c r="A13" s="93" t="s">
        <v>694</v>
      </c>
      <c r="B13" s="91"/>
      <c r="E13" s="94"/>
      <c r="F13" s="482" t="s">
        <v>695</v>
      </c>
      <c r="G13" s="420"/>
      <c r="H13" s="483" t="s">
        <v>782</v>
      </c>
      <c r="I13" s="484"/>
    </row>
    <row r="14" spans="1:13" x14ac:dyDescent="0.25">
      <c r="A14" s="93"/>
      <c r="B14" s="91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783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2" x14ac:dyDescent="0.25">
      <c r="A17" s="98" t="s">
        <v>702</v>
      </c>
      <c r="B17" s="99" t="s">
        <v>784</v>
      </c>
      <c r="C17" s="99"/>
      <c r="D17" s="100"/>
      <c r="E17" s="101" t="s">
        <v>704</v>
      </c>
      <c r="F17" s="101" t="s">
        <v>705</v>
      </c>
      <c r="G17" s="101" t="s">
        <v>706</v>
      </c>
      <c r="H17" s="101" t="s">
        <v>707</v>
      </c>
      <c r="I17" s="102" t="s">
        <v>708</v>
      </c>
    </row>
    <row r="18" spans="1:12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2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2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2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2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2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</row>
    <row r="24" spans="1:12" x14ac:dyDescent="0.25">
      <c r="A24" s="119"/>
      <c r="B24" s="432"/>
      <c r="C24" s="433"/>
      <c r="D24" s="433"/>
      <c r="E24" s="433"/>
      <c r="F24" s="177"/>
      <c r="G24" s="177"/>
      <c r="H24" s="182"/>
      <c r="I24" s="123"/>
    </row>
    <row r="25" spans="1:12" x14ac:dyDescent="0.25">
      <c r="A25" s="119"/>
      <c r="B25" s="435"/>
      <c r="C25" s="436"/>
      <c r="D25" s="436"/>
      <c r="E25" s="436"/>
      <c r="F25" s="155"/>
      <c r="G25" s="120"/>
      <c r="H25" s="182"/>
      <c r="I25" s="123"/>
    </row>
    <row r="26" spans="1:12" x14ac:dyDescent="0.25">
      <c r="A26" s="119"/>
      <c r="B26" s="435"/>
      <c r="C26" s="436"/>
      <c r="D26" s="436"/>
      <c r="E26" s="436"/>
      <c r="F26" s="155"/>
      <c r="G26" s="155"/>
      <c r="H26" s="182"/>
      <c r="I26" s="123"/>
    </row>
    <row r="27" spans="1:12" x14ac:dyDescent="0.25">
      <c r="A27" s="119"/>
      <c r="B27" s="435"/>
      <c r="C27" s="436"/>
      <c r="D27" s="436"/>
      <c r="E27" s="436"/>
      <c r="F27" s="155"/>
      <c r="G27" s="155"/>
      <c r="H27" s="182"/>
      <c r="I27" s="123"/>
    </row>
    <row r="28" spans="1:12" x14ac:dyDescent="0.25">
      <c r="A28" s="119"/>
      <c r="B28" s="435"/>
      <c r="C28" s="436"/>
      <c r="D28" s="436"/>
      <c r="E28" s="436"/>
      <c r="F28" s="155"/>
      <c r="G28" s="155"/>
      <c r="H28" s="182"/>
      <c r="I28" s="123"/>
    </row>
    <row r="29" spans="1:12" x14ac:dyDescent="0.25">
      <c r="A29" s="119"/>
      <c r="B29" s="421"/>
      <c r="C29" s="411"/>
      <c r="D29" s="411"/>
      <c r="E29" s="411"/>
      <c r="F29" s="94"/>
      <c r="G29" s="156"/>
      <c r="H29" s="182"/>
      <c r="I29" s="123"/>
    </row>
    <row r="30" spans="1:12" x14ac:dyDescent="0.25">
      <c r="A30" s="119"/>
      <c r="B30" s="421"/>
      <c r="C30" s="411"/>
      <c r="D30" s="411"/>
      <c r="E30" s="411"/>
      <c r="F30" s="94"/>
      <c r="G30" s="156"/>
      <c r="H30" s="182"/>
      <c r="I30" s="123"/>
    </row>
    <row r="31" spans="1:12" x14ac:dyDescent="0.25">
      <c r="A31" s="119"/>
      <c r="B31" s="438"/>
      <c r="C31" s="439"/>
      <c r="D31" s="439"/>
      <c r="E31" s="439"/>
      <c r="F31" s="97"/>
      <c r="G31" s="156"/>
      <c r="H31" s="122"/>
      <c r="I31" s="123"/>
      <c r="L31" s="124"/>
    </row>
    <row r="32" spans="1:12" x14ac:dyDescent="0.25">
      <c r="A32" s="482" t="s">
        <v>785</v>
      </c>
      <c r="B32" s="419"/>
      <c r="C32" s="419"/>
      <c r="D32" s="419"/>
      <c r="E32" s="419"/>
      <c r="F32" s="419"/>
      <c r="G32" s="419"/>
      <c r="H32" s="420"/>
      <c r="I32" s="183">
        <f>SUM(I24:I31)</f>
        <v>0</v>
      </c>
      <c r="L32" s="124"/>
    </row>
    <row r="33" spans="1:12" x14ac:dyDescent="0.25">
      <c r="A33" s="423" t="s">
        <v>786</v>
      </c>
      <c r="B33" s="419"/>
      <c r="C33" s="419"/>
      <c r="D33" s="419"/>
      <c r="E33" s="419"/>
      <c r="F33" s="419"/>
      <c r="G33" s="419"/>
      <c r="H33" s="420"/>
      <c r="I33" s="184">
        <f>I32*0.15</f>
        <v>0</v>
      </c>
      <c r="L33" s="124"/>
    </row>
    <row r="34" spans="1:12" x14ac:dyDescent="0.25">
      <c r="A34" s="423" t="s">
        <v>787</v>
      </c>
      <c r="B34" s="419"/>
      <c r="C34" s="419"/>
      <c r="D34" s="419"/>
      <c r="E34" s="419"/>
      <c r="F34" s="419"/>
      <c r="G34" s="419"/>
      <c r="H34" s="420"/>
      <c r="I34" s="125">
        <f>I32+I33</f>
        <v>0</v>
      </c>
    </row>
    <row r="35" spans="1:12" x14ac:dyDescent="0.25">
      <c r="A35" s="429" t="s">
        <v>720</v>
      </c>
      <c r="B35" s="430"/>
      <c r="C35" s="430"/>
      <c r="D35" s="430"/>
      <c r="E35" s="430"/>
      <c r="F35" s="430"/>
      <c r="G35" s="430"/>
      <c r="H35" s="430"/>
      <c r="I35" s="431"/>
    </row>
    <row r="36" spans="1:12" x14ac:dyDescent="0.25">
      <c r="A36" s="114" t="s">
        <v>721</v>
      </c>
      <c r="B36" s="427" t="s">
        <v>722</v>
      </c>
      <c r="C36" s="473"/>
      <c r="D36" s="428"/>
      <c r="E36" s="427" t="s">
        <v>704</v>
      </c>
      <c r="F36" s="428"/>
      <c r="G36" s="158" t="s">
        <v>706</v>
      </c>
      <c r="H36" s="130" t="s">
        <v>707</v>
      </c>
      <c r="I36" s="131" t="s">
        <v>708</v>
      </c>
    </row>
    <row r="37" spans="1:12" x14ac:dyDescent="0.25">
      <c r="A37" s="119">
        <v>1</v>
      </c>
      <c r="B37" s="464" t="s">
        <v>723</v>
      </c>
      <c r="C37" s="465"/>
      <c r="D37" s="466"/>
      <c r="E37" s="452" t="s">
        <v>724</v>
      </c>
      <c r="F37" s="454"/>
      <c r="G37" s="151">
        <v>2</v>
      </c>
      <c r="H37" s="149">
        <v>450</v>
      </c>
      <c r="I37" s="126">
        <f>SUM(G37*H37)</f>
        <v>900</v>
      </c>
    </row>
    <row r="38" spans="1:12" x14ac:dyDescent="0.25">
      <c r="A38" s="119">
        <v>2</v>
      </c>
      <c r="B38" s="441" t="s">
        <v>725</v>
      </c>
      <c r="C38" s="442"/>
      <c r="D38" s="443"/>
      <c r="E38" s="421" t="s">
        <v>724</v>
      </c>
      <c r="F38" s="422"/>
      <c r="G38" s="120"/>
      <c r="H38" s="150">
        <v>350</v>
      </c>
      <c r="I38" s="123">
        <f t="shared" ref="I38:I42" si="1">SUM(G38*H38)</f>
        <v>0</v>
      </c>
    </row>
    <row r="39" spans="1:12" x14ac:dyDescent="0.25">
      <c r="A39" s="119">
        <v>3</v>
      </c>
      <c r="B39" s="441" t="s">
        <v>726</v>
      </c>
      <c r="C39" s="442"/>
      <c r="D39" s="443"/>
      <c r="E39" s="421" t="s">
        <v>724</v>
      </c>
      <c r="F39" s="422"/>
      <c r="G39" s="120"/>
      <c r="H39" s="150">
        <v>300</v>
      </c>
      <c r="I39" s="123">
        <f t="shared" si="1"/>
        <v>0</v>
      </c>
    </row>
    <row r="40" spans="1:12" x14ac:dyDescent="0.25">
      <c r="A40" s="119">
        <v>4</v>
      </c>
      <c r="B40" s="441" t="s">
        <v>727</v>
      </c>
      <c r="C40" s="442"/>
      <c r="D40" s="443"/>
      <c r="E40" s="421" t="s">
        <v>724</v>
      </c>
      <c r="F40" s="422"/>
      <c r="G40" s="120">
        <v>2</v>
      </c>
      <c r="H40" s="150">
        <v>200</v>
      </c>
      <c r="I40" s="123">
        <f t="shared" si="1"/>
        <v>400</v>
      </c>
    </row>
    <row r="41" spans="1:12" x14ac:dyDescent="0.25">
      <c r="A41" s="119">
        <v>5</v>
      </c>
      <c r="B41" s="441" t="s">
        <v>728</v>
      </c>
      <c r="C41" s="442"/>
      <c r="D41" s="443"/>
      <c r="E41" s="421" t="s">
        <v>724</v>
      </c>
      <c r="F41" s="422"/>
      <c r="G41" s="120"/>
      <c r="H41" s="152">
        <v>200</v>
      </c>
      <c r="I41" s="123">
        <f t="shared" si="1"/>
        <v>0</v>
      </c>
    </row>
    <row r="42" spans="1:12" x14ac:dyDescent="0.25">
      <c r="A42" s="119">
        <v>6</v>
      </c>
      <c r="B42" s="441" t="s">
        <v>526</v>
      </c>
      <c r="C42" s="442"/>
      <c r="D42" s="443"/>
      <c r="E42" s="421" t="s">
        <v>724</v>
      </c>
      <c r="F42" s="422"/>
      <c r="G42" s="120"/>
      <c r="H42" s="152">
        <v>140</v>
      </c>
      <c r="I42" s="123">
        <f t="shared" si="1"/>
        <v>0</v>
      </c>
    </row>
    <row r="43" spans="1:12" x14ac:dyDescent="0.25">
      <c r="A43" s="119"/>
      <c r="B43" s="441"/>
      <c r="C43" s="442"/>
      <c r="D43" s="443"/>
      <c r="E43" s="127"/>
      <c r="F43" s="94"/>
      <c r="G43" s="94"/>
      <c r="H43" s="110"/>
      <c r="I43" s="123"/>
    </row>
    <row r="44" spans="1:12" x14ac:dyDescent="0.25">
      <c r="A44" s="108"/>
      <c r="B44" s="441"/>
      <c r="C44" s="442"/>
      <c r="D44" s="443"/>
      <c r="F44" s="94"/>
      <c r="G44" s="94"/>
      <c r="H44" s="110"/>
      <c r="I44" s="123"/>
    </row>
    <row r="45" spans="1:12" x14ac:dyDescent="0.25">
      <c r="A45" s="128"/>
      <c r="B45" s="470"/>
      <c r="C45" s="471"/>
      <c r="D45" s="472"/>
      <c r="E45" s="96"/>
      <c r="F45" s="97"/>
      <c r="G45" s="94"/>
      <c r="H45" s="112"/>
      <c r="I45" s="123"/>
    </row>
    <row r="46" spans="1:12" x14ac:dyDescent="0.25">
      <c r="A46" s="423" t="s">
        <v>729</v>
      </c>
      <c r="B46" s="419"/>
      <c r="C46" s="419"/>
      <c r="D46" s="419"/>
      <c r="E46" s="419"/>
      <c r="F46" s="419"/>
      <c r="G46" s="419"/>
      <c r="H46" s="420"/>
      <c r="I46" s="129">
        <f>SUM(I37:I45)</f>
        <v>1300</v>
      </c>
    </row>
    <row r="47" spans="1:12" x14ac:dyDescent="0.25">
      <c r="A47" s="429" t="s">
        <v>730</v>
      </c>
      <c r="B47" s="430"/>
      <c r="C47" s="430"/>
      <c r="D47" s="430"/>
      <c r="E47" s="430"/>
      <c r="F47" s="430"/>
      <c r="G47" s="430"/>
      <c r="H47" s="430"/>
      <c r="I47" s="431"/>
    </row>
    <row r="48" spans="1:12" x14ac:dyDescent="0.25">
      <c r="A48" s="114" t="s">
        <v>731</v>
      </c>
      <c r="B48" s="427" t="s">
        <v>732</v>
      </c>
      <c r="C48" s="473"/>
      <c r="D48" s="428"/>
      <c r="E48" s="427" t="s">
        <v>733</v>
      </c>
      <c r="F48" s="428"/>
      <c r="G48" s="130" t="s">
        <v>734</v>
      </c>
      <c r="H48" s="130" t="s">
        <v>707</v>
      </c>
      <c r="I48" s="131" t="s">
        <v>708</v>
      </c>
    </row>
    <row r="49" spans="1:12" x14ac:dyDescent="0.25">
      <c r="A49" s="119">
        <v>1</v>
      </c>
      <c r="B49" s="432" t="s">
        <v>788</v>
      </c>
      <c r="C49" s="433"/>
      <c r="D49" s="434"/>
      <c r="E49" s="452"/>
      <c r="F49" s="454"/>
      <c r="G49" s="120"/>
      <c r="H49" s="132"/>
      <c r="I49" s="123"/>
    </row>
    <row r="50" spans="1:12" x14ac:dyDescent="0.25">
      <c r="A50" s="119"/>
      <c r="B50" s="435" t="s">
        <v>769</v>
      </c>
      <c r="C50" s="436"/>
      <c r="D50" s="437"/>
      <c r="E50" s="421">
        <v>1</v>
      </c>
      <c r="F50" s="422"/>
      <c r="G50" s="120">
        <v>77.400000000000006</v>
      </c>
      <c r="H50" s="132">
        <v>5</v>
      </c>
      <c r="I50" s="123">
        <f>H50*G50</f>
        <v>387</v>
      </c>
    </row>
    <row r="51" spans="1:12" x14ac:dyDescent="0.25">
      <c r="A51" s="133"/>
      <c r="B51" s="438"/>
      <c r="C51" s="439"/>
      <c r="D51" s="440"/>
      <c r="E51" s="455"/>
      <c r="F51" s="457"/>
      <c r="G51" s="120"/>
      <c r="H51" s="132"/>
      <c r="I51" s="123"/>
    </row>
    <row r="52" spans="1:12" x14ac:dyDescent="0.25">
      <c r="A52" s="423" t="s">
        <v>737</v>
      </c>
      <c r="B52" s="419"/>
      <c r="C52" s="419"/>
      <c r="D52" s="419"/>
      <c r="E52" s="419"/>
      <c r="F52" s="419"/>
      <c r="G52" s="419"/>
      <c r="H52" s="420"/>
      <c r="I52" s="134">
        <f>SUM(I49:I51)</f>
        <v>387</v>
      </c>
    </row>
    <row r="53" spans="1:12" x14ac:dyDescent="0.25">
      <c r="A53" s="135"/>
      <c r="B53" s="136"/>
      <c r="C53" s="136"/>
      <c r="D53" s="136"/>
      <c r="E53" s="136"/>
      <c r="F53" s="137"/>
      <c r="G53" s="138"/>
      <c r="H53" s="138"/>
      <c r="I53" s="139"/>
      <c r="L53" s="91"/>
    </row>
    <row r="54" spans="1:12" x14ac:dyDescent="0.25">
      <c r="A54" s="467"/>
      <c r="B54" s="468"/>
      <c r="C54" s="468"/>
      <c r="D54" s="468"/>
      <c r="E54" s="468"/>
      <c r="F54" s="140"/>
      <c r="G54" s="469" t="s">
        <v>738</v>
      </c>
      <c r="H54" s="468"/>
      <c r="I54" s="141">
        <f>I52+I46+I34</f>
        <v>1687</v>
      </c>
    </row>
    <row r="55" spans="1:12" x14ac:dyDescent="0.25">
      <c r="A55" s="467"/>
      <c r="B55" s="468"/>
      <c r="C55" s="468"/>
      <c r="D55" s="468"/>
      <c r="E55" s="468"/>
      <c r="F55" s="94"/>
      <c r="G55" s="142"/>
      <c r="H55" s="143"/>
      <c r="I55" s="144"/>
    </row>
    <row r="56" spans="1:12" ht="15.75" thickBot="1" x14ac:dyDescent="0.3">
      <c r="A56" s="467"/>
      <c r="B56" s="468"/>
      <c r="C56" s="468"/>
      <c r="D56" s="468"/>
      <c r="E56" s="468"/>
      <c r="F56" s="94"/>
      <c r="G56" s="417" t="s">
        <v>739</v>
      </c>
      <c r="H56" s="418"/>
      <c r="I56" s="153">
        <f>I54+I55</f>
        <v>1687</v>
      </c>
    </row>
    <row r="57" spans="1:12" ht="16.5" thickTop="1" thickBot="1" x14ac:dyDescent="0.3">
      <c r="A57" s="145"/>
      <c r="B57" s="146"/>
      <c r="C57" s="474"/>
      <c r="D57" s="475"/>
      <c r="E57" s="475"/>
      <c r="F57" s="475"/>
      <c r="G57" s="147"/>
      <c r="H57" s="147"/>
      <c r="I57" s="148"/>
    </row>
    <row r="59" spans="1:12" x14ac:dyDescent="0.25">
      <c r="A59" s="91"/>
      <c r="B59" s="91"/>
    </row>
  </sheetData>
  <mergeCells count="70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A33:H33"/>
    <mergeCell ref="A22:I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4:H34"/>
    <mergeCell ref="A35:I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9:D49"/>
    <mergeCell ref="E49:F49"/>
    <mergeCell ref="B41:D41"/>
    <mergeCell ref="E41:F41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C57:F57"/>
    <mergeCell ref="B50:D50"/>
    <mergeCell ref="E50:F50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59"/>
  <sheetViews>
    <sheetView topLeftCell="A25" workbookViewId="0">
      <selection activeCell="A45" sqref="A45"/>
    </sheetView>
  </sheetViews>
  <sheetFormatPr defaultRowHeight="15" x14ac:dyDescent="0.25"/>
  <cols>
    <col min="1" max="1" width="12" bestFit="1" customWidth="1"/>
    <col min="4" max="4" width="14.570312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12</v>
      </c>
      <c r="I9" s="448"/>
    </row>
    <row r="10" spans="1:13" x14ac:dyDescent="0.25">
      <c r="A10" s="93" t="s">
        <v>687</v>
      </c>
      <c r="B10" s="91"/>
      <c r="E10" s="94"/>
      <c r="F10" s="445" t="s">
        <v>688</v>
      </c>
      <c r="G10" s="446"/>
      <c r="H10" s="449" t="s">
        <v>789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s">
        <v>790</v>
      </c>
      <c r="I11" s="450"/>
    </row>
    <row r="12" spans="1:13" x14ac:dyDescent="0.25">
      <c r="A12" s="93" t="s">
        <v>692</v>
      </c>
      <c r="B12" s="91"/>
      <c r="E12" s="94"/>
      <c r="F12" s="445" t="s">
        <v>693</v>
      </c>
      <c r="G12" s="446"/>
      <c r="H12" s="451">
        <v>43444</v>
      </c>
      <c r="I12" s="450"/>
    </row>
    <row r="13" spans="1:13" x14ac:dyDescent="0.25">
      <c r="A13" s="93" t="s">
        <v>694</v>
      </c>
      <c r="B13" s="91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791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2" x14ac:dyDescent="0.25">
      <c r="A17" s="98" t="s">
        <v>702</v>
      </c>
      <c r="B17" s="99" t="s">
        <v>784</v>
      </c>
      <c r="C17" s="99"/>
      <c r="D17" s="100"/>
      <c r="E17" s="101" t="s">
        <v>704</v>
      </c>
      <c r="F17" s="101" t="s">
        <v>705</v>
      </c>
      <c r="G17" s="101" t="s">
        <v>706</v>
      </c>
      <c r="H17" s="101" t="s">
        <v>707</v>
      </c>
      <c r="I17" s="102" t="s">
        <v>708</v>
      </c>
    </row>
    <row r="18" spans="1:12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2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2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2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2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2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</row>
    <row r="24" spans="1:12" x14ac:dyDescent="0.25">
      <c r="A24" s="119">
        <v>1</v>
      </c>
      <c r="B24" s="432" t="s">
        <v>792</v>
      </c>
      <c r="C24" s="433"/>
      <c r="D24" s="433"/>
      <c r="E24" s="433"/>
      <c r="F24" s="177"/>
      <c r="G24" s="177">
        <v>1</v>
      </c>
      <c r="H24" s="182">
        <v>172.17</v>
      </c>
      <c r="I24" s="123">
        <f>H24*G24</f>
        <v>172.17</v>
      </c>
    </row>
    <row r="25" spans="1:12" x14ac:dyDescent="0.25">
      <c r="A25" s="119">
        <v>2</v>
      </c>
      <c r="B25" s="435" t="s">
        <v>793</v>
      </c>
      <c r="C25" s="436"/>
      <c r="D25" s="436"/>
      <c r="E25" s="436"/>
      <c r="F25" s="155"/>
      <c r="G25" s="120">
        <v>1</v>
      </c>
      <c r="H25" s="182">
        <v>665.1</v>
      </c>
      <c r="I25" s="123">
        <f>H25*G25</f>
        <v>665.1</v>
      </c>
    </row>
    <row r="26" spans="1:12" x14ac:dyDescent="0.25">
      <c r="A26" s="119"/>
      <c r="B26" s="435"/>
      <c r="C26" s="436"/>
      <c r="D26" s="436"/>
      <c r="E26" s="436"/>
      <c r="F26" s="155"/>
      <c r="G26" s="155"/>
      <c r="H26" s="182"/>
      <c r="I26" s="123"/>
    </row>
    <row r="27" spans="1:12" x14ac:dyDescent="0.25">
      <c r="A27" s="119"/>
      <c r="B27" s="435"/>
      <c r="C27" s="436"/>
      <c r="D27" s="436"/>
      <c r="E27" s="436"/>
      <c r="F27" s="155"/>
      <c r="G27" s="155"/>
      <c r="H27" s="182"/>
      <c r="I27" s="123"/>
    </row>
    <row r="28" spans="1:12" x14ac:dyDescent="0.25">
      <c r="A28" s="119"/>
      <c r="B28" s="435"/>
      <c r="C28" s="436"/>
      <c r="D28" s="436"/>
      <c r="E28" s="436"/>
      <c r="F28" s="155"/>
      <c r="G28" s="155"/>
      <c r="H28" s="182"/>
      <c r="I28" s="123"/>
    </row>
    <row r="29" spans="1:12" x14ac:dyDescent="0.25">
      <c r="A29" s="119"/>
      <c r="B29" s="421"/>
      <c r="C29" s="411"/>
      <c r="D29" s="411"/>
      <c r="E29" s="411"/>
      <c r="F29" s="94"/>
      <c r="G29" s="156"/>
      <c r="H29" s="182"/>
      <c r="I29" s="123"/>
    </row>
    <row r="30" spans="1:12" x14ac:dyDescent="0.25">
      <c r="A30" s="119"/>
      <c r="B30" s="421"/>
      <c r="C30" s="411"/>
      <c r="D30" s="411"/>
      <c r="E30" s="411"/>
      <c r="F30" s="94"/>
      <c r="G30" s="156"/>
      <c r="H30" s="182"/>
      <c r="I30" s="123"/>
    </row>
    <row r="31" spans="1:12" x14ac:dyDescent="0.25">
      <c r="A31" s="119"/>
      <c r="B31" s="438"/>
      <c r="C31" s="439"/>
      <c r="D31" s="439"/>
      <c r="E31" s="439"/>
      <c r="F31" s="97"/>
      <c r="G31" s="156"/>
      <c r="H31" s="122"/>
      <c r="I31" s="123"/>
      <c r="L31" s="124"/>
    </row>
    <row r="32" spans="1:12" x14ac:dyDescent="0.25">
      <c r="A32" s="482" t="s">
        <v>785</v>
      </c>
      <c r="B32" s="419"/>
      <c r="C32" s="419"/>
      <c r="D32" s="419"/>
      <c r="E32" s="419"/>
      <c r="F32" s="419"/>
      <c r="G32" s="419"/>
      <c r="H32" s="420"/>
      <c r="I32" s="183">
        <f>SUM(I24:I31)</f>
        <v>837.27</v>
      </c>
      <c r="L32" s="124"/>
    </row>
    <row r="33" spans="1:12" x14ac:dyDescent="0.25">
      <c r="A33" s="423" t="s">
        <v>786</v>
      </c>
      <c r="B33" s="419"/>
      <c r="C33" s="419"/>
      <c r="D33" s="419"/>
      <c r="E33" s="419"/>
      <c r="F33" s="419"/>
      <c r="G33" s="419"/>
      <c r="H33" s="420"/>
      <c r="I33" s="184">
        <f>I32*0.15</f>
        <v>125.59049999999999</v>
      </c>
      <c r="L33" s="124"/>
    </row>
    <row r="34" spans="1:12" x14ac:dyDescent="0.25">
      <c r="A34" s="423" t="s">
        <v>787</v>
      </c>
      <c r="B34" s="419"/>
      <c r="C34" s="419"/>
      <c r="D34" s="419"/>
      <c r="E34" s="419"/>
      <c r="F34" s="419"/>
      <c r="G34" s="419"/>
      <c r="H34" s="420"/>
      <c r="I34" s="125">
        <f>I32+I33</f>
        <v>962.8605</v>
      </c>
    </row>
    <row r="35" spans="1:12" x14ac:dyDescent="0.25">
      <c r="A35" s="429" t="s">
        <v>720</v>
      </c>
      <c r="B35" s="430"/>
      <c r="C35" s="430"/>
      <c r="D35" s="430"/>
      <c r="E35" s="430"/>
      <c r="F35" s="430"/>
      <c r="G35" s="430"/>
      <c r="H35" s="430"/>
      <c r="I35" s="431"/>
    </row>
    <row r="36" spans="1:12" x14ac:dyDescent="0.25">
      <c r="A36" s="114" t="s">
        <v>721</v>
      </c>
      <c r="B36" s="427" t="s">
        <v>722</v>
      </c>
      <c r="C36" s="473"/>
      <c r="D36" s="428"/>
      <c r="E36" s="427" t="s">
        <v>704</v>
      </c>
      <c r="F36" s="428"/>
      <c r="G36" s="158" t="s">
        <v>706</v>
      </c>
      <c r="H36" s="130" t="s">
        <v>707</v>
      </c>
      <c r="I36" s="131" t="s">
        <v>708</v>
      </c>
    </row>
    <row r="37" spans="1:12" x14ac:dyDescent="0.25">
      <c r="A37" s="119">
        <v>1</v>
      </c>
      <c r="B37" s="464" t="s">
        <v>723</v>
      </c>
      <c r="C37" s="465"/>
      <c r="D37" s="466"/>
      <c r="E37" s="452" t="s">
        <v>724</v>
      </c>
      <c r="F37" s="454"/>
      <c r="G37" s="151">
        <v>9</v>
      </c>
      <c r="H37" s="149">
        <v>450</v>
      </c>
      <c r="I37" s="126">
        <f>SUM(G37*H37)</f>
        <v>4050</v>
      </c>
    </row>
    <row r="38" spans="1:12" x14ac:dyDescent="0.25">
      <c r="A38" s="119">
        <v>2</v>
      </c>
      <c r="B38" s="441" t="s">
        <v>725</v>
      </c>
      <c r="C38" s="442"/>
      <c r="D38" s="443"/>
      <c r="E38" s="421" t="s">
        <v>724</v>
      </c>
      <c r="F38" s="422"/>
      <c r="G38" s="120"/>
      <c r="H38" s="150">
        <v>350</v>
      </c>
      <c r="I38" s="123">
        <f t="shared" ref="I38:I42" si="1">SUM(G38*H38)</f>
        <v>0</v>
      </c>
    </row>
    <row r="39" spans="1:12" x14ac:dyDescent="0.25">
      <c r="A39" s="119">
        <v>3</v>
      </c>
      <c r="B39" s="441" t="s">
        <v>726</v>
      </c>
      <c r="C39" s="442"/>
      <c r="D39" s="443"/>
      <c r="E39" s="421" t="s">
        <v>724</v>
      </c>
      <c r="F39" s="422"/>
      <c r="G39" s="120"/>
      <c r="H39" s="150">
        <v>300</v>
      </c>
      <c r="I39" s="123">
        <f t="shared" si="1"/>
        <v>0</v>
      </c>
    </row>
    <row r="40" spans="1:12" x14ac:dyDescent="0.25">
      <c r="A40" s="119">
        <v>4</v>
      </c>
      <c r="B40" s="441" t="s">
        <v>727</v>
      </c>
      <c r="C40" s="442"/>
      <c r="D40" s="443"/>
      <c r="E40" s="421" t="s">
        <v>724</v>
      </c>
      <c r="F40" s="422"/>
      <c r="G40" s="120">
        <v>9</v>
      </c>
      <c r="H40" s="150">
        <v>200</v>
      </c>
      <c r="I40" s="123">
        <f t="shared" si="1"/>
        <v>1800</v>
      </c>
    </row>
    <row r="41" spans="1:12" x14ac:dyDescent="0.25">
      <c r="A41" s="119">
        <v>5</v>
      </c>
      <c r="B41" s="441" t="s">
        <v>728</v>
      </c>
      <c r="C41" s="442"/>
      <c r="D41" s="443"/>
      <c r="E41" s="421" t="s">
        <v>724</v>
      </c>
      <c r="F41" s="422"/>
      <c r="G41" s="120"/>
      <c r="H41" s="152">
        <v>200</v>
      </c>
      <c r="I41" s="123">
        <f t="shared" si="1"/>
        <v>0</v>
      </c>
    </row>
    <row r="42" spans="1:12" x14ac:dyDescent="0.25">
      <c r="A42" s="119">
        <v>6</v>
      </c>
      <c r="B42" s="441" t="s">
        <v>526</v>
      </c>
      <c r="C42" s="442"/>
      <c r="D42" s="443"/>
      <c r="E42" s="421" t="s">
        <v>724</v>
      </c>
      <c r="F42" s="422"/>
      <c r="G42" s="120"/>
      <c r="H42" s="152">
        <v>140</v>
      </c>
      <c r="I42" s="123">
        <f t="shared" si="1"/>
        <v>0</v>
      </c>
    </row>
    <row r="43" spans="1:12" x14ac:dyDescent="0.25">
      <c r="A43" s="119"/>
      <c r="B43" s="441"/>
      <c r="C43" s="442"/>
      <c r="D43" s="443"/>
      <c r="E43" s="127"/>
      <c r="F43" s="94"/>
      <c r="G43" s="94"/>
      <c r="H43" s="110"/>
      <c r="I43" s="123"/>
    </row>
    <row r="44" spans="1:12" x14ac:dyDescent="0.25">
      <c r="A44" s="108"/>
      <c r="B44" s="441"/>
      <c r="C44" s="442"/>
      <c r="D44" s="443"/>
      <c r="F44" s="94"/>
      <c r="G44" s="94"/>
      <c r="H44" s="110"/>
      <c r="I44" s="123"/>
    </row>
    <row r="45" spans="1:12" x14ac:dyDescent="0.25">
      <c r="A45" s="128"/>
      <c r="B45" s="470"/>
      <c r="C45" s="471"/>
      <c r="D45" s="472"/>
      <c r="E45" s="96"/>
      <c r="F45" s="97"/>
      <c r="G45" s="94"/>
      <c r="H45" s="112"/>
      <c r="I45" s="123"/>
    </row>
    <row r="46" spans="1:12" x14ac:dyDescent="0.25">
      <c r="A46" s="423" t="s">
        <v>729</v>
      </c>
      <c r="B46" s="419"/>
      <c r="C46" s="419"/>
      <c r="D46" s="419"/>
      <c r="E46" s="419"/>
      <c r="F46" s="419"/>
      <c r="G46" s="419"/>
      <c r="H46" s="420"/>
      <c r="I46" s="129">
        <f>SUM(I37:I45)</f>
        <v>5850</v>
      </c>
    </row>
    <row r="47" spans="1:12" x14ac:dyDescent="0.25">
      <c r="A47" s="429" t="s">
        <v>730</v>
      </c>
      <c r="B47" s="430"/>
      <c r="C47" s="430"/>
      <c r="D47" s="430"/>
      <c r="E47" s="430"/>
      <c r="F47" s="430"/>
      <c r="G47" s="430"/>
      <c r="H47" s="430"/>
      <c r="I47" s="431"/>
    </row>
    <row r="48" spans="1:12" x14ac:dyDescent="0.25">
      <c r="A48" s="114" t="s">
        <v>731</v>
      </c>
      <c r="B48" s="427" t="s">
        <v>732</v>
      </c>
      <c r="C48" s="473"/>
      <c r="D48" s="428"/>
      <c r="E48" s="427" t="s">
        <v>733</v>
      </c>
      <c r="F48" s="428"/>
      <c r="G48" s="130" t="s">
        <v>734</v>
      </c>
      <c r="H48" s="130" t="s">
        <v>707</v>
      </c>
      <c r="I48" s="131" t="s">
        <v>708</v>
      </c>
    </row>
    <row r="49" spans="1:12" x14ac:dyDescent="0.25">
      <c r="A49" s="119">
        <v>1</v>
      </c>
      <c r="B49" s="432" t="s">
        <v>794</v>
      </c>
      <c r="C49" s="433"/>
      <c r="D49" s="434"/>
      <c r="E49" s="452"/>
      <c r="F49" s="454"/>
      <c r="G49" s="120"/>
      <c r="H49" s="132"/>
      <c r="I49" s="123"/>
    </row>
    <row r="50" spans="1:12" x14ac:dyDescent="0.25">
      <c r="A50" s="119"/>
      <c r="B50" s="435" t="s">
        <v>795</v>
      </c>
      <c r="C50" s="436"/>
      <c r="D50" s="437"/>
      <c r="E50" s="421">
        <v>1</v>
      </c>
      <c r="F50" s="422"/>
      <c r="G50" s="120">
        <v>73.599999999999994</v>
      </c>
      <c r="H50" s="132">
        <v>5</v>
      </c>
      <c r="I50" s="123">
        <f>H50*G50</f>
        <v>368</v>
      </c>
    </row>
    <row r="51" spans="1:12" x14ac:dyDescent="0.25">
      <c r="A51" s="133"/>
      <c r="B51" s="438"/>
      <c r="C51" s="439"/>
      <c r="D51" s="440"/>
      <c r="E51" s="455"/>
      <c r="F51" s="457"/>
      <c r="G51" s="120"/>
      <c r="H51" s="132"/>
      <c r="I51" s="123"/>
    </row>
    <row r="52" spans="1:12" x14ac:dyDescent="0.25">
      <c r="A52" s="423" t="s">
        <v>737</v>
      </c>
      <c r="B52" s="419"/>
      <c r="C52" s="419"/>
      <c r="D52" s="419"/>
      <c r="E52" s="419"/>
      <c r="F52" s="419"/>
      <c r="G52" s="419"/>
      <c r="H52" s="420"/>
      <c r="I52" s="134">
        <f>SUM(I49:I51)</f>
        <v>368</v>
      </c>
    </row>
    <row r="53" spans="1:12" x14ac:dyDescent="0.25">
      <c r="A53" s="135"/>
      <c r="B53" s="136"/>
      <c r="C53" s="136"/>
      <c r="D53" s="136"/>
      <c r="E53" s="136"/>
      <c r="F53" s="137"/>
      <c r="G53" s="138"/>
      <c r="H53" s="138"/>
      <c r="I53" s="139"/>
      <c r="L53" s="91"/>
    </row>
    <row r="54" spans="1:12" x14ac:dyDescent="0.25">
      <c r="A54" s="467"/>
      <c r="B54" s="468"/>
      <c r="C54" s="468"/>
      <c r="D54" s="468"/>
      <c r="E54" s="468"/>
      <c r="F54" s="140"/>
      <c r="G54" s="469" t="s">
        <v>738</v>
      </c>
      <c r="H54" s="468"/>
      <c r="I54" s="141">
        <f>I52+I46+I34+I21</f>
        <v>7180.8604999999998</v>
      </c>
    </row>
    <row r="55" spans="1:12" x14ac:dyDescent="0.25">
      <c r="A55" s="467"/>
      <c r="B55" s="468"/>
      <c r="C55" s="468"/>
      <c r="D55" s="468"/>
      <c r="E55" s="468"/>
      <c r="F55" s="94"/>
      <c r="G55" s="142"/>
      <c r="H55" s="143"/>
      <c r="I55" s="144"/>
    </row>
    <row r="56" spans="1:12" ht="15.75" thickBot="1" x14ac:dyDescent="0.3">
      <c r="A56" s="467"/>
      <c r="B56" s="468"/>
      <c r="C56" s="468"/>
      <c r="D56" s="468"/>
      <c r="E56" s="468"/>
      <c r="F56" s="94"/>
      <c r="G56" s="417" t="s">
        <v>739</v>
      </c>
      <c r="H56" s="418"/>
      <c r="I56" s="153">
        <f>I54+I55</f>
        <v>7180.8604999999998</v>
      </c>
    </row>
    <row r="57" spans="1:12" ht="16.5" thickTop="1" thickBot="1" x14ac:dyDescent="0.3">
      <c r="A57" s="145"/>
      <c r="B57" s="146"/>
      <c r="C57" s="474"/>
      <c r="D57" s="475"/>
      <c r="E57" s="475"/>
      <c r="F57" s="475"/>
      <c r="G57" s="147"/>
      <c r="H57" s="147"/>
      <c r="I57" s="148"/>
    </row>
    <row r="59" spans="1:12" x14ac:dyDescent="0.25">
      <c r="A59" s="91"/>
      <c r="B59" s="91"/>
    </row>
  </sheetData>
  <mergeCells count="69">
    <mergeCell ref="F11:G11"/>
    <mergeCell ref="H11:I11"/>
    <mergeCell ref="A9:E9"/>
    <mergeCell ref="F9:G9"/>
    <mergeCell ref="H9:I9"/>
    <mergeCell ref="F10:G10"/>
    <mergeCell ref="H10:I10"/>
    <mergeCell ref="B23:E23"/>
    <mergeCell ref="F12:G12"/>
    <mergeCell ref="H12:I12"/>
    <mergeCell ref="F14:G14"/>
    <mergeCell ref="H14:I14"/>
    <mergeCell ref="A15:I15"/>
    <mergeCell ref="A16:I16"/>
    <mergeCell ref="B18:D18"/>
    <mergeCell ref="B19:D19"/>
    <mergeCell ref="B20:D20"/>
    <mergeCell ref="A21:H21"/>
    <mergeCell ref="A22:I22"/>
    <mergeCell ref="H13:I13"/>
    <mergeCell ref="A35:I35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H33"/>
    <mergeCell ref="A34:H34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59"/>
  <sheetViews>
    <sheetView topLeftCell="A16" workbookViewId="0">
      <selection activeCell="A45" sqref="A45"/>
    </sheetView>
  </sheetViews>
  <sheetFormatPr defaultRowHeight="15" x14ac:dyDescent="0.25"/>
  <cols>
    <col min="1" max="1" width="12" bestFit="1" customWidth="1"/>
    <col min="4" max="4" width="20.71093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13</v>
      </c>
      <c r="I9" s="448"/>
    </row>
    <row r="10" spans="1:13" x14ac:dyDescent="0.25">
      <c r="A10" s="93" t="s">
        <v>687</v>
      </c>
      <c r="B10" s="91"/>
      <c r="D10" s="185"/>
      <c r="E10" s="94"/>
      <c r="F10" s="445" t="s">
        <v>688</v>
      </c>
      <c r="G10" s="446"/>
      <c r="H10" s="449" t="s">
        <v>796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s">
        <v>797</v>
      </c>
      <c r="I11" s="450"/>
    </row>
    <row r="12" spans="1:13" x14ac:dyDescent="0.25">
      <c r="A12" s="93" t="s">
        <v>692</v>
      </c>
      <c r="B12" s="91"/>
      <c r="E12" s="94"/>
      <c r="F12" s="445" t="s">
        <v>693</v>
      </c>
      <c r="G12" s="446"/>
      <c r="H12" s="451">
        <v>43856</v>
      </c>
      <c r="I12" s="450"/>
    </row>
    <row r="13" spans="1:13" x14ac:dyDescent="0.25">
      <c r="A13" s="93" t="s">
        <v>694</v>
      </c>
      <c r="B13" s="91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798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2" x14ac:dyDescent="0.25">
      <c r="A17" s="98" t="s">
        <v>702</v>
      </c>
      <c r="B17" s="99" t="s">
        <v>784</v>
      </c>
      <c r="C17" s="99"/>
      <c r="D17" s="100"/>
      <c r="E17" s="101" t="s">
        <v>704</v>
      </c>
      <c r="F17" s="101" t="s">
        <v>705</v>
      </c>
      <c r="G17" s="101" t="s">
        <v>706</v>
      </c>
      <c r="H17" s="101" t="s">
        <v>707</v>
      </c>
      <c r="I17" s="102" t="s">
        <v>708</v>
      </c>
    </row>
    <row r="18" spans="1:12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2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2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2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2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2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</row>
    <row r="24" spans="1:12" x14ac:dyDescent="0.25">
      <c r="A24" s="119">
        <v>1</v>
      </c>
      <c r="B24" s="432" t="s">
        <v>799</v>
      </c>
      <c r="C24" s="433"/>
      <c r="D24" s="433"/>
      <c r="E24" s="433"/>
      <c r="F24" s="177"/>
      <c r="G24" s="177">
        <v>1</v>
      </c>
      <c r="H24" s="182">
        <v>110</v>
      </c>
      <c r="I24" s="123">
        <f>H24*G24</f>
        <v>110</v>
      </c>
    </row>
    <row r="25" spans="1:12" x14ac:dyDescent="0.25">
      <c r="A25" s="119"/>
      <c r="B25" s="435"/>
      <c r="C25" s="436"/>
      <c r="D25" s="436"/>
      <c r="E25" s="436"/>
      <c r="F25" s="155"/>
      <c r="G25" s="120"/>
      <c r="H25" s="182"/>
      <c r="I25" s="123"/>
    </row>
    <row r="26" spans="1:12" x14ac:dyDescent="0.25">
      <c r="A26" s="119"/>
      <c r="B26" s="435"/>
      <c r="C26" s="436"/>
      <c r="D26" s="436"/>
      <c r="E26" s="436"/>
      <c r="F26" s="155"/>
      <c r="G26" s="155"/>
      <c r="H26" s="182"/>
      <c r="I26" s="123"/>
    </row>
    <row r="27" spans="1:12" x14ac:dyDescent="0.25">
      <c r="A27" s="119"/>
      <c r="B27" s="435"/>
      <c r="C27" s="436"/>
      <c r="D27" s="436"/>
      <c r="E27" s="436"/>
      <c r="F27" s="155"/>
      <c r="G27" s="155"/>
      <c r="H27" s="182"/>
      <c r="I27" s="123"/>
    </row>
    <row r="28" spans="1:12" x14ac:dyDescent="0.25">
      <c r="A28" s="119"/>
      <c r="B28" s="435"/>
      <c r="C28" s="436"/>
      <c r="D28" s="436"/>
      <c r="E28" s="436"/>
      <c r="F28" s="155"/>
      <c r="G28" s="155"/>
      <c r="H28" s="182"/>
      <c r="I28" s="123"/>
    </row>
    <row r="29" spans="1:12" x14ac:dyDescent="0.25">
      <c r="A29" s="119"/>
      <c r="B29" s="421"/>
      <c r="C29" s="411"/>
      <c r="D29" s="411"/>
      <c r="E29" s="411"/>
      <c r="F29" s="94"/>
      <c r="G29" s="156"/>
      <c r="H29" s="182"/>
      <c r="I29" s="123"/>
    </row>
    <row r="30" spans="1:12" x14ac:dyDescent="0.25">
      <c r="A30" s="119"/>
      <c r="B30" s="421"/>
      <c r="C30" s="411"/>
      <c r="D30" s="411"/>
      <c r="E30" s="411"/>
      <c r="F30" s="94"/>
      <c r="G30" s="156"/>
      <c r="H30" s="182"/>
      <c r="I30" s="123"/>
    </row>
    <row r="31" spans="1:12" x14ac:dyDescent="0.25">
      <c r="A31" s="119"/>
      <c r="B31" s="438"/>
      <c r="C31" s="439"/>
      <c r="D31" s="439"/>
      <c r="E31" s="439"/>
      <c r="F31" s="97"/>
      <c r="G31" s="156"/>
      <c r="H31" s="122"/>
      <c r="I31" s="123"/>
      <c r="L31" s="124"/>
    </row>
    <row r="32" spans="1:12" x14ac:dyDescent="0.25">
      <c r="A32" s="482" t="s">
        <v>785</v>
      </c>
      <c r="B32" s="419"/>
      <c r="C32" s="419"/>
      <c r="D32" s="419"/>
      <c r="E32" s="419"/>
      <c r="F32" s="419"/>
      <c r="G32" s="419"/>
      <c r="H32" s="420"/>
      <c r="I32" s="183">
        <f>SUM(I24:I31)</f>
        <v>110</v>
      </c>
      <c r="L32" s="124"/>
    </row>
    <row r="33" spans="1:12" x14ac:dyDescent="0.25">
      <c r="A33" s="423" t="s">
        <v>786</v>
      </c>
      <c r="B33" s="419"/>
      <c r="C33" s="419"/>
      <c r="D33" s="419"/>
      <c r="E33" s="419"/>
      <c r="F33" s="419"/>
      <c r="G33" s="419"/>
      <c r="H33" s="420"/>
      <c r="I33" s="184">
        <f>I32*0.15</f>
        <v>16.5</v>
      </c>
      <c r="L33" s="124"/>
    </row>
    <row r="34" spans="1:12" x14ac:dyDescent="0.25">
      <c r="A34" s="423" t="s">
        <v>787</v>
      </c>
      <c r="B34" s="419"/>
      <c r="C34" s="419"/>
      <c r="D34" s="419"/>
      <c r="E34" s="419"/>
      <c r="F34" s="419"/>
      <c r="G34" s="419"/>
      <c r="H34" s="420"/>
      <c r="I34" s="125">
        <f>I32+I33</f>
        <v>126.5</v>
      </c>
    </row>
    <row r="35" spans="1:12" x14ac:dyDescent="0.25">
      <c r="A35" s="429" t="s">
        <v>720</v>
      </c>
      <c r="B35" s="430"/>
      <c r="C35" s="430"/>
      <c r="D35" s="430"/>
      <c r="E35" s="430"/>
      <c r="F35" s="430"/>
      <c r="G35" s="430"/>
      <c r="H35" s="430"/>
      <c r="I35" s="431"/>
    </row>
    <row r="36" spans="1:12" x14ac:dyDescent="0.25">
      <c r="A36" s="114" t="s">
        <v>721</v>
      </c>
      <c r="B36" s="427" t="s">
        <v>722</v>
      </c>
      <c r="C36" s="473"/>
      <c r="D36" s="428"/>
      <c r="E36" s="427" t="s">
        <v>704</v>
      </c>
      <c r="F36" s="428"/>
      <c r="G36" s="158" t="s">
        <v>706</v>
      </c>
      <c r="H36" s="130" t="s">
        <v>707</v>
      </c>
      <c r="I36" s="131" t="s">
        <v>708</v>
      </c>
    </row>
    <row r="37" spans="1:12" x14ac:dyDescent="0.25">
      <c r="A37" s="119">
        <v>1</v>
      </c>
      <c r="B37" s="464" t="s">
        <v>723</v>
      </c>
      <c r="C37" s="465"/>
      <c r="D37" s="466"/>
      <c r="E37" s="452" t="s">
        <v>724</v>
      </c>
      <c r="F37" s="454"/>
      <c r="G37" s="151">
        <v>2</v>
      </c>
      <c r="H37" s="149">
        <v>450</v>
      </c>
      <c r="I37" s="126">
        <f>SUM(G37*H37)</f>
        <v>900</v>
      </c>
    </row>
    <row r="38" spans="1:12" x14ac:dyDescent="0.25">
      <c r="A38" s="119">
        <v>2</v>
      </c>
      <c r="B38" s="441" t="s">
        <v>725</v>
      </c>
      <c r="C38" s="442"/>
      <c r="D38" s="443"/>
      <c r="E38" s="421" t="s">
        <v>724</v>
      </c>
      <c r="F38" s="422"/>
      <c r="G38" s="120"/>
      <c r="H38" s="150">
        <v>350</v>
      </c>
      <c r="I38" s="123">
        <f t="shared" ref="I38:I42" si="1">SUM(G38*H38)</f>
        <v>0</v>
      </c>
    </row>
    <row r="39" spans="1:12" x14ac:dyDescent="0.25">
      <c r="A39" s="119">
        <v>3</v>
      </c>
      <c r="B39" s="441" t="s">
        <v>726</v>
      </c>
      <c r="C39" s="442"/>
      <c r="D39" s="443"/>
      <c r="E39" s="421" t="s">
        <v>724</v>
      </c>
      <c r="F39" s="422"/>
      <c r="G39" s="120"/>
      <c r="H39" s="150">
        <v>300</v>
      </c>
      <c r="I39" s="123">
        <f t="shared" si="1"/>
        <v>0</v>
      </c>
    </row>
    <row r="40" spans="1:12" x14ac:dyDescent="0.25">
      <c r="A40" s="119">
        <v>4</v>
      </c>
      <c r="B40" s="441" t="s">
        <v>727</v>
      </c>
      <c r="C40" s="442"/>
      <c r="D40" s="443"/>
      <c r="E40" s="421" t="s">
        <v>724</v>
      </c>
      <c r="F40" s="422"/>
      <c r="G40" s="120">
        <v>2</v>
      </c>
      <c r="H40" s="150">
        <v>200</v>
      </c>
      <c r="I40" s="123">
        <f t="shared" si="1"/>
        <v>400</v>
      </c>
    </row>
    <row r="41" spans="1:12" x14ac:dyDescent="0.25">
      <c r="A41" s="119">
        <v>5</v>
      </c>
      <c r="B41" s="441" t="s">
        <v>728</v>
      </c>
      <c r="C41" s="442"/>
      <c r="D41" s="443"/>
      <c r="E41" s="421" t="s">
        <v>724</v>
      </c>
      <c r="F41" s="422"/>
      <c r="G41" s="120"/>
      <c r="H41" s="152">
        <v>200</v>
      </c>
      <c r="I41" s="123">
        <f t="shared" si="1"/>
        <v>0</v>
      </c>
    </row>
    <row r="42" spans="1:12" x14ac:dyDescent="0.25">
      <c r="A42" s="119">
        <v>6</v>
      </c>
      <c r="B42" s="441" t="s">
        <v>526</v>
      </c>
      <c r="C42" s="442"/>
      <c r="D42" s="443"/>
      <c r="E42" s="421" t="s">
        <v>724</v>
      </c>
      <c r="F42" s="422"/>
      <c r="G42" s="120"/>
      <c r="H42" s="152">
        <v>140</v>
      </c>
      <c r="I42" s="123">
        <f t="shared" si="1"/>
        <v>0</v>
      </c>
    </row>
    <row r="43" spans="1:12" x14ac:dyDescent="0.25">
      <c r="A43" s="119"/>
      <c r="B43" s="441"/>
      <c r="C43" s="442"/>
      <c r="D43" s="443"/>
      <c r="E43" s="127"/>
      <c r="F43" s="94"/>
      <c r="G43" s="94"/>
      <c r="H43" s="110"/>
      <c r="I43" s="123"/>
    </row>
    <row r="44" spans="1:12" x14ac:dyDescent="0.25">
      <c r="A44" s="108"/>
      <c r="B44" s="441"/>
      <c r="C44" s="442"/>
      <c r="D44" s="443"/>
      <c r="F44" s="94"/>
      <c r="G44" s="94"/>
      <c r="H44" s="110"/>
      <c r="I44" s="123"/>
    </row>
    <row r="45" spans="1:12" x14ac:dyDescent="0.25">
      <c r="A45" s="128"/>
      <c r="B45" s="470"/>
      <c r="C45" s="471"/>
      <c r="D45" s="472"/>
      <c r="E45" s="96"/>
      <c r="F45" s="97"/>
      <c r="G45" s="94"/>
      <c r="H45" s="112"/>
      <c r="I45" s="123"/>
    </row>
    <row r="46" spans="1:12" x14ac:dyDescent="0.25">
      <c r="A46" s="423" t="s">
        <v>729</v>
      </c>
      <c r="B46" s="419"/>
      <c r="C46" s="419"/>
      <c r="D46" s="419"/>
      <c r="E46" s="419"/>
      <c r="F46" s="419"/>
      <c r="G46" s="419"/>
      <c r="H46" s="420"/>
      <c r="I46" s="129">
        <f>SUM(I37:I45)</f>
        <v>1300</v>
      </c>
    </row>
    <row r="47" spans="1:12" x14ac:dyDescent="0.25">
      <c r="A47" s="429" t="s">
        <v>730</v>
      </c>
      <c r="B47" s="430"/>
      <c r="C47" s="430"/>
      <c r="D47" s="430"/>
      <c r="E47" s="430"/>
      <c r="F47" s="430"/>
      <c r="G47" s="430"/>
      <c r="H47" s="430"/>
      <c r="I47" s="431"/>
    </row>
    <row r="48" spans="1:12" x14ac:dyDescent="0.25">
      <c r="A48" s="114" t="s">
        <v>731</v>
      </c>
      <c r="B48" s="427" t="s">
        <v>732</v>
      </c>
      <c r="C48" s="473"/>
      <c r="D48" s="428"/>
      <c r="E48" s="427" t="s">
        <v>733</v>
      </c>
      <c r="F48" s="428"/>
      <c r="G48" s="130" t="s">
        <v>734</v>
      </c>
      <c r="H48" s="130" t="s">
        <v>707</v>
      </c>
      <c r="I48" s="131" t="s">
        <v>708</v>
      </c>
    </row>
    <row r="49" spans="1:12" x14ac:dyDescent="0.25">
      <c r="A49" s="119">
        <v>1</v>
      </c>
      <c r="B49" s="432" t="s">
        <v>800</v>
      </c>
      <c r="C49" s="433"/>
      <c r="D49" s="434"/>
      <c r="E49" s="452"/>
      <c r="F49" s="454"/>
      <c r="G49" s="120"/>
      <c r="H49" s="132"/>
      <c r="I49" s="123"/>
    </row>
    <row r="50" spans="1:12" x14ac:dyDescent="0.25">
      <c r="A50" s="119"/>
      <c r="B50" s="435" t="s">
        <v>755</v>
      </c>
      <c r="C50" s="436"/>
      <c r="D50" s="437"/>
      <c r="E50" s="421">
        <v>1</v>
      </c>
      <c r="F50" s="422"/>
      <c r="G50" s="120">
        <v>1.9</v>
      </c>
      <c r="H50" s="132">
        <v>5</v>
      </c>
      <c r="I50" s="123">
        <f>H50*G50</f>
        <v>9.5</v>
      </c>
    </row>
    <row r="51" spans="1:12" x14ac:dyDescent="0.25">
      <c r="A51" s="133"/>
      <c r="B51" s="438"/>
      <c r="C51" s="439"/>
      <c r="D51" s="440"/>
      <c r="E51" s="455"/>
      <c r="F51" s="457"/>
      <c r="G51" s="120"/>
      <c r="H51" s="132"/>
      <c r="I51" s="123"/>
    </row>
    <row r="52" spans="1:12" x14ac:dyDescent="0.25">
      <c r="A52" s="423" t="s">
        <v>737</v>
      </c>
      <c r="B52" s="419"/>
      <c r="C52" s="419"/>
      <c r="D52" s="419"/>
      <c r="E52" s="419"/>
      <c r="F52" s="419"/>
      <c r="G52" s="419"/>
      <c r="H52" s="420"/>
      <c r="I52" s="134">
        <f>SUM(I49:I51)</f>
        <v>9.5</v>
      </c>
    </row>
    <row r="53" spans="1:12" x14ac:dyDescent="0.25">
      <c r="A53" s="135"/>
      <c r="B53" s="136"/>
      <c r="C53" s="136"/>
      <c r="D53" s="136"/>
      <c r="E53" s="136"/>
      <c r="F53" s="137"/>
      <c r="G53" s="138"/>
      <c r="H53" s="138"/>
      <c r="I53" s="139"/>
      <c r="L53" s="91"/>
    </row>
    <row r="54" spans="1:12" x14ac:dyDescent="0.25">
      <c r="A54" s="467"/>
      <c r="B54" s="468"/>
      <c r="C54" s="468"/>
      <c r="D54" s="468"/>
      <c r="E54" s="468"/>
      <c r="F54" s="140"/>
      <c r="G54" s="469" t="s">
        <v>738</v>
      </c>
      <c r="H54" s="468"/>
      <c r="I54" s="141">
        <f>I52+I46+I34+I21</f>
        <v>1436</v>
      </c>
    </row>
    <row r="55" spans="1:12" x14ac:dyDescent="0.25">
      <c r="A55" s="467"/>
      <c r="B55" s="468"/>
      <c r="C55" s="468"/>
      <c r="D55" s="468"/>
      <c r="E55" s="468"/>
      <c r="F55" s="94"/>
      <c r="G55" s="142"/>
      <c r="H55" s="143"/>
      <c r="I55" s="144"/>
    </row>
    <row r="56" spans="1:12" ht="15.75" thickBot="1" x14ac:dyDescent="0.3">
      <c r="A56" s="467"/>
      <c r="B56" s="468"/>
      <c r="C56" s="468"/>
      <c r="D56" s="468"/>
      <c r="E56" s="468"/>
      <c r="F56" s="94"/>
      <c r="G56" s="417" t="s">
        <v>739</v>
      </c>
      <c r="H56" s="418"/>
      <c r="I56" s="153">
        <f>I54+I55</f>
        <v>1436</v>
      </c>
    </row>
    <row r="57" spans="1:12" ht="16.5" thickTop="1" thickBot="1" x14ac:dyDescent="0.3">
      <c r="A57" s="145"/>
      <c r="B57" s="146"/>
      <c r="C57" s="474"/>
      <c r="D57" s="475"/>
      <c r="E57" s="475"/>
      <c r="F57" s="475"/>
      <c r="G57" s="147"/>
      <c r="H57" s="147"/>
      <c r="I57" s="148"/>
    </row>
    <row r="59" spans="1:12" x14ac:dyDescent="0.25">
      <c r="A59" s="91"/>
      <c r="B59" s="91"/>
    </row>
  </sheetData>
  <mergeCells count="69">
    <mergeCell ref="F11:G11"/>
    <mergeCell ref="H11:I11"/>
    <mergeCell ref="A9:E9"/>
    <mergeCell ref="F9:G9"/>
    <mergeCell ref="H9:I9"/>
    <mergeCell ref="F10:G10"/>
    <mergeCell ref="H10:I10"/>
    <mergeCell ref="B23:E23"/>
    <mergeCell ref="F12:G12"/>
    <mergeCell ref="H12:I12"/>
    <mergeCell ref="F14:G14"/>
    <mergeCell ref="H14:I14"/>
    <mergeCell ref="A15:I15"/>
    <mergeCell ref="A16:I16"/>
    <mergeCell ref="B18:D18"/>
    <mergeCell ref="B19:D19"/>
    <mergeCell ref="B20:D20"/>
    <mergeCell ref="A21:H21"/>
    <mergeCell ref="A22:I22"/>
    <mergeCell ref="H13:I13"/>
    <mergeCell ref="A35:I35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H33"/>
    <mergeCell ref="A34:H34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59"/>
  <sheetViews>
    <sheetView topLeftCell="A28"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14</v>
      </c>
      <c r="I9" s="448"/>
    </row>
    <row r="10" spans="1:13" x14ac:dyDescent="0.25">
      <c r="A10" s="93" t="s">
        <v>687</v>
      </c>
      <c r="B10" s="91"/>
      <c r="E10" s="94"/>
      <c r="F10" s="445" t="s">
        <v>688</v>
      </c>
      <c r="G10" s="446"/>
      <c r="H10" s="449" t="s">
        <v>801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s">
        <v>802</v>
      </c>
      <c r="I11" s="450"/>
    </row>
    <row r="12" spans="1:13" x14ac:dyDescent="0.25">
      <c r="A12" s="93" t="s">
        <v>692</v>
      </c>
      <c r="B12" s="91"/>
      <c r="E12" s="94"/>
      <c r="F12" s="445" t="s">
        <v>693</v>
      </c>
      <c r="G12" s="446"/>
      <c r="H12" s="451">
        <v>43167</v>
      </c>
      <c r="I12" s="450"/>
    </row>
    <row r="13" spans="1:13" x14ac:dyDescent="0.25">
      <c r="A13" s="93" t="s">
        <v>694</v>
      </c>
      <c r="B13" s="91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803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2" x14ac:dyDescent="0.25">
      <c r="A17" s="98" t="s">
        <v>702</v>
      </c>
      <c r="B17" s="99" t="s">
        <v>703</v>
      </c>
      <c r="C17" s="99"/>
      <c r="D17" s="100"/>
      <c r="E17" s="101" t="s">
        <v>704</v>
      </c>
      <c r="F17" s="101" t="s">
        <v>705</v>
      </c>
      <c r="G17" s="101" t="s">
        <v>706</v>
      </c>
      <c r="H17" s="101" t="s">
        <v>707</v>
      </c>
      <c r="I17" s="102" t="s">
        <v>708</v>
      </c>
    </row>
    <row r="18" spans="1:12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2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2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2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2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2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</row>
    <row r="24" spans="1:12" x14ac:dyDescent="0.25">
      <c r="A24" s="119">
        <v>1</v>
      </c>
      <c r="B24" s="432" t="s">
        <v>804</v>
      </c>
      <c r="C24" s="433"/>
      <c r="D24" s="433"/>
      <c r="E24" s="433"/>
      <c r="F24" s="177"/>
      <c r="G24" s="177">
        <v>1</v>
      </c>
      <c r="H24" s="182">
        <v>254.18</v>
      </c>
      <c r="I24" s="123">
        <f>H24*G24</f>
        <v>254.18</v>
      </c>
    </row>
    <row r="25" spans="1:12" x14ac:dyDescent="0.25">
      <c r="A25" s="119">
        <v>2</v>
      </c>
      <c r="B25" s="435" t="s">
        <v>805</v>
      </c>
      <c r="C25" s="436"/>
      <c r="D25" s="436"/>
      <c r="E25" s="436"/>
      <c r="F25" s="155"/>
      <c r="G25" s="120">
        <v>1</v>
      </c>
      <c r="H25" s="182">
        <v>250.12</v>
      </c>
      <c r="I25" s="123">
        <f>H25*G25</f>
        <v>250.12</v>
      </c>
    </row>
    <row r="26" spans="1:12" x14ac:dyDescent="0.25">
      <c r="A26" s="119">
        <v>3</v>
      </c>
      <c r="B26" s="435" t="s">
        <v>806</v>
      </c>
      <c r="C26" s="436"/>
      <c r="D26" s="436"/>
      <c r="E26" s="436"/>
      <c r="F26" s="155"/>
      <c r="G26" s="155">
        <v>15</v>
      </c>
      <c r="H26" s="182">
        <v>39.81</v>
      </c>
      <c r="I26" s="123">
        <f>H26*G26</f>
        <v>597.15000000000009</v>
      </c>
    </row>
    <row r="27" spans="1:12" x14ac:dyDescent="0.25">
      <c r="A27" s="119">
        <v>4</v>
      </c>
      <c r="B27" s="435" t="s">
        <v>807</v>
      </c>
      <c r="C27" s="436"/>
      <c r="D27" s="436"/>
      <c r="E27" s="436"/>
      <c r="F27" s="155"/>
      <c r="G27" s="155">
        <v>1</v>
      </c>
      <c r="H27" s="182">
        <v>1646.25</v>
      </c>
      <c r="I27" s="123">
        <f t="shared" ref="I27:I30" si="1">H27*G27</f>
        <v>1646.25</v>
      </c>
    </row>
    <row r="28" spans="1:12" x14ac:dyDescent="0.25">
      <c r="A28" s="119">
        <v>5</v>
      </c>
      <c r="B28" s="435" t="s">
        <v>808</v>
      </c>
      <c r="C28" s="436"/>
      <c r="D28" s="436"/>
      <c r="E28" s="436"/>
      <c r="F28" s="155"/>
      <c r="G28" s="155">
        <v>2</v>
      </c>
      <c r="H28" s="182">
        <v>18.899999999999999</v>
      </c>
      <c r="I28" s="123">
        <f t="shared" si="1"/>
        <v>37.799999999999997</v>
      </c>
    </row>
    <row r="29" spans="1:12" x14ac:dyDescent="0.25">
      <c r="A29" s="119"/>
      <c r="B29" s="421"/>
      <c r="C29" s="411"/>
      <c r="D29" s="411"/>
      <c r="E29" s="411"/>
      <c r="F29" s="94"/>
      <c r="G29" s="155"/>
      <c r="H29" s="182"/>
      <c r="I29" s="123">
        <f t="shared" si="1"/>
        <v>0</v>
      </c>
    </row>
    <row r="30" spans="1:12" x14ac:dyDescent="0.25">
      <c r="A30" s="119"/>
      <c r="B30" s="421"/>
      <c r="C30" s="411"/>
      <c r="D30" s="411"/>
      <c r="E30" s="411"/>
      <c r="F30" s="94"/>
      <c r="G30" s="155"/>
      <c r="H30" s="182"/>
      <c r="I30" s="123">
        <f t="shared" si="1"/>
        <v>0</v>
      </c>
    </row>
    <row r="31" spans="1:12" x14ac:dyDescent="0.25">
      <c r="A31" s="119"/>
      <c r="B31" s="438"/>
      <c r="C31" s="439"/>
      <c r="D31" s="439"/>
      <c r="E31" s="439"/>
      <c r="F31" s="97"/>
      <c r="G31" s="156"/>
      <c r="H31" s="122"/>
      <c r="I31" s="123"/>
      <c r="L31" s="124"/>
    </row>
    <row r="32" spans="1:12" x14ac:dyDescent="0.25">
      <c r="A32" s="482" t="s">
        <v>785</v>
      </c>
      <c r="B32" s="419"/>
      <c r="C32" s="419"/>
      <c r="D32" s="419"/>
      <c r="E32" s="419"/>
      <c r="F32" s="419"/>
      <c r="G32" s="419"/>
      <c r="H32" s="420"/>
      <c r="I32" s="183">
        <f>SUM(I24:I31)</f>
        <v>2785.5</v>
      </c>
      <c r="L32" s="124"/>
    </row>
    <row r="33" spans="1:12" x14ac:dyDescent="0.25">
      <c r="A33" s="423" t="s">
        <v>786</v>
      </c>
      <c r="B33" s="419"/>
      <c r="C33" s="419"/>
      <c r="D33" s="419"/>
      <c r="E33" s="419"/>
      <c r="F33" s="419"/>
      <c r="G33" s="419"/>
      <c r="H33" s="420"/>
      <c r="I33" s="184">
        <f>I32*0.15</f>
        <v>417.82499999999999</v>
      </c>
      <c r="L33" s="124"/>
    </row>
    <row r="34" spans="1:12" x14ac:dyDescent="0.25">
      <c r="A34" s="423" t="s">
        <v>787</v>
      </c>
      <c r="B34" s="419"/>
      <c r="C34" s="419"/>
      <c r="D34" s="419"/>
      <c r="E34" s="419"/>
      <c r="F34" s="419"/>
      <c r="G34" s="419"/>
      <c r="H34" s="420"/>
      <c r="I34" s="125">
        <f>I32+I33</f>
        <v>3203.3249999999998</v>
      </c>
    </row>
    <row r="35" spans="1:12" x14ac:dyDescent="0.25">
      <c r="A35" s="429" t="s">
        <v>720</v>
      </c>
      <c r="B35" s="430"/>
      <c r="C35" s="430"/>
      <c r="D35" s="430"/>
      <c r="E35" s="430"/>
      <c r="F35" s="430"/>
      <c r="G35" s="430"/>
      <c r="H35" s="430"/>
      <c r="I35" s="431"/>
    </row>
    <row r="36" spans="1:12" x14ac:dyDescent="0.25">
      <c r="A36" s="114" t="s">
        <v>721</v>
      </c>
      <c r="B36" s="427" t="s">
        <v>722</v>
      </c>
      <c r="C36" s="473"/>
      <c r="D36" s="428"/>
      <c r="E36" s="427" t="s">
        <v>704</v>
      </c>
      <c r="F36" s="428"/>
      <c r="G36" s="116" t="s">
        <v>706</v>
      </c>
      <c r="H36" s="117" t="s">
        <v>707</v>
      </c>
      <c r="I36" s="118" t="s">
        <v>708</v>
      </c>
    </row>
    <row r="37" spans="1:12" x14ac:dyDescent="0.25">
      <c r="A37" s="119">
        <v>1</v>
      </c>
      <c r="B37" s="464" t="s">
        <v>723</v>
      </c>
      <c r="C37" s="465"/>
      <c r="D37" s="466"/>
      <c r="E37" s="452" t="s">
        <v>724</v>
      </c>
      <c r="F37" s="454"/>
      <c r="G37" s="151">
        <v>6</v>
      </c>
      <c r="H37" s="149">
        <v>450</v>
      </c>
      <c r="I37" s="126">
        <f>SUM(G37*H37)</f>
        <v>2700</v>
      </c>
    </row>
    <row r="38" spans="1:12" x14ac:dyDescent="0.25">
      <c r="A38" s="119">
        <v>2</v>
      </c>
      <c r="B38" s="441" t="s">
        <v>725</v>
      </c>
      <c r="C38" s="442"/>
      <c r="D38" s="443"/>
      <c r="E38" s="421" t="s">
        <v>724</v>
      </c>
      <c r="F38" s="422"/>
      <c r="G38" s="120"/>
      <c r="H38" s="150">
        <v>350</v>
      </c>
      <c r="I38" s="123">
        <f t="shared" ref="I38:I42" si="2">SUM(G38*H38)</f>
        <v>0</v>
      </c>
    </row>
    <row r="39" spans="1:12" x14ac:dyDescent="0.25">
      <c r="A39" s="119">
        <v>3</v>
      </c>
      <c r="B39" s="441" t="s">
        <v>726</v>
      </c>
      <c r="C39" s="442"/>
      <c r="D39" s="443"/>
      <c r="E39" s="421" t="s">
        <v>724</v>
      </c>
      <c r="F39" s="422"/>
      <c r="G39" s="120"/>
      <c r="H39" s="150">
        <v>300</v>
      </c>
      <c r="I39" s="123">
        <f t="shared" si="2"/>
        <v>0</v>
      </c>
    </row>
    <row r="40" spans="1:12" x14ac:dyDescent="0.25">
      <c r="A40" s="119">
        <v>4</v>
      </c>
      <c r="B40" s="441" t="s">
        <v>727</v>
      </c>
      <c r="C40" s="442"/>
      <c r="D40" s="443"/>
      <c r="E40" s="421" t="s">
        <v>724</v>
      </c>
      <c r="F40" s="422"/>
      <c r="G40" s="120">
        <v>6</v>
      </c>
      <c r="H40" s="150">
        <v>200</v>
      </c>
      <c r="I40" s="123">
        <f t="shared" si="2"/>
        <v>1200</v>
      </c>
    </row>
    <row r="41" spans="1:12" x14ac:dyDescent="0.25">
      <c r="A41" s="119">
        <v>5</v>
      </c>
      <c r="B41" s="441" t="s">
        <v>728</v>
      </c>
      <c r="C41" s="442"/>
      <c r="D41" s="443"/>
      <c r="E41" s="421" t="s">
        <v>724</v>
      </c>
      <c r="F41" s="422"/>
      <c r="G41" s="120"/>
      <c r="H41" s="152">
        <v>200</v>
      </c>
      <c r="I41" s="123">
        <f t="shared" si="2"/>
        <v>0</v>
      </c>
    </row>
    <row r="42" spans="1:12" x14ac:dyDescent="0.25">
      <c r="A42" s="119">
        <v>6</v>
      </c>
      <c r="B42" s="441" t="s">
        <v>526</v>
      </c>
      <c r="C42" s="442"/>
      <c r="D42" s="443"/>
      <c r="E42" s="421" t="s">
        <v>724</v>
      </c>
      <c r="F42" s="422"/>
      <c r="G42" s="120"/>
      <c r="H42" s="152">
        <v>140</v>
      </c>
      <c r="I42" s="123">
        <f t="shared" si="2"/>
        <v>0</v>
      </c>
    </row>
    <row r="43" spans="1:12" x14ac:dyDescent="0.25">
      <c r="A43" s="119"/>
      <c r="B43" s="441"/>
      <c r="C43" s="442"/>
      <c r="D43" s="443"/>
      <c r="E43" s="127"/>
      <c r="F43" s="94"/>
      <c r="G43" s="94"/>
      <c r="H43" s="110"/>
      <c r="I43" s="123"/>
    </row>
    <row r="44" spans="1:12" x14ac:dyDescent="0.25">
      <c r="A44" s="108"/>
      <c r="B44" s="441"/>
      <c r="C44" s="442"/>
      <c r="D44" s="443"/>
      <c r="F44" s="94"/>
      <c r="G44" s="94"/>
      <c r="H44" s="110"/>
      <c r="I44" s="123"/>
    </row>
    <row r="45" spans="1:12" x14ac:dyDescent="0.25">
      <c r="A45" s="128"/>
      <c r="B45" s="470"/>
      <c r="C45" s="471"/>
      <c r="D45" s="472"/>
      <c r="E45" s="96"/>
      <c r="F45" s="97"/>
      <c r="G45" s="94"/>
      <c r="H45" s="112"/>
      <c r="I45" s="123"/>
    </row>
    <row r="46" spans="1:12" x14ac:dyDescent="0.25">
      <c r="A46" s="423" t="s">
        <v>729</v>
      </c>
      <c r="B46" s="419"/>
      <c r="C46" s="419"/>
      <c r="D46" s="419"/>
      <c r="E46" s="419"/>
      <c r="F46" s="419"/>
      <c r="G46" s="419"/>
      <c r="H46" s="420"/>
      <c r="I46" s="129">
        <f>SUM(I37:I45)</f>
        <v>3900</v>
      </c>
    </row>
    <row r="47" spans="1:12" x14ac:dyDescent="0.25">
      <c r="A47" s="429" t="s">
        <v>730</v>
      </c>
      <c r="B47" s="430"/>
      <c r="C47" s="430"/>
      <c r="D47" s="430"/>
      <c r="E47" s="430"/>
      <c r="F47" s="430"/>
      <c r="G47" s="430"/>
      <c r="H47" s="430"/>
      <c r="I47" s="431"/>
    </row>
    <row r="48" spans="1:12" x14ac:dyDescent="0.25">
      <c r="A48" s="114" t="s">
        <v>731</v>
      </c>
      <c r="B48" s="427" t="s">
        <v>732</v>
      </c>
      <c r="C48" s="473"/>
      <c r="D48" s="428"/>
      <c r="E48" s="427" t="s">
        <v>733</v>
      </c>
      <c r="F48" s="428"/>
      <c r="G48" s="130" t="s">
        <v>734</v>
      </c>
      <c r="H48" s="130" t="s">
        <v>707</v>
      </c>
      <c r="I48" s="131" t="s">
        <v>708</v>
      </c>
    </row>
    <row r="49" spans="1:12" x14ac:dyDescent="0.25">
      <c r="A49" s="119">
        <v>1</v>
      </c>
      <c r="B49" s="432" t="s">
        <v>809</v>
      </c>
      <c r="C49" s="433"/>
      <c r="D49" s="434"/>
      <c r="E49" s="452"/>
      <c r="F49" s="454"/>
      <c r="G49" s="120"/>
      <c r="H49" s="132"/>
      <c r="I49" s="123"/>
    </row>
    <row r="50" spans="1:12" x14ac:dyDescent="0.25">
      <c r="A50" s="119"/>
      <c r="B50" s="435" t="s">
        <v>755</v>
      </c>
      <c r="C50" s="436"/>
      <c r="D50" s="437"/>
      <c r="E50" s="421">
        <v>1</v>
      </c>
      <c r="F50" s="422"/>
      <c r="G50" s="120">
        <v>28.6</v>
      </c>
      <c r="H50" s="132">
        <v>5</v>
      </c>
      <c r="I50" s="123">
        <f>H50*G50</f>
        <v>143</v>
      </c>
    </row>
    <row r="51" spans="1:12" x14ac:dyDescent="0.25">
      <c r="A51" s="133"/>
      <c r="B51" s="438"/>
      <c r="C51" s="439"/>
      <c r="D51" s="440"/>
      <c r="E51" s="455"/>
      <c r="F51" s="457"/>
      <c r="G51" s="120"/>
      <c r="H51" s="132"/>
      <c r="I51" s="123"/>
    </row>
    <row r="52" spans="1:12" x14ac:dyDescent="0.25">
      <c r="A52" s="423" t="s">
        <v>737</v>
      </c>
      <c r="B52" s="419"/>
      <c r="C52" s="419"/>
      <c r="D52" s="419"/>
      <c r="E52" s="419"/>
      <c r="F52" s="419"/>
      <c r="G52" s="419"/>
      <c r="H52" s="420"/>
      <c r="I52" s="134">
        <f>SUM(I49:I51)</f>
        <v>143</v>
      </c>
    </row>
    <row r="53" spans="1:12" x14ac:dyDescent="0.25">
      <c r="A53" s="135"/>
      <c r="B53" s="136"/>
      <c r="C53" s="136"/>
      <c r="D53" s="136"/>
      <c r="E53" s="136"/>
      <c r="F53" s="137"/>
      <c r="G53" s="138"/>
      <c r="H53" s="138"/>
      <c r="I53" s="139"/>
      <c r="L53" s="91"/>
    </row>
    <row r="54" spans="1:12" x14ac:dyDescent="0.25">
      <c r="A54" s="467"/>
      <c r="B54" s="468"/>
      <c r="C54" s="468"/>
      <c r="D54" s="468"/>
      <c r="E54" s="468"/>
      <c r="F54" s="140"/>
      <c r="G54" s="469" t="s">
        <v>738</v>
      </c>
      <c r="H54" s="468"/>
      <c r="I54" s="141">
        <f>I52+I46+I34+I21</f>
        <v>7246.3249999999998</v>
      </c>
    </row>
    <row r="55" spans="1:12" x14ac:dyDescent="0.25">
      <c r="A55" s="467"/>
      <c r="B55" s="468"/>
      <c r="C55" s="468"/>
      <c r="D55" s="468"/>
      <c r="E55" s="468"/>
      <c r="F55" s="94"/>
      <c r="G55" s="142"/>
      <c r="H55" s="143"/>
      <c r="I55" s="144"/>
    </row>
    <row r="56" spans="1:12" ht="15.75" thickBot="1" x14ac:dyDescent="0.3">
      <c r="A56" s="467"/>
      <c r="B56" s="468"/>
      <c r="C56" s="468"/>
      <c r="D56" s="468"/>
      <c r="E56" s="468"/>
      <c r="F56" s="94"/>
      <c r="G56" s="417" t="s">
        <v>739</v>
      </c>
      <c r="H56" s="418"/>
      <c r="I56" s="153">
        <f>I54+I55</f>
        <v>7246.3249999999998</v>
      </c>
    </row>
    <row r="57" spans="1:12" ht="16.5" thickTop="1" thickBot="1" x14ac:dyDescent="0.3">
      <c r="A57" s="145"/>
      <c r="B57" s="146"/>
      <c r="C57" s="474"/>
      <c r="D57" s="475"/>
      <c r="E57" s="475"/>
      <c r="F57" s="475"/>
      <c r="G57" s="147"/>
      <c r="H57" s="147"/>
      <c r="I57" s="148"/>
    </row>
    <row r="59" spans="1:12" x14ac:dyDescent="0.25">
      <c r="A59" s="91"/>
      <c r="B59" s="91"/>
    </row>
  </sheetData>
  <mergeCells count="69">
    <mergeCell ref="F11:G11"/>
    <mergeCell ref="H11:I11"/>
    <mergeCell ref="A9:E9"/>
    <mergeCell ref="F9:G9"/>
    <mergeCell ref="H9:I9"/>
    <mergeCell ref="F10:G10"/>
    <mergeCell ref="H10:I10"/>
    <mergeCell ref="B23:E23"/>
    <mergeCell ref="F12:G12"/>
    <mergeCell ref="H12:I12"/>
    <mergeCell ref="F14:G14"/>
    <mergeCell ref="H14:I14"/>
    <mergeCell ref="A15:I15"/>
    <mergeCell ref="A16:I16"/>
    <mergeCell ref="B18:D18"/>
    <mergeCell ref="B19:D19"/>
    <mergeCell ref="B20:D20"/>
    <mergeCell ref="A21:H21"/>
    <mergeCell ref="A22:I22"/>
    <mergeCell ref="H13:I13"/>
    <mergeCell ref="A35:I35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H33"/>
    <mergeCell ref="A34:H34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59"/>
  <sheetViews>
    <sheetView topLeftCell="A28"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15</v>
      </c>
      <c r="I9" s="448"/>
    </row>
    <row r="10" spans="1:13" x14ac:dyDescent="0.25">
      <c r="A10" s="93" t="s">
        <v>687</v>
      </c>
      <c r="B10" s="91"/>
      <c r="E10" s="94"/>
      <c r="F10" s="445" t="s">
        <v>688</v>
      </c>
      <c r="G10" s="446"/>
      <c r="H10" s="449" t="s">
        <v>810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s">
        <v>766</v>
      </c>
      <c r="I11" s="450"/>
    </row>
    <row r="12" spans="1:13" x14ac:dyDescent="0.25">
      <c r="A12" s="93" t="s">
        <v>692</v>
      </c>
      <c r="B12" s="91"/>
      <c r="E12" s="94"/>
      <c r="F12" s="445" t="s">
        <v>693</v>
      </c>
      <c r="G12" s="446"/>
      <c r="H12" s="451">
        <v>44769</v>
      </c>
      <c r="I12" s="450"/>
    </row>
    <row r="13" spans="1:13" x14ac:dyDescent="0.25">
      <c r="A13" s="93" t="s">
        <v>694</v>
      </c>
      <c r="B13" s="91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811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2" x14ac:dyDescent="0.25">
      <c r="A17" s="98" t="s">
        <v>702</v>
      </c>
      <c r="B17" s="99" t="s">
        <v>703</v>
      </c>
      <c r="C17" s="99"/>
      <c r="D17" s="100"/>
      <c r="E17" s="101" t="s">
        <v>704</v>
      </c>
      <c r="F17" s="101" t="s">
        <v>705</v>
      </c>
      <c r="G17" s="101" t="s">
        <v>706</v>
      </c>
      <c r="H17" s="101" t="s">
        <v>707</v>
      </c>
      <c r="I17" s="102" t="s">
        <v>708</v>
      </c>
    </row>
    <row r="18" spans="1:12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2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2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2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2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2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</row>
    <row r="24" spans="1:12" x14ac:dyDescent="0.25">
      <c r="A24" s="119">
        <v>1</v>
      </c>
      <c r="B24" s="432" t="s">
        <v>812</v>
      </c>
      <c r="C24" s="433"/>
      <c r="D24" s="433"/>
      <c r="E24" s="433"/>
      <c r="F24" s="177"/>
      <c r="G24" s="177">
        <v>1</v>
      </c>
      <c r="H24" s="182">
        <v>1430</v>
      </c>
      <c r="I24" s="123">
        <f>H24*G24</f>
        <v>1430</v>
      </c>
    </row>
    <row r="25" spans="1:12" x14ac:dyDescent="0.25">
      <c r="A25" s="119"/>
      <c r="B25" s="435"/>
      <c r="C25" s="436"/>
      <c r="D25" s="436"/>
      <c r="E25" s="436"/>
      <c r="F25" s="155"/>
      <c r="G25" s="120"/>
      <c r="H25" s="182"/>
      <c r="I25" s="123"/>
    </row>
    <row r="26" spans="1:12" x14ac:dyDescent="0.25">
      <c r="A26" s="119"/>
      <c r="B26" s="435"/>
      <c r="C26" s="436"/>
      <c r="D26" s="436"/>
      <c r="E26" s="436"/>
      <c r="F26" s="155"/>
      <c r="G26" s="155"/>
      <c r="H26" s="182"/>
      <c r="I26" s="123"/>
    </row>
    <row r="27" spans="1:12" x14ac:dyDescent="0.25">
      <c r="A27" s="119"/>
      <c r="B27" s="435"/>
      <c r="C27" s="436"/>
      <c r="D27" s="436"/>
      <c r="E27" s="436"/>
      <c r="F27" s="155"/>
      <c r="G27" s="155"/>
      <c r="H27" s="182"/>
      <c r="I27" s="123"/>
    </row>
    <row r="28" spans="1:12" x14ac:dyDescent="0.25">
      <c r="A28" s="119"/>
      <c r="B28" s="435"/>
      <c r="C28" s="436"/>
      <c r="D28" s="436"/>
      <c r="E28" s="436"/>
      <c r="F28" s="155"/>
      <c r="G28" s="155"/>
      <c r="H28" s="182"/>
      <c r="I28" s="123"/>
    </row>
    <row r="29" spans="1:12" x14ac:dyDescent="0.25">
      <c r="A29" s="119"/>
      <c r="B29" s="421"/>
      <c r="C29" s="411"/>
      <c r="D29" s="411"/>
      <c r="E29" s="411"/>
      <c r="F29" s="94"/>
      <c r="G29" s="155"/>
      <c r="H29" s="182"/>
      <c r="I29" s="123"/>
    </row>
    <row r="30" spans="1:12" x14ac:dyDescent="0.25">
      <c r="A30" s="119"/>
      <c r="B30" s="421"/>
      <c r="C30" s="411"/>
      <c r="D30" s="411"/>
      <c r="E30" s="411"/>
      <c r="F30" s="94"/>
      <c r="G30" s="155"/>
      <c r="H30" s="182"/>
      <c r="I30" s="123"/>
    </row>
    <row r="31" spans="1:12" x14ac:dyDescent="0.25">
      <c r="A31" s="119"/>
      <c r="B31" s="438"/>
      <c r="C31" s="439"/>
      <c r="D31" s="439"/>
      <c r="E31" s="439"/>
      <c r="F31" s="97"/>
      <c r="G31" s="156"/>
      <c r="H31" s="122"/>
      <c r="I31" s="123"/>
      <c r="L31" s="124"/>
    </row>
    <row r="32" spans="1:12" x14ac:dyDescent="0.25">
      <c r="A32" s="482" t="s">
        <v>785</v>
      </c>
      <c r="B32" s="419"/>
      <c r="C32" s="419"/>
      <c r="D32" s="419"/>
      <c r="E32" s="419"/>
      <c r="F32" s="419"/>
      <c r="G32" s="419"/>
      <c r="H32" s="420"/>
      <c r="I32" s="183">
        <f>SUM(I24:I31)</f>
        <v>1430</v>
      </c>
      <c r="L32" s="124"/>
    </row>
    <row r="33" spans="1:12" x14ac:dyDescent="0.25">
      <c r="A33" s="423" t="s">
        <v>786</v>
      </c>
      <c r="B33" s="419"/>
      <c r="C33" s="419"/>
      <c r="D33" s="419"/>
      <c r="E33" s="419"/>
      <c r="F33" s="419"/>
      <c r="G33" s="419"/>
      <c r="H33" s="420"/>
      <c r="I33" s="184">
        <f>I32*0.15</f>
        <v>214.5</v>
      </c>
      <c r="L33" s="124"/>
    </row>
    <row r="34" spans="1:12" x14ac:dyDescent="0.25">
      <c r="A34" s="423" t="s">
        <v>787</v>
      </c>
      <c r="B34" s="419"/>
      <c r="C34" s="419"/>
      <c r="D34" s="419"/>
      <c r="E34" s="419"/>
      <c r="F34" s="419"/>
      <c r="G34" s="419"/>
      <c r="H34" s="420"/>
      <c r="I34" s="125">
        <f>I32+I33</f>
        <v>1644.5</v>
      </c>
    </row>
    <row r="35" spans="1:12" x14ac:dyDescent="0.25">
      <c r="A35" s="429" t="s">
        <v>720</v>
      </c>
      <c r="B35" s="430"/>
      <c r="C35" s="430"/>
      <c r="D35" s="430"/>
      <c r="E35" s="430"/>
      <c r="F35" s="430"/>
      <c r="G35" s="430"/>
      <c r="H35" s="430"/>
      <c r="I35" s="431"/>
    </row>
    <row r="36" spans="1:12" x14ac:dyDescent="0.25">
      <c r="A36" s="114" t="s">
        <v>721</v>
      </c>
      <c r="B36" s="427" t="s">
        <v>722</v>
      </c>
      <c r="C36" s="473"/>
      <c r="D36" s="428"/>
      <c r="E36" s="427" t="s">
        <v>704</v>
      </c>
      <c r="F36" s="428"/>
      <c r="G36" s="116" t="s">
        <v>706</v>
      </c>
      <c r="H36" s="117" t="s">
        <v>707</v>
      </c>
      <c r="I36" s="118" t="s">
        <v>708</v>
      </c>
    </row>
    <row r="37" spans="1:12" x14ac:dyDescent="0.25">
      <c r="A37" s="119">
        <v>1</v>
      </c>
      <c r="B37" s="464" t="s">
        <v>723</v>
      </c>
      <c r="C37" s="465"/>
      <c r="D37" s="466"/>
      <c r="E37" s="452" t="s">
        <v>724</v>
      </c>
      <c r="F37" s="454"/>
      <c r="G37" s="151">
        <v>1</v>
      </c>
      <c r="H37" s="149">
        <v>450</v>
      </c>
      <c r="I37" s="126">
        <f>SUM(G37*H37)</f>
        <v>450</v>
      </c>
    </row>
    <row r="38" spans="1:12" x14ac:dyDescent="0.25">
      <c r="A38" s="119">
        <v>2</v>
      </c>
      <c r="B38" s="441" t="s">
        <v>725</v>
      </c>
      <c r="C38" s="442"/>
      <c r="D38" s="443"/>
      <c r="E38" s="421" t="s">
        <v>724</v>
      </c>
      <c r="F38" s="422"/>
      <c r="G38" s="120"/>
      <c r="H38" s="150">
        <v>350</v>
      </c>
      <c r="I38" s="123">
        <f t="shared" ref="I38:I42" si="1">SUM(G38*H38)</f>
        <v>0</v>
      </c>
    </row>
    <row r="39" spans="1:12" x14ac:dyDescent="0.25">
      <c r="A39" s="119">
        <v>3</v>
      </c>
      <c r="B39" s="441" t="s">
        <v>726</v>
      </c>
      <c r="C39" s="442"/>
      <c r="D39" s="443"/>
      <c r="E39" s="421" t="s">
        <v>724</v>
      </c>
      <c r="F39" s="422"/>
      <c r="G39" s="120"/>
      <c r="H39" s="150">
        <v>300</v>
      </c>
      <c r="I39" s="123">
        <f t="shared" si="1"/>
        <v>0</v>
      </c>
    </row>
    <row r="40" spans="1:12" x14ac:dyDescent="0.25">
      <c r="A40" s="119">
        <v>4</v>
      </c>
      <c r="B40" s="441" t="s">
        <v>727</v>
      </c>
      <c r="C40" s="442"/>
      <c r="D40" s="443"/>
      <c r="E40" s="421" t="s">
        <v>724</v>
      </c>
      <c r="F40" s="422"/>
      <c r="G40" s="120">
        <v>1</v>
      </c>
      <c r="H40" s="150">
        <v>200</v>
      </c>
      <c r="I40" s="123">
        <f t="shared" si="1"/>
        <v>200</v>
      </c>
    </row>
    <row r="41" spans="1:12" x14ac:dyDescent="0.25">
      <c r="A41" s="119">
        <v>5</v>
      </c>
      <c r="B41" s="441" t="s">
        <v>728</v>
      </c>
      <c r="C41" s="442"/>
      <c r="D41" s="443"/>
      <c r="E41" s="421" t="s">
        <v>724</v>
      </c>
      <c r="F41" s="422"/>
      <c r="G41" s="120"/>
      <c r="H41" s="152">
        <v>200</v>
      </c>
      <c r="I41" s="123">
        <f t="shared" si="1"/>
        <v>0</v>
      </c>
    </row>
    <row r="42" spans="1:12" x14ac:dyDescent="0.25">
      <c r="A42" s="119">
        <v>6</v>
      </c>
      <c r="B42" s="441" t="s">
        <v>526</v>
      </c>
      <c r="C42" s="442"/>
      <c r="D42" s="443"/>
      <c r="E42" s="421" t="s">
        <v>724</v>
      </c>
      <c r="F42" s="422"/>
      <c r="G42" s="120"/>
      <c r="H42" s="152">
        <v>140</v>
      </c>
      <c r="I42" s="123">
        <f t="shared" si="1"/>
        <v>0</v>
      </c>
    </row>
    <row r="43" spans="1:12" x14ac:dyDescent="0.25">
      <c r="A43" s="119"/>
      <c r="B43" s="441"/>
      <c r="C43" s="442"/>
      <c r="D43" s="443"/>
      <c r="E43" s="127"/>
      <c r="F43" s="94"/>
      <c r="G43" s="94"/>
      <c r="H43" s="110"/>
      <c r="I43" s="123"/>
    </row>
    <row r="44" spans="1:12" x14ac:dyDescent="0.25">
      <c r="A44" s="108"/>
      <c r="B44" s="441"/>
      <c r="C44" s="442"/>
      <c r="D44" s="443"/>
      <c r="F44" s="94"/>
      <c r="G44" s="94"/>
      <c r="H44" s="110"/>
      <c r="I44" s="123"/>
    </row>
    <row r="45" spans="1:12" x14ac:dyDescent="0.25">
      <c r="A45" s="128"/>
      <c r="B45" s="470"/>
      <c r="C45" s="471"/>
      <c r="D45" s="472"/>
      <c r="E45" s="96"/>
      <c r="F45" s="97"/>
      <c r="G45" s="94"/>
      <c r="H45" s="112"/>
      <c r="I45" s="123"/>
    </row>
    <row r="46" spans="1:12" x14ac:dyDescent="0.25">
      <c r="A46" s="423" t="s">
        <v>729</v>
      </c>
      <c r="B46" s="419"/>
      <c r="C46" s="419"/>
      <c r="D46" s="419"/>
      <c r="E46" s="419"/>
      <c r="F46" s="419"/>
      <c r="G46" s="419"/>
      <c r="H46" s="420"/>
      <c r="I46" s="129">
        <f>SUM(I37:I45)</f>
        <v>650</v>
      </c>
    </row>
    <row r="47" spans="1:12" x14ac:dyDescent="0.25">
      <c r="A47" s="429" t="s">
        <v>730</v>
      </c>
      <c r="B47" s="430"/>
      <c r="C47" s="430"/>
      <c r="D47" s="430"/>
      <c r="E47" s="430"/>
      <c r="F47" s="430"/>
      <c r="G47" s="430"/>
      <c r="H47" s="430"/>
      <c r="I47" s="431"/>
    </row>
    <row r="48" spans="1:12" x14ac:dyDescent="0.25">
      <c r="A48" s="114" t="s">
        <v>731</v>
      </c>
      <c r="B48" s="427" t="s">
        <v>732</v>
      </c>
      <c r="C48" s="473"/>
      <c r="D48" s="428"/>
      <c r="E48" s="427" t="s">
        <v>733</v>
      </c>
      <c r="F48" s="428"/>
      <c r="G48" s="130" t="s">
        <v>734</v>
      </c>
      <c r="H48" s="130" t="s">
        <v>707</v>
      </c>
      <c r="I48" s="131" t="s">
        <v>708</v>
      </c>
    </row>
    <row r="49" spans="1:12" x14ac:dyDescent="0.25">
      <c r="A49" s="119">
        <v>1</v>
      </c>
      <c r="B49" s="432" t="s">
        <v>813</v>
      </c>
      <c r="C49" s="433"/>
      <c r="D49" s="434"/>
      <c r="E49" s="452"/>
      <c r="F49" s="454"/>
      <c r="G49" s="120"/>
      <c r="H49" s="132"/>
      <c r="I49" s="123"/>
    </row>
    <row r="50" spans="1:12" x14ac:dyDescent="0.25">
      <c r="A50" s="119"/>
      <c r="B50" s="435" t="s">
        <v>755</v>
      </c>
      <c r="C50" s="436"/>
      <c r="D50" s="437"/>
      <c r="E50" s="421">
        <v>1</v>
      </c>
      <c r="F50" s="422"/>
      <c r="G50" s="120">
        <v>81.599999999999994</v>
      </c>
      <c r="H50" s="132">
        <v>5</v>
      </c>
      <c r="I50" s="123">
        <f>H50*G50</f>
        <v>408</v>
      </c>
    </row>
    <row r="51" spans="1:12" x14ac:dyDescent="0.25">
      <c r="A51" s="133"/>
      <c r="B51" s="438"/>
      <c r="C51" s="439"/>
      <c r="D51" s="440"/>
      <c r="E51" s="455"/>
      <c r="F51" s="457"/>
      <c r="G51" s="120"/>
      <c r="H51" s="132"/>
      <c r="I51" s="123"/>
    </row>
    <row r="52" spans="1:12" x14ac:dyDescent="0.25">
      <c r="A52" s="423" t="s">
        <v>737</v>
      </c>
      <c r="B52" s="419"/>
      <c r="C52" s="419"/>
      <c r="D52" s="419"/>
      <c r="E52" s="419"/>
      <c r="F52" s="419"/>
      <c r="G52" s="419"/>
      <c r="H52" s="420"/>
      <c r="I52" s="134">
        <f>SUM(I49:I51)</f>
        <v>408</v>
      </c>
    </row>
    <row r="53" spans="1:12" x14ac:dyDescent="0.25">
      <c r="A53" s="135"/>
      <c r="B53" s="136"/>
      <c r="C53" s="136"/>
      <c r="D53" s="136"/>
      <c r="E53" s="136"/>
      <c r="F53" s="137"/>
      <c r="G53" s="138"/>
      <c r="H53" s="138"/>
      <c r="I53" s="139"/>
      <c r="L53" s="91"/>
    </row>
    <row r="54" spans="1:12" x14ac:dyDescent="0.25">
      <c r="A54" s="467"/>
      <c r="B54" s="468"/>
      <c r="C54" s="468"/>
      <c r="D54" s="468"/>
      <c r="E54" s="468"/>
      <c r="F54" s="140"/>
      <c r="G54" s="469" t="s">
        <v>738</v>
      </c>
      <c r="H54" s="468"/>
      <c r="I54" s="141">
        <f>I52+I46+I34+I21</f>
        <v>2702.5</v>
      </c>
    </row>
    <row r="55" spans="1:12" x14ac:dyDescent="0.25">
      <c r="A55" s="467"/>
      <c r="B55" s="468"/>
      <c r="C55" s="468"/>
      <c r="D55" s="468"/>
      <c r="E55" s="468"/>
      <c r="F55" s="94"/>
      <c r="G55" s="142"/>
      <c r="H55" s="143"/>
      <c r="I55" s="144"/>
    </row>
    <row r="56" spans="1:12" ht="15.75" thickBot="1" x14ac:dyDescent="0.3">
      <c r="A56" s="467"/>
      <c r="B56" s="468"/>
      <c r="C56" s="468"/>
      <c r="D56" s="468"/>
      <c r="E56" s="468"/>
      <c r="F56" s="94"/>
      <c r="G56" s="417" t="s">
        <v>739</v>
      </c>
      <c r="H56" s="418"/>
      <c r="I56" s="153">
        <f>I54+I55</f>
        <v>2702.5</v>
      </c>
    </row>
    <row r="57" spans="1:12" ht="16.5" thickTop="1" thickBot="1" x14ac:dyDescent="0.3">
      <c r="A57" s="145"/>
      <c r="B57" s="146"/>
      <c r="C57" s="474"/>
      <c r="D57" s="475"/>
      <c r="E57" s="475"/>
      <c r="F57" s="475"/>
      <c r="G57" s="147"/>
      <c r="H57" s="147"/>
      <c r="I57" s="148"/>
    </row>
    <row r="59" spans="1:12" x14ac:dyDescent="0.25">
      <c r="A59" s="91"/>
      <c r="B59" s="91"/>
    </row>
  </sheetData>
  <mergeCells count="69">
    <mergeCell ref="F11:G11"/>
    <mergeCell ref="H11:I11"/>
    <mergeCell ref="A9:E9"/>
    <mergeCell ref="F9:G9"/>
    <mergeCell ref="H9:I9"/>
    <mergeCell ref="F10:G10"/>
    <mergeCell ref="H10:I10"/>
    <mergeCell ref="B23:E23"/>
    <mergeCell ref="F12:G12"/>
    <mergeCell ref="H12:I12"/>
    <mergeCell ref="F14:G14"/>
    <mergeCell ref="H14:I14"/>
    <mergeCell ref="A15:I15"/>
    <mergeCell ref="A16:I16"/>
    <mergeCell ref="B18:D18"/>
    <mergeCell ref="B19:D19"/>
    <mergeCell ref="B20:D20"/>
    <mergeCell ref="A21:H21"/>
    <mergeCell ref="A22:I22"/>
    <mergeCell ref="H13:I13"/>
    <mergeCell ref="A35:I35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H33"/>
    <mergeCell ref="A34:H34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59"/>
  <sheetViews>
    <sheetView topLeftCell="A31"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16</v>
      </c>
      <c r="I9" s="448"/>
    </row>
    <row r="10" spans="1:13" x14ac:dyDescent="0.25">
      <c r="A10" s="93" t="s">
        <v>687</v>
      </c>
      <c r="B10" s="91"/>
      <c r="E10" s="94"/>
      <c r="F10" s="445" t="s">
        <v>688</v>
      </c>
      <c r="G10" s="446"/>
      <c r="H10" s="449">
        <v>43713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s">
        <v>814</v>
      </c>
      <c r="I11" s="450"/>
    </row>
    <row r="12" spans="1:13" x14ac:dyDescent="0.25">
      <c r="A12" s="93" t="s">
        <v>692</v>
      </c>
      <c r="B12" s="91"/>
      <c r="E12" s="94"/>
      <c r="F12" s="445" t="s">
        <v>693</v>
      </c>
      <c r="G12" s="446"/>
      <c r="H12" s="451">
        <v>45596</v>
      </c>
      <c r="I12" s="450"/>
    </row>
    <row r="13" spans="1:13" x14ac:dyDescent="0.25">
      <c r="A13" s="93" t="s">
        <v>694</v>
      </c>
      <c r="B13" s="91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815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2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2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2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2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2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2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2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2" x14ac:dyDescent="0.25">
      <c r="A24" s="119">
        <v>1</v>
      </c>
      <c r="B24" s="432" t="s">
        <v>812</v>
      </c>
      <c r="C24" s="433"/>
      <c r="D24" s="433"/>
      <c r="E24" s="433"/>
      <c r="F24" s="177"/>
      <c r="G24" s="177">
        <v>1</v>
      </c>
      <c r="H24" s="182">
        <v>1498.26</v>
      </c>
      <c r="I24" s="123">
        <f>H24*G24</f>
        <v>1498.26</v>
      </c>
    </row>
    <row r="25" spans="1:12" x14ac:dyDescent="0.25">
      <c r="A25" s="119"/>
      <c r="B25" s="435"/>
      <c r="C25" s="436"/>
      <c r="D25" s="436"/>
      <c r="E25" s="436"/>
      <c r="F25" s="155"/>
      <c r="G25" s="120"/>
      <c r="H25" s="182"/>
      <c r="I25" s="123"/>
    </row>
    <row r="26" spans="1:12" x14ac:dyDescent="0.25">
      <c r="A26" s="119"/>
      <c r="B26" s="435"/>
      <c r="C26" s="436"/>
      <c r="D26" s="436"/>
      <c r="E26" s="436"/>
      <c r="F26" s="155"/>
      <c r="G26" s="155"/>
      <c r="H26" s="182"/>
      <c r="I26" s="123"/>
    </row>
    <row r="27" spans="1:12" x14ac:dyDescent="0.25">
      <c r="A27" s="119"/>
      <c r="B27" s="435"/>
      <c r="C27" s="436"/>
      <c r="D27" s="436"/>
      <c r="E27" s="436"/>
      <c r="F27" s="155"/>
      <c r="G27" s="155"/>
      <c r="H27" s="182"/>
      <c r="I27" s="123"/>
    </row>
    <row r="28" spans="1:12" x14ac:dyDescent="0.25">
      <c r="A28" s="119"/>
      <c r="B28" s="435"/>
      <c r="C28" s="436"/>
      <c r="D28" s="436"/>
      <c r="E28" s="436"/>
      <c r="F28" s="155"/>
      <c r="G28" s="155"/>
      <c r="H28" s="182"/>
      <c r="I28" s="123"/>
    </row>
    <row r="29" spans="1:12" x14ac:dyDescent="0.25">
      <c r="A29" s="119"/>
      <c r="B29" s="421"/>
      <c r="C29" s="411"/>
      <c r="D29" s="411"/>
      <c r="E29" s="411"/>
      <c r="F29" s="94"/>
      <c r="G29" s="155"/>
      <c r="H29" s="182"/>
      <c r="I29" s="123"/>
    </row>
    <row r="30" spans="1:12" x14ac:dyDescent="0.25">
      <c r="A30" s="119"/>
      <c r="B30" s="421"/>
      <c r="C30" s="411"/>
      <c r="D30" s="411"/>
      <c r="E30" s="411"/>
      <c r="F30" s="94"/>
      <c r="G30" s="155"/>
      <c r="H30" s="182"/>
      <c r="I30" s="123"/>
    </row>
    <row r="31" spans="1:12" x14ac:dyDescent="0.25">
      <c r="A31" s="119"/>
      <c r="B31" s="438"/>
      <c r="C31" s="439"/>
      <c r="D31" s="439"/>
      <c r="E31" s="439"/>
      <c r="F31" s="97"/>
      <c r="G31" s="156"/>
      <c r="H31" s="122"/>
      <c r="I31" s="123"/>
      <c r="L31" s="124"/>
    </row>
    <row r="32" spans="1:12" x14ac:dyDescent="0.25">
      <c r="A32" s="482" t="s">
        <v>785</v>
      </c>
      <c r="B32" s="419"/>
      <c r="C32" s="419"/>
      <c r="D32" s="419"/>
      <c r="E32" s="419"/>
      <c r="F32" s="419"/>
      <c r="G32" s="419"/>
      <c r="H32" s="420"/>
      <c r="I32" s="183">
        <f>SUM(I24:I31)</f>
        <v>1498.26</v>
      </c>
      <c r="L32" s="124"/>
    </row>
    <row r="33" spans="1:12" x14ac:dyDescent="0.25">
      <c r="A33" s="423" t="s">
        <v>786</v>
      </c>
      <c r="B33" s="419"/>
      <c r="C33" s="419"/>
      <c r="D33" s="419"/>
      <c r="E33" s="419"/>
      <c r="F33" s="419"/>
      <c r="G33" s="419"/>
      <c r="H33" s="420"/>
      <c r="I33" s="184">
        <f>I32*0.15</f>
        <v>224.739</v>
      </c>
      <c r="L33" s="124"/>
    </row>
    <row r="34" spans="1:12" x14ac:dyDescent="0.25">
      <c r="A34" s="423" t="s">
        <v>787</v>
      </c>
      <c r="B34" s="419"/>
      <c r="C34" s="419"/>
      <c r="D34" s="419"/>
      <c r="E34" s="419"/>
      <c r="F34" s="419"/>
      <c r="G34" s="419"/>
      <c r="H34" s="420"/>
      <c r="I34" s="125">
        <f>I32+I33</f>
        <v>1722.999</v>
      </c>
    </row>
    <row r="35" spans="1:12" x14ac:dyDescent="0.25">
      <c r="A35" s="429" t="s">
        <v>720</v>
      </c>
      <c r="B35" s="430"/>
      <c r="C35" s="430"/>
      <c r="D35" s="430"/>
      <c r="E35" s="430"/>
      <c r="F35" s="430"/>
      <c r="G35" s="430"/>
      <c r="H35" s="430"/>
      <c r="I35" s="431"/>
    </row>
    <row r="36" spans="1:12" x14ac:dyDescent="0.25">
      <c r="A36" s="114" t="s">
        <v>721</v>
      </c>
      <c r="B36" s="427" t="s">
        <v>722</v>
      </c>
      <c r="C36" s="473"/>
      <c r="D36" s="428"/>
      <c r="E36" s="427" t="s">
        <v>704</v>
      </c>
      <c r="F36" s="428"/>
      <c r="G36" s="116" t="s">
        <v>706</v>
      </c>
      <c r="H36" s="117" t="s">
        <v>707</v>
      </c>
      <c r="I36" s="118" t="s">
        <v>708</v>
      </c>
    </row>
    <row r="37" spans="1:12" x14ac:dyDescent="0.25">
      <c r="A37" s="119">
        <v>1</v>
      </c>
      <c r="B37" s="464" t="s">
        <v>723</v>
      </c>
      <c r="C37" s="465"/>
      <c r="D37" s="466"/>
      <c r="E37" s="452" t="s">
        <v>724</v>
      </c>
      <c r="F37" s="454"/>
      <c r="G37" s="151">
        <v>3</v>
      </c>
      <c r="H37" s="149">
        <v>450</v>
      </c>
      <c r="I37" s="126">
        <f>SUM(G37*H37)</f>
        <v>1350</v>
      </c>
    </row>
    <row r="38" spans="1:12" x14ac:dyDescent="0.25">
      <c r="A38" s="119">
        <v>2</v>
      </c>
      <c r="B38" s="441" t="s">
        <v>725</v>
      </c>
      <c r="C38" s="442"/>
      <c r="D38" s="443"/>
      <c r="E38" s="421" t="s">
        <v>724</v>
      </c>
      <c r="F38" s="422"/>
      <c r="G38" s="120"/>
      <c r="H38" s="150">
        <v>350</v>
      </c>
      <c r="I38" s="123">
        <f t="shared" ref="I38:I42" si="1">SUM(G38*H38)</f>
        <v>0</v>
      </c>
    </row>
    <row r="39" spans="1:12" x14ac:dyDescent="0.25">
      <c r="A39" s="119">
        <v>3</v>
      </c>
      <c r="B39" s="441" t="s">
        <v>726</v>
      </c>
      <c r="C39" s="442"/>
      <c r="D39" s="443"/>
      <c r="E39" s="421" t="s">
        <v>724</v>
      </c>
      <c r="F39" s="422"/>
      <c r="G39" s="120"/>
      <c r="H39" s="150">
        <v>300</v>
      </c>
      <c r="I39" s="123">
        <f t="shared" si="1"/>
        <v>0</v>
      </c>
    </row>
    <row r="40" spans="1:12" x14ac:dyDescent="0.25">
      <c r="A40" s="119">
        <v>4</v>
      </c>
      <c r="B40" s="441" t="s">
        <v>727</v>
      </c>
      <c r="C40" s="442"/>
      <c r="D40" s="443"/>
      <c r="E40" s="421" t="s">
        <v>724</v>
      </c>
      <c r="F40" s="422"/>
      <c r="G40" s="120"/>
      <c r="H40" s="150">
        <v>200</v>
      </c>
      <c r="I40" s="123">
        <f t="shared" si="1"/>
        <v>0</v>
      </c>
    </row>
    <row r="41" spans="1:12" x14ac:dyDescent="0.25">
      <c r="A41" s="119">
        <v>5</v>
      </c>
      <c r="B41" s="441" t="s">
        <v>728</v>
      </c>
      <c r="C41" s="442"/>
      <c r="D41" s="443"/>
      <c r="E41" s="421" t="s">
        <v>724</v>
      </c>
      <c r="F41" s="422"/>
      <c r="G41" s="120"/>
      <c r="H41" s="152">
        <v>200</v>
      </c>
      <c r="I41" s="123">
        <f t="shared" si="1"/>
        <v>0</v>
      </c>
    </row>
    <row r="42" spans="1:12" x14ac:dyDescent="0.25">
      <c r="A42" s="119">
        <v>6</v>
      </c>
      <c r="B42" s="441" t="s">
        <v>526</v>
      </c>
      <c r="C42" s="442"/>
      <c r="D42" s="443"/>
      <c r="E42" s="421" t="s">
        <v>724</v>
      </c>
      <c r="F42" s="422"/>
      <c r="G42" s="120"/>
      <c r="H42" s="152">
        <v>140</v>
      </c>
      <c r="I42" s="123">
        <f t="shared" si="1"/>
        <v>0</v>
      </c>
    </row>
    <row r="43" spans="1:12" x14ac:dyDescent="0.25">
      <c r="A43" s="119"/>
      <c r="B43" s="441"/>
      <c r="C43" s="442"/>
      <c r="D43" s="443"/>
      <c r="E43" s="127"/>
      <c r="F43" s="94"/>
      <c r="G43" s="94"/>
      <c r="H43" s="110"/>
      <c r="I43" s="123"/>
    </row>
    <row r="44" spans="1:12" x14ac:dyDescent="0.25">
      <c r="A44" s="108"/>
      <c r="B44" s="441"/>
      <c r="C44" s="442"/>
      <c r="D44" s="443"/>
      <c r="F44" s="94"/>
      <c r="G44" s="94"/>
      <c r="H44" s="110"/>
      <c r="I44" s="123"/>
    </row>
    <row r="45" spans="1:12" x14ac:dyDescent="0.25">
      <c r="A45" s="128"/>
      <c r="B45" s="470"/>
      <c r="C45" s="471"/>
      <c r="D45" s="472"/>
      <c r="E45" s="96"/>
      <c r="F45" s="97"/>
      <c r="G45" s="94"/>
      <c r="H45" s="112"/>
      <c r="I45" s="123"/>
    </row>
    <row r="46" spans="1:12" x14ac:dyDescent="0.25">
      <c r="A46" s="423" t="s">
        <v>729</v>
      </c>
      <c r="B46" s="419"/>
      <c r="C46" s="419"/>
      <c r="D46" s="419"/>
      <c r="E46" s="419"/>
      <c r="F46" s="419"/>
      <c r="G46" s="419"/>
      <c r="H46" s="420"/>
      <c r="I46" s="129">
        <f>SUM(I37:I45)</f>
        <v>1350</v>
      </c>
    </row>
    <row r="47" spans="1:12" x14ac:dyDescent="0.25">
      <c r="A47" s="429" t="s">
        <v>730</v>
      </c>
      <c r="B47" s="430"/>
      <c r="C47" s="430"/>
      <c r="D47" s="430"/>
      <c r="E47" s="430"/>
      <c r="F47" s="430"/>
      <c r="G47" s="430"/>
      <c r="H47" s="430"/>
      <c r="I47" s="431"/>
    </row>
    <row r="48" spans="1:12" x14ac:dyDescent="0.25">
      <c r="A48" s="114" t="s">
        <v>731</v>
      </c>
      <c r="B48" s="427" t="s">
        <v>732</v>
      </c>
      <c r="C48" s="473"/>
      <c r="D48" s="428"/>
      <c r="E48" s="427" t="s">
        <v>733</v>
      </c>
      <c r="F48" s="428"/>
      <c r="G48" s="130" t="s">
        <v>734</v>
      </c>
      <c r="H48" s="130" t="s">
        <v>707</v>
      </c>
      <c r="I48" s="131" t="s">
        <v>708</v>
      </c>
    </row>
    <row r="49" spans="1:12" x14ac:dyDescent="0.25">
      <c r="A49" s="119">
        <v>1</v>
      </c>
      <c r="B49" s="432" t="s">
        <v>816</v>
      </c>
      <c r="C49" s="433"/>
      <c r="D49" s="434"/>
      <c r="E49" s="452"/>
      <c r="F49" s="454"/>
      <c r="G49" s="120"/>
      <c r="H49" s="132"/>
      <c r="I49" s="123"/>
    </row>
    <row r="50" spans="1:12" x14ac:dyDescent="0.25">
      <c r="A50" s="119"/>
      <c r="B50" s="435" t="s">
        <v>795</v>
      </c>
      <c r="C50" s="436"/>
      <c r="D50" s="437"/>
      <c r="E50" s="421">
        <v>1</v>
      </c>
      <c r="F50" s="422"/>
      <c r="G50" s="120">
        <v>4.8</v>
      </c>
      <c r="H50" s="132">
        <v>5</v>
      </c>
      <c r="I50" s="123">
        <f>H50*G50</f>
        <v>24</v>
      </c>
    </row>
    <row r="51" spans="1:12" x14ac:dyDescent="0.25">
      <c r="A51" s="133"/>
      <c r="B51" s="438"/>
      <c r="C51" s="439"/>
      <c r="D51" s="440"/>
      <c r="E51" s="455"/>
      <c r="F51" s="457"/>
      <c r="G51" s="120"/>
      <c r="H51" s="132"/>
      <c r="I51" s="123"/>
    </row>
    <row r="52" spans="1:12" x14ac:dyDescent="0.25">
      <c r="A52" s="423" t="s">
        <v>737</v>
      </c>
      <c r="B52" s="419"/>
      <c r="C52" s="419"/>
      <c r="D52" s="419"/>
      <c r="E52" s="419"/>
      <c r="F52" s="419"/>
      <c r="G52" s="419"/>
      <c r="H52" s="420"/>
      <c r="I52" s="134">
        <f>SUM(I49:I51)</f>
        <v>24</v>
      </c>
    </row>
    <row r="53" spans="1:12" x14ac:dyDescent="0.25">
      <c r="A53" s="135"/>
      <c r="B53" s="136"/>
      <c r="C53" s="136"/>
      <c r="D53" s="136"/>
      <c r="E53" s="136"/>
      <c r="F53" s="137"/>
      <c r="G53" s="138"/>
      <c r="H53" s="138"/>
      <c r="I53" s="139"/>
      <c r="L53" s="91"/>
    </row>
    <row r="54" spans="1:12" x14ac:dyDescent="0.25">
      <c r="A54" s="467"/>
      <c r="B54" s="468"/>
      <c r="C54" s="468"/>
      <c r="D54" s="468"/>
      <c r="E54" s="468"/>
      <c r="F54" s="140"/>
      <c r="G54" s="469" t="s">
        <v>738</v>
      </c>
      <c r="H54" s="468"/>
      <c r="I54" s="141">
        <f>I52+I46+I34+I21</f>
        <v>3096.9989999999998</v>
      </c>
    </row>
    <row r="55" spans="1:12" x14ac:dyDescent="0.25">
      <c r="A55" s="467"/>
      <c r="B55" s="468"/>
      <c r="C55" s="468"/>
      <c r="D55" s="468"/>
      <c r="E55" s="468"/>
      <c r="F55" s="94"/>
      <c r="G55" s="142"/>
      <c r="H55" s="143"/>
      <c r="I55" s="144"/>
    </row>
    <row r="56" spans="1:12" ht="15.75" thickBot="1" x14ac:dyDescent="0.3">
      <c r="A56" s="467"/>
      <c r="B56" s="468"/>
      <c r="C56" s="468"/>
      <c r="D56" s="468"/>
      <c r="E56" s="468"/>
      <c r="F56" s="94"/>
      <c r="G56" s="417" t="s">
        <v>739</v>
      </c>
      <c r="H56" s="418"/>
      <c r="I56" s="153">
        <f>I54+I55</f>
        <v>3096.9989999999998</v>
      </c>
    </row>
    <row r="57" spans="1:12" ht="16.5" thickTop="1" thickBot="1" x14ac:dyDescent="0.3">
      <c r="A57" s="145"/>
      <c r="B57" s="146"/>
      <c r="C57" s="474"/>
      <c r="D57" s="475"/>
      <c r="E57" s="475"/>
      <c r="F57" s="475"/>
      <c r="G57" s="147"/>
      <c r="H57" s="147"/>
      <c r="I57" s="148"/>
    </row>
    <row r="59" spans="1:12" x14ac:dyDescent="0.25">
      <c r="A59" s="91"/>
      <c r="B59" s="91"/>
    </row>
  </sheetData>
  <mergeCells count="70">
    <mergeCell ref="A16:I16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F14:G14"/>
    <mergeCell ref="H14:I14"/>
    <mergeCell ref="A15:I15"/>
    <mergeCell ref="H13:I13"/>
    <mergeCell ref="B28:E28"/>
    <mergeCell ref="B17:D17"/>
    <mergeCell ref="B18:D18"/>
    <mergeCell ref="B19:D19"/>
    <mergeCell ref="B20:D20"/>
    <mergeCell ref="A21:H21"/>
    <mergeCell ref="A22:I22"/>
    <mergeCell ref="B23:E23"/>
    <mergeCell ref="B24:E24"/>
    <mergeCell ref="B25:E25"/>
    <mergeCell ref="B26:E26"/>
    <mergeCell ref="B27:E27"/>
    <mergeCell ref="B38:D38"/>
    <mergeCell ref="E38:F38"/>
    <mergeCell ref="B29:E29"/>
    <mergeCell ref="B30:E30"/>
    <mergeCell ref="B31:E31"/>
    <mergeCell ref="A32:H32"/>
    <mergeCell ref="A33:H33"/>
    <mergeCell ref="A34:H34"/>
    <mergeCell ref="A35:I35"/>
    <mergeCell ref="B36:D36"/>
    <mergeCell ref="E36:F36"/>
    <mergeCell ref="B37:D37"/>
    <mergeCell ref="E37:F37"/>
    <mergeCell ref="B39:D39"/>
    <mergeCell ref="E39:F39"/>
    <mergeCell ref="B40:D40"/>
    <mergeCell ref="E40:F40"/>
    <mergeCell ref="B41:D41"/>
    <mergeCell ref="E41:F41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M59"/>
  <sheetViews>
    <sheetView topLeftCell="A22"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17</v>
      </c>
      <c r="I9" s="448"/>
    </row>
    <row r="10" spans="1:13" x14ac:dyDescent="0.25">
      <c r="A10" s="93" t="s">
        <v>687</v>
      </c>
      <c r="B10" s="91"/>
      <c r="E10" s="94"/>
      <c r="F10" s="445" t="s">
        <v>688</v>
      </c>
      <c r="G10" s="446"/>
      <c r="H10" s="449" t="s">
        <v>801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s">
        <v>817</v>
      </c>
      <c r="I11" s="450"/>
    </row>
    <row r="12" spans="1:13" x14ac:dyDescent="0.25">
      <c r="A12" s="93" t="s">
        <v>692</v>
      </c>
      <c r="B12" s="91"/>
      <c r="E12" s="94"/>
      <c r="F12" s="445" t="s">
        <v>693</v>
      </c>
      <c r="G12" s="446"/>
      <c r="H12" s="451">
        <v>44682</v>
      </c>
      <c r="I12" s="450"/>
    </row>
    <row r="13" spans="1:13" x14ac:dyDescent="0.25">
      <c r="A13" s="93" t="s">
        <v>694</v>
      </c>
      <c r="B13" s="91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818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2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2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2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2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2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2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2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2" x14ac:dyDescent="0.25">
      <c r="A24" s="119">
        <v>1</v>
      </c>
      <c r="B24" s="432" t="s">
        <v>819</v>
      </c>
      <c r="C24" s="433"/>
      <c r="D24" s="433"/>
      <c r="E24" s="433"/>
      <c r="F24" s="177"/>
      <c r="G24" s="177">
        <v>1</v>
      </c>
      <c r="H24" s="182">
        <v>4107</v>
      </c>
      <c r="I24" s="123">
        <f>H24*G24</f>
        <v>4107</v>
      </c>
    </row>
    <row r="25" spans="1:12" x14ac:dyDescent="0.25">
      <c r="A25" s="119">
        <v>2</v>
      </c>
      <c r="B25" s="435" t="s">
        <v>820</v>
      </c>
      <c r="C25" s="436"/>
      <c r="D25" s="436"/>
      <c r="E25" s="436"/>
      <c r="F25" s="155"/>
      <c r="G25" s="120">
        <v>1</v>
      </c>
      <c r="H25" s="182">
        <v>1375</v>
      </c>
      <c r="I25" s="123">
        <f>H25*G25</f>
        <v>1375</v>
      </c>
    </row>
    <row r="26" spans="1:12" x14ac:dyDescent="0.25">
      <c r="A26" s="119"/>
      <c r="B26" s="435"/>
      <c r="C26" s="436"/>
      <c r="D26" s="436"/>
      <c r="E26" s="436"/>
      <c r="F26" s="155"/>
      <c r="G26" s="155"/>
      <c r="H26" s="182"/>
      <c r="I26" s="123"/>
    </row>
    <row r="27" spans="1:12" x14ac:dyDescent="0.25">
      <c r="A27" s="119"/>
      <c r="B27" s="435"/>
      <c r="C27" s="436"/>
      <c r="D27" s="436"/>
      <c r="E27" s="436"/>
      <c r="F27" s="155"/>
      <c r="G27" s="155"/>
      <c r="H27" s="182"/>
      <c r="I27" s="123"/>
    </row>
    <row r="28" spans="1:12" x14ac:dyDescent="0.25">
      <c r="A28" s="119"/>
      <c r="B28" s="435"/>
      <c r="C28" s="436"/>
      <c r="D28" s="436"/>
      <c r="E28" s="436"/>
      <c r="F28" s="155"/>
      <c r="G28" s="155"/>
      <c r="H28" s="182"/>
      <c r="I28" s="123"/>
    </row>
    <row r="29" spans="1:12" x14ac:dyDescent="0.25">
      <c r="A29" s="119"/>
      <c r="B29" s="421"/>
      <c r="C29" s="411"/>
      <c r="D29" s="411"/>
      <c r="E29" s="411"/>
      <c r="F29" s="94"/>
      <c r="G29" s="155"/>
      <c r="H29" s="182"/>
      <c r="I29" s="123"/>
    </row>
    <row r="30" spans="1:12" x14ac:dyDescent="0.25">
      <c r="A30" s="119"/>
      <c r="B30" s="421"/>
      <c r="C30" s="411"/>
      <c r="D30" s="411"/>
      <c r="E30" s="411"/>
      <c r="F30" s="94"/>
      <c r="G30" s="155"/>
      <c r="H30" s="182"/>
      <c r="I30" s="123"/>
    </row>
    <row r="31" spans="1:12" x14ac:dyDescent="0.25">
      <c r="A31" s="119"/>
      <c r="B31" s="438"/>
      <c r="C31" s="439"/>
      <c r="D31" s="439"/>
      <c r="E31" s="439"/>
      <c r="F31" s="97"/>
      <c r="G31" s="156"/>
      <c r="H31" s="122"/>
      <c r="I31" s="123"/>
      <c r="L31" s="124"/>
    </row>
    <row r="32" spans="1:12" x14ac:dyDescent="0.25">
      <c r="A32" s="482" t="s">
        <v>785</v>
      </c>
      <c r="B32" s="419"/>
      <c r="C32" s="419"/>
      <c r="D32" s="419"/>
      <c r="E32" s="419"/>
      <c r="F32" s="419"/>
      <c r="G32" s="419"/>
      <c r="H32" s="420"/>
      <c r="I32" s="183">
        <f>SUM(I24:I31)</f>
        <v>5482</v>
      </c>
      <c r="L32" s="124"/>
    </row>
    <row r="33" spans="1:12" x14ac:dyDescent="0.25">
      <c r="A33" s="423" t="s">
        <v>786</v>
      </c>
      <c r="B33" s="419"/>
      <c r="C33" s="419"/>
      <c r="D33" s="419"/>
      <c r="E33" s="419"/>
      <c r="F33" s="419"/>
      <c r="G33" s="419"/>
      <c r="H33" s="420"/>
      <c r="I33" s="184">
        <f>I32*0.15</f>
        <v>822.3</v>
      </c>
      <c r="L33" s="124"/>
    </row>
    <row r="34" spans="1:12" x14ac:dyDescent="0.25">
      <c r="A34" s="423" t="s">
        <v>787</v>
      </c>
      <c r="B34" s="419"/>
      <c r="C34" s="419"/>
      <c r="D34" s="419"/>
      <c r="E34" s="419"/>
      <c r="F34" s="419"/>
      <c r="G34" s="419"/>
      <c r="H34" s="420"/>
      <c r="I34" s="125">
        <f>I32+I33</f>
        <v>6304.3</v>
      </c>
    </row>
    <row r="35" spans="1:12" x14ac:dyDescent="0.25">
      <c r="A35" s="429" t="s">
        <v>720</v>
      </c>
      <c r="B35" s="430"/>
      <c r="C35" s="430"/>
      <c r="D35" s="430"/>
      <c r="E35" s="430"/>
      <c r="F35" s="430"/>
      <c r="G35" s="430"/>
      <c r="H35" s="430"/>
      <c r="I35" s="431"/>
    </row>
    <row r="36" spans="1:12" x14ac:dyDescent="0.25">
      <c r="A36" s="114" t="s">
        <v>721</v>
      </c>
      <c r="B36" s="427" t="s">
        <v>722</v>
      </c>
      <c r="C36" s="473"/>
      <c r="D36" s="428"/>
      <c r="E36" s="427" t="s">
        <v>704</v>
      </c>
      <c r="F36" s="428"/>
      <c r="G36" s="116" t="s">
        <v>706</v>
      </c>
      <c r="H36" s="117" t="s">
        <v>707</v>
      </c>
      <c r="I36" s="118" t="s">
        <v>708</v>
      </c>
    </row>
    <row r="37" spans="1:12" x14ac:dyDescent="0.25">
      <c r="A37" s="119">
        <v>1</v>
      </c>
      <c r="B37" s="464" t="s">
        <v>723</v>
      </c>
      <c r="C37" s="465"/>
      <c r="D37" s="466"/>
      <c r="E37" s="452" t="s">
        <v>724</v>
      </c>
      <c r="F37" s="454"/>
      <c r="G37" s="151">
        <v>5</v>
      </c>
      <c r="H37" s="149">
        <v>450</v>
      </c>
      <c r="I37" s="126">
        <f>SUM(G37*H37)</f>
        <v>2250</v>
      </c>
    </row>
    <row r="38" spans="1:12" x14ac:dyDescent="0.25">
      <c r="A38" s="119">
        <v>2</v>
      </c>
      <c r="B38" s="441" t="s">
        <v>725</v>
      </c>
      <c r="C38" s="442"/>
      <c r="D38" s="443"/>
      <c r="E38" s="421" t="s">
        <v>724</v>
      </c>
      <c r="F38" s="422"/>
      <c r="G38" s="120"/>
      <c r="H38" s="150">
        <v>350</v>
      </c>
      <c r="I38" s="123">
        <f t="shared" ref="I38:I42" si="1">SUM(G38*H38)</f>
        <v>0</v>
      </c>
    </row>
    <row r="39" spans="1:12" x14ac:dyDescent="0.25">
      <c r="A39" s="119">
        <v>3</v>
      </c>
      <c r="B39" s="441" t="s">
        <v>726</v>
      </c>
      <c r="C39" s="442"/>
      <c r="D39" s="443"/>
      <c r="E39" s="421" t="s">
        <v>724</v>
      </c>
      <c r="F39" s="422"/>
      <c r="G39" s="120"/>
      <c r="H39" s="150">
        <v>300</v>
      </c>
      <c r="I39" s="123">
        <f t="shared" si="1"/>
        <v>0</v>
      </c>
    </row>
    <row r="40" spans="1:12" x14ac:dyDescent="0.25">
      <c r="A40" s="119">
        <v>4</v>
      </c>
      <c r="B40" s="441" t="s">
        <v>727</v>
      </c>
      <c r="C40" s="442"/>
      <c r="D40" s="443"/>
      <c r="E40" s="421" t="s">
        <v>724</v>
      </c>
      <c r="F40" s="422"/>
      <c r="G40" s="120">
        <v>5</v>
      </c>
      <c r="H40" s="150">
        <v>200</v>
      </c>
      <c r="I40" s="123">
        <f t="shared" si="1"/>
        <v>1000</v>
      </c>
    </row>
    <row r="41" spans="1:12" x14ac:dyDescent="0.25">
      <c r="A41" s="119">
        <v>5</v>
      </c>
      <c r="B41" s="441" t="s">
        <v>728</v>
      </c>
      <c r="C41" s="442"/>
      <c r="D41" s="443"/>
      <c r="E41" s="421" t="s">
        <v>724</v>
      </c>
      <c r="F41" s="422"/>
      <c r="G41" s="120"/>
      <c r="H41" s="152">
        <v>200</v>
      </c>
      <c r="I41" s="123">
        <f t="shared" si="1"/>
        <v>0</v>
      </c>
    </row>
    <row r="42" spans="1:12" x14ac:dyDescent="0.25">
      <c r="A42" s="119">
        <v>6</v>
      </c>
      <c r="B42" s="441" t="s">
        <v>526</v>
      </c>
      <c r="C42" s="442"/>
      <c r="D42" s="443"/>
      <c r="E42" s="421" t="s">
        <v>724</v>
      </c>
      <c r="F42" s="422"/>
      <c r="G42" s="120"/>
      <c r="H42" s="152">
        <v>140</v>
      </c>
      <c r="I42" s="123">
        <f t="shared" si="1"/>
        <v>0</v>
      </c>
    </row>
    <row r="43" spans="1:12" x14ac:dyDescent="0.25">
      <c r="A43" s="119"/>
      <c r="B43" s="441"/>
      <c r="C43" s="442"/>
      <c r="D43" s="443"/>
      <c r="E43" s="127"/>
      <c r="F43" s="94"/>
      <c r="G43" s="94"/>
      <c r="H43" s="110"/>
      <c r="I43" s="123"/>
    </row>
    <row r="44" spans="1:12" x14ac:dyDescent="0.25">
      <c r="A44" s="108"/>
      <c r="B44" s="441"/>
      <c r="C44" s="442"/>
      <c r="D44" s="443"/>
      <c r="F44" s="94"/>
      <c r="G44" s="94"/>
      <c r="H44" s="110"/>
      <c r="I44" s="123"/>
    </row>
    <row r="45" spans="1:12" x14ac:dyDescent="0.25">
      <c r="A45" s="128"/>
      <c r="B45" s="470"/>
      <c r="C45" s="471"/>
      <c r="D45" s="472"/>
      <c r="E45" s="96"/>
      <c r="F45" s="97"/>
      <c r="G45" s="94"/>
      <c r="H45" s="112"/>
      <c r="I45" s="123"/>
    </row>
    <row r="46" spans="1:12" x14ac:dyDescent="0.25">
      <c r="A46" s="423" t="s">
        <v>729</v>
      </c>
      <c r="B46" s="419"/>
      <c r="C46" s="419"/>
      <c r="D46" s="419"/>
      <c r="E46" s="419"/>
      <c r="F46" s="419"/>
      <c r="G46" s="419"/>
      <c r="H46" s="420"/>
      <c r="I46" s="129">
        <f>SUM(I37:I45)</f>
        <v>3250</v>
      </c>
    </row>
    <row r="47" spans="1:12" x14ac:dyDescent="0.25">
      <c r="A47" s="429" t="s">
        <v>730</v>
      </c>
      <c r="B47" s="430"/>
      <c r="C47" s="430"/>
      <c r="D47" s="430"/>
      <c r="E47" s="430"/>
      <c r="F47" s="430"/>
      <c r="G47" s="430"/>
      <c r="H47" s="430"/>
      <c r="I47" s="431"/>
    </row>
    <row r="48" spans="1:12" x14ac:dyDescent="0.25">
      <c r="A48" s="114" t="s">
        <v>731</v>
      </c>
      <c r="B48" s="427" t="s">
        <v>732</v>
      </c>
      <c r="C48" s="473"/>
      <c r="D48" s="428"/>
      <c r="E48" s="427" t="s">
        <v>733</v>
      </c>
      <c r="F48" s="428"/>
      <c r="G48" s="130" t="s">
        <v>734</v>
      </c>
      <c r="H48" s="130" t="s">
        <v>707</v>
      </c>
      <c r="I48" s="131" t="s">
        <v>708</v>
      </c>
    </row>
    <row r="49" spans="1:12" x14ac:dyDescent="0.25">
      <c r="A49" s="119">
        <v>1</v>
      </c>
      <c r="B49" s="432" t="s">
        <v>821</v>
      </c>
      <c r="C49" s="433"/>
      <c r="D49" s="434"/>
      <c r="E49" s="452"/>
      <c r="F49" s="454"/>
      <c r="G49" s="120"/>
      <c r="H49" s="132"/>
      <c r="I49" s="123"/>
    </row>
    <row r="50" spans="1:12" x14ac:dyDescent="0.25">
      <c r="A50" s="119"/>
      <c r="B50" s="435" t="s">
        <v>822</v>
      </c>
      <c r="C50" s="436"/>
      <c r="D50" s="437"/>
      <c r="E50" s="421">
        <v>1</v>
      </c>
      <c r="F50" s="422"/>
      <c r="G50" s="120">
        <v>26.8</v>
      </c>
      <c r="H50" s="132">
        <v>5</v>
      </c>
      <c r="I50" s="123">
        <f>H50*G50</f>
        <v>134</v>
      </c>
    </row>
    <row r="51" spans="1:12" x14ac:dyDescent="0.25">
      <c r="A51" s="133"/>
      <c r="B51" s="438"/>
      <c r="C51" s="439"/>
      <c r="D51" s="440"/>
      <c r="E51" s="455"/>
      <c r="F51" s="457"/>
      <c r="G51" s="120"/>
      <c r="H51" s="132"/>
      <c r="I51" s="123"/>
    </row>
    <row r="52" spans="1:12" x14ac:dyDescent="0.25">
      <c r="A52" s="423" t="s">
        <v>737</v>
      </c>
      <c r="B52" s="419"/>
      <c r="C52" s="419"/>
      <c r="D52" s="419"/>
      <c r="E52" s="419"/>
      <c r="F52" s="419"/>
      <c r="G52" s="419"/>
      <c r="H52" s="420"/>
      <c r="I52" s="134">
        <f>SUM(I49:I51)</f>
        <v>134</v>
      </c>
    </row>
    <row r="53" spans="1:12" x14ac:dyDescent="0.25">
      <c r="A53" s="135"/>
      <c r="B53" s="136"/>
      <c r="C53" s="136"/>
      <c r="D53" s="136"/>
      <c r="E53" s="136"/>
      <c r="F53" s="137"/>
      <c r="G53" s="138"/>
      <c r="H53" s="138"/>
      <c r="I53" s="139"/>
      <c r="L53" s="91"/>
    </row>
    <row r="54" spans="1:12" x14ac:dyDescent="0.25">
      <c r="A54" s="467"/>
      <c r="B54" s="468"/>
      <c r="C54" s="468"/>
      <c r="D54" s="468"/>
      <c r="E54" s="468"/>
      <c r="F54" s="140"/>
      <c r="G54" s="469" t="s">
        <v>738</v>
      </c>
      <c r="H54" s="468"/>
      <c r="I54" s="141">
        <f>I52+I46+I34+I21</f>
        <v>9688.2999999999993</v>
      </c>
    </row>
    <row r="55" spans="1:12" x14ac:dyDescent="0.25">
      <c r="A55" s="467"/>
      <c r="B55" s="468"/>
      <c r="C55" s="468"/>
      <c r="D55" s="468"/>
      <c r="E55" s="468"/>
      <c r="F55" s="94"/>
      <c r="G55" s="142"/>
      <c r="H55" s="143"/>
      <c r="I55" s="144"/>
    </row>
    <row r="56" spans="1:12" ht="15.75" thickBot="1" x14ac:dyDescent="0.3">
      <c r="A56" s="467"/>
      <c r="B56" s="468"/>
      <c r="C56" s="468"/>
      <c r="D56" s="468"/>
      <c r="E56" s="468"/>
      <c r="F56" s="94"/>
      <c r="G56" s="417" t="s">
        <v>739</v>
      </c>
      <c r="H56" s="418"/>
      <c r="I56" s="153">
        <f>I54+I55</f>
        <v>9688.2999999999993</v>
      </c>
    </row>
    <row r="57" spans="1:12" ht="16.5" thickTop="1" thickBot="1" x14ac:dyDescent="0.3">
      <c r="A57" s="145"/>
      <c r="B57" s="146"/>
      <c r="C57" s="474"/>
      <c r="D57" s="475"/>
      <c r="E57" s="475"/>
      <c r="F57" s="475"/>
      <c r="G57" s="147"/>
      <c r="H57" s="147"/>
      <c r="I57" s="148"/>
    </row>
    <row r="59" spans="1:12" x14ac:dyDescent="0.25">
      <c r="A59" s="91"/>
      <c r="B59" s="91"/>
    </row>
  </sheetData>
  <mergeCells count="70">
    <mergeCell ref="A16:I16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F14:G14"/>
    <mergeCell ref="H14:I14"/>
    <mergeCell ref="A15:I15"/>
    <mergeCell ref="H13:I13"/>
    <mergeCell ref="B28:E28"/>
    <mergeCell ref="B17:D17"/>
    <mergeCell ref="B18:D18"/>
    <mergeCell ref="B19:D19"/>
    <mergeCell ref="B20:D20"/>
    <mergeCell ref="A21:H21"/>
    <mergeCell ref="A22:I22"/>
    <mergeCell ref="B23:E23"/>
    <mergeCell ref="B24:E24"/>
    <mergeCell ref="B25:E25"/>
    <mergeCell ref="B26:E26"/>
    <mergeCell ref="B27:E27"/>
    <mergeCell ref="B38:D38"/>
    <mergeCell ref="E38:F38"/>
    <mergeCell ref="B29:E29"/>
    <mergeCell ref="B30:E30"/>
    <mergeCell ref="B31:E31"/>
    <mergeCell ref="A32:H32"/>
    <mergeCell ref="A33:H33"/>
    <mergeCell ref="A34:H34"/>
    <mergeCell ref="A35:I35"/>
    <mergeCell ref="B36:D36"/>
    <mergeCell ref="E36:F36"/>
    <mergeCell ref="B37:D37"/>
    <mergeCell ref="E37:F37"/>
    <mergeCell ref="B39:D39"/>
    <mergeCell ref="E39:F39"/>
    <mergeCell ref="B40:D40"/>
    <mergeCell ref="E40:F40"/>
    <mergeCell ref="B41:D41"/>
    <mergeCell ref="E41:F41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59"/>
  <sheetViews>
    <sheetView topLeftCell="A28"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18</v>
      </c>
      <c r="I9" s="448"/>
    </row>
    <row r="10" spans="1:13" x14ac:dyDescent="0.25">
      <c r="A10" s="93" t="s">
        <v>687</v>
      </c>
      <c r="B10" s="91"/>
      <c r="E10" s="94"/>
      <c r="F10" s="445" t="s">
        <v>688</v>
      </c>
      <c r="G10" s="446"/>
      <c r="H10" s="449" t="s">
        <v>823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s">
        <v>824</v>
      </c>
      <c r="I11" s="450"/>
    </row>
    <row r="12" spans="1:13" x14ac:dyDescent="0.25">
      <c r="A12" s="93" t="s">
        <v>692</v>
      </c>
      <c r="B12" s="91"/>
      <c r="E12" s="94"/>
      <c r="F12" s="445" t="s">
        <v>693</v>
      </c>
      <c r="G12" s="446"/>
      <c r="H12" s="451">
        <v>45094</v>
      </c>
      <c r="I12" s="450"/>
    </row>
    <row r="13" spans="1:13" x14ac:dyDescent="0.25">
      <c r="A13" s="93" t="s">
        <v>694</v>
      </c>
      <c r="B13" s="91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825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2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2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2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2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2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2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2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2" x14ac:dyDescent="0.25">
      <c r="A24" s="119"/>
      <c r="B24" s="432"/>
      <c r="C24" s="433"/>
      <c r="D24" s="433"/>
      <c r="E24" s="433"/>
      <c r="F24" s="177"/>
      <c r="G24" s="177"/>
      <c r="H24" s="182"/>
      <c r="I24" s="123"/>
    </row>
    <row r="25" spans="1:12" x14ac:dyDescent="0.25">
      <c r="A25" s="119"/>
      <c r="B25" s="435"/>
      <c r="C25" s="436"/>
      <c r="D25" s="436"/>
      <c r="E25" s="436"/>
      <c r="F25" s="155"/>
      <c r="G25" s="120"/>
      <c r="H25" s="182"/>
      <c r="I25" s="123"/>
    </row>
    <row r="26" spans="1:12" x14ac:dyDescent="0.25">
      <c r="A26" s="119"/>
      <c r="B26" s="435"/>
      <c r="C26" s="436"/>
      <c r="D26" s="436"/>
      <c r="E26" s="436"/>
      <c r="F26" s="155"/>
      <c r="G26" s="155"/>
      <c r="H26" s="182"/>
      <c r="I26" s="123"/>
    </row>
    <row r="27" spans="1:12" x14ac:dyDescent="0.25">
      <c r="A27" s="119"/>
      <c r="B27" s="435"/>
      <c r="C27" s="436"/>
      <c r="D27" s="436"/>
      <c r="E27" s="436"/>
      <c r="F27" s="155"/>
      <c r="G27" s="155"/>
      <c r="H27" s="182"/>
      <c r="I27" s="123"/>
    </row>
    <row r="28" spans="1:12" x14ac:dyDescent="0.25">
      <c r="A28" s="119"/>
      <c r="B28" s="435"/>
      <c r="C28" s="436"/>
      <c r="D28" s="436"/>
      <c r="E28" s="436"/>
      <c r="F28" s="155"/>
      <c r="G28" s="155"/>
      <c r="H28" s="182"/>
      <c r="I28" s="123"/>
    </row>
    <row r="29" spans="1:12" x14ac:dyDescent="0.25">
      <c r="A29" s="119"/>
      <c r="B29" s="421"/>
      <c r="C29" s="411"/>
      <c r="D29" s="411"/>
      <c r="E29" s="411"/>
      <c r="F29" s="94"/>
      <c r="G29" s="155"/>
      <c r="H29" s="182"/>
      <c r="I29" s="123"/>
    </row>
    <row r="30" spans="1:12" x14ac:dyDescent="0.25">
      <c r="A30" s="119"/>
      <c r="B30" s="421"/>
      <c r="C30" s="411"/>
      <c r="D30" s="411"/>
      <c r="E30" s="411"/>
      <c r="F30" s="94"/>
      <c r="G30" s="155"/>
      <c r="H30" s="182"/>
      <c r="I30" s="123"/>
    </row>
    <row r="31" spans="1:12" x14ac:dyDescent="0.25">
      <c r="A31" s="119"/>
      <c r="B31" s="438"/>
      <c r="C31" s="439"/>
      <c r="D31" s="439"/>
      <c r="E31" s="439"/>
      <c r="F31" s="97"/>
      <c r="G31" s="156"/>
      <c r="H31" s="122"/>
      <c r="I31" s="123"/>
      <c r="L31" s="124"/>
    </row>
    <row r="32" spans="1:12" x14ac:dyDescent="0.25">
      <c r="A32" s="482" t="s">
        <v>785</v>
      </c>
      <c r="B32" s="419"/>
      <c r="C32" s="419"/>
      <c r="D32" s="419"/>
      <c r="E32" s="419"/>
      <c r="F32" s="419"/>
      <c r="G32" s="419"/>
      <c r="H32" s="420"/>
      <c r="I32" s="183">
        <f>SUM(I24:I31)</f>
        <v>0</v>
      </c>
      <c r="L32" s="124"/>
    </row>
    <row r="33" spans="1:12" x14ac:dyDescent="0.25">
      <c r="A33" s="423" t="s">
        <v>786</v>
      </c>
      <c r="B33" s="419"/>
      <c r="C33" s="419"/>
      <c r="D33" s="419"/>
      <c r="E33" s="419"/>
      <c r="F33" s="419"/>
      <c r="G33" s="419"/>
      <c r="H33" s="420"/>
      <c r="I33" s="184">
        <f>I32*0.15</f>
        <v>0</v>
      </c>
      <c r="L33" s="124"/>
    </row>
    <row r="34" spans="1:12" x14ac:dyDescent="0.25">
      <c r="A34" s="423" t="s">
        <v>787</v>
      </c>
      <c r="B34" s="419"/>
      <c r="C34" s="419"/>
      <c r="D34" s="419"/>
      <c r="E34" s="419"/>
      <c r="F34" s="419"/>
      <c r="G34" s="419"/>
      <c r="H34" s="420"/>
      <c r="I34" s="125">
        <f>I32+I33</f>
        <v>0</v>
      </c>
    </row>
    <row r="35" spans="1:12" x14ac:dyDescent="0.25">
      <c r="A35" s="429" t="s">
        <v>720</v>
      </c>
      <c r="B35" s="430"/>
      <c r="C35" s="430"/>
      <c r="D35" s="430"/>
      <c r="E35" s="430"/>
      <c r="F35" s="430"/>
      <c r="G35" s="430"/>
      <c r="H35" s="430"/>
      <c r="I35" s="431"/>
    </row>
    <row r="36" spans="1:12" x14ac:dyDescent="0.25">
      <c r="A36" s="114" t="s">
        <v>721</v>
      </c>
      <c r="B36" s="427" t="s">
        <v>722</v>
      </c>
      <c r="C36" s="473"/>
      <c r="D36" s="428"/>
      <c r="E36" s="427" t="s">
        <v>704</v>
      </c>
      <c r="F36" s="428"/>
      <c r="G36" s="116" t="s">
        <v>706</v>
      </c>
      <c r="H36" s="117" t="s">
        <v>707</v>
      </c>
      <c r="I36" s="118" t="s">
        <v>708</v>
      </c>
    </row>
    <row r="37" spans="1:12" x14ac:dyDescent="0.25">
      <c r="A37" s="119">
        <v>1</v>
      </c>
      <c r="B37" s="464" t="s">
        <v>723</v>
      </c>
      <c r="C37" s="465"/>
      <c r="D37" s="466"/>
      <c r="E37" s="452" t="s">
        <v>724</v>
      </c>
      <c r="F37" s="454"/>
      <c r="G37" s="151">
        <v>3</v>
      </c>
      <c r="H37" s="149">
        <v>450</v>
      </c>
      <c r="I37" s="126">
        <f>SUM(G37*H37)</f>
        <v>1350</v>
      </c>
    </row>
    <row r="38" spans="1:12" x14ac:dyDescent="0.25">
      <c r="A38" s="119">
        <v>2</v>
      </c>
      <c r="B38" s="441" t="s">
        <v>725</v>
      </c>
      <c r="C38" s="442"/>
      <c r="D38" s="443"/>
      <c r="E38" s="421" t="s">
        <v>724</v>
      </c>
      <c r="F38" s="422"/>
      <c r="G38" s="120"/>
      <c r="H38" s="150">
        <v>350</v>
      </c>
      <c r="I38" s="123">
        <f t="shared" ref="I38:I42" si="1">SUM(G38*H38)</f>
        <v>0</v>
      </c>
    </row>
    <row r="39" spans="1:12" x14ac:dyDescent="0.25">
      <c r="A39" s="119">
        <v>3</v>
      </c>
      <c r="B39" s="441" t="s">
        <v>726</v>
      </c>
      <c r="C39" s="442"/>
      <c r="D39" s="443"/>
      <c r="E39" s="421" t="s">
        <v>724</v>
      </c>
      <c r="F39" s="422"/>
      <c r="G39" s="120"/>
      <c r="H39" s="150">
        <v>300</v>
      </c>
      <c r="I39" s="123">
        <f t="shared" si="1"/>
        <v>0</v>
      </c>
    </row>
    <row r="40" spans="1:12" x14ac:dyDescent="0.25">
      <c r="A40" s="119">
        <v>4</v>
      </c>
      <c r="B40" s="441" t="s">
        <v>727</v>
      </c>
      <c r="C40" s="442"/>
      <c r="D40" s="443"/>
      <c r="E40" s="421" t="s">
        <v>724</v>
      </c>
      <c r="F40" s="422"/>
      <c r="G40" s="120">
        <v>3</v>
      </c>
      <c r="H40" s="150">
        <v>200</v>
      </c>
      <c r="I40" s="123">
        <f t="shared" si="1"/>
        <v>600</v>
      </c>
    </row>
    <row r="41" spans="1:12" x14ac:dyDescent="0.25">
      <c r="A41" s="119">
        <v>5</v>
      </c>
      <c r="B41" s="441" t="s">
        <v>728</v>
      </c>
      <c r="C41" s="442"/>
      <c r="D41" s="443"/>
      <c r="E41" s="421" t="s">
        <v>724</v>
      </c>
      <c r="F41" s="422"/>
      <c r="G41" s="120"/>
      <c r="H41" s="152">
        <v>200</v>
      </c>
      <c r="I41" s="123">
        <f t="shared" si="1"/>
        <v>0</v>
      </c>
    </row>
    <row r="42" spans="1:12" x14ac:dyDescent="0.25">
      <c r="A42" s="119">
        <v>6</v>
      </c>
      <c r="B42" s="441" t="s">
        <v>526</v>
      </c>
      <c r="C42" s="442"/>
      <c r="D42" s="443"/>
      <c r="E42" s="421" t="s">
        <v>724</v>
      </c>
      <c r="F42" s="422"/>
      <c r="G42" s="120"/>
      <c r="H42" s="152">
        <v>140</v>
      </c>
      <c r="I42" s="123">
        <f t="shared" si="1"/>
        <v>0</v>
      </c>
    </row>
    <row r="43" spans="1:12" x14ac:dyDescent="0.25">
      <c r="A43" s="119"/>
      <c r="B43" s="441"/>
      <c r="C43" s="442"/>
      <c r="D43" s="443"/>
      <c r="E43" s="127"/>
      <c r="F43" s="94"/>
      <c r="G43" s="94"/>
      <c r="H43" s="110"/>
      <c r="I43" s="123"/>
    </row>
    <row r="44" spans="1:12" x14ac:dyDescent="0.25">
      <c r="A44" s="108"/>
      <c r="B44" s="441"/>
      <c r="C44" s="442"/>
      <c r="D44" s="443"/>
      <c r="F44" s="94"/>
      <c r="G44" s="94"/>
      <c r="H44" s="110"/>
      <c r="I44" s="123"/>
    </row>
    <row r="45" spans="1:12" x14ac:dyDescent="0.25">
      <c r="A45" s="128"/>
      <c r="B45" s="470"/>
      <c r="C45" s="471"/>
      <c r="D45" s="472"/>
      <c r="E45" s="96"/>
      <c r="F45" s="97"/>
      <c r="G45" s="94"/>
      <c r="H45" s="112"/>
      <c r="I45" s="123"/>
    </row>
    <row r="46" spans="1:12" x14ac:dyDescent="0.25">
      <c r="A46" s="423" t="s">
        <v>729</v>
      </c>
      <c r="B46" s="419"/>
      <c r="C46" s="419"/>
      <c r="D46" s="419"/>
      <c r="E46" s="419"/>
      <c r="F46" s="419"/>
      <c r="G46" s="419"/>
      <c r="H46" s="420"/>
      <c r="I46" s="129">
        <f>SUM(I37:I45)</f>
        <v>1950</v>
      </c>
    </row>
    <row r="47" spans="1:12" x14ac:dyDescent="0.25">
      <c r="A47" s="429" t="s">
        <v>730</v>
      </c>
      <c r="B47" s="430"/>
      <c r="C47" s="430"/>
      <c r="D47" s="430"/>
      <c r="E47" s="430"/>
      <c r="F47" s="430"/>
      <c r="G47" s="430"/>
      <c r="H47" s="430"/>
      <c r="I47" s="431"/>
    </row>
    <row r="48" spans="1:12" x14ac:dyDescent="0.25">
      <c r="A48" s="114" t="s">
        <v>731</v>
      </c>
      <c r="B48" s="427" t="s">
        <v>732</v>
      </c>
      <c r="C48" s="473"/>
      <c r="D48" s="428"/>
      <c r="E48" s="427" t="s">
        <v>733</v>
      </c>
      <c r="F48" s="428"/>
      <c r="G48" s="130" t="s">
        <v>734</v>
      </c>
      <c r="H48" s="130" t="s">
        <v>707</v>
      </c>
      <c r="I48" s="131" t="s">
        <v>708</v>
      </c>
    </row>
    <row r="49" spans="1:12" x14ac:dyDescent="0.25">
      <c r="A49" s="119">
        <v>1</v>
      </c>
      <c r="B49" s="432" t="s">
        <v>826</v>
      </c>
      <c r="C49" s="433"/>
      <c r="D49" s="434"/>
      <c r="E49" s="452"/>
      <c r="F49" s="454"/>
      <c r="G49" s="120"/>
      <c r="H49" s="132"/>
      <c r="I49" s="123"/>
    </row>
    <row r="50" spans="1:12" x14ac:dyDescent="0.25">
      <c r="A50" s="119"/>
      <c r="B50" s="435" t="s">
        <v>827</v>
      </c>
      <c r="C50" s="436"/>
      <c r="D50" s="437"/>
      <c r="E50" s="421">
        <v>1</v>
      </c>
      <c r="F50" s="422"/>
      <c r="G50" s="120">
        <v>28.6</v>
      </c>
      <c r="H50" s="132">
        <v>5</v>
      </c>
      <c r="I50" s="123">
        <f>H50*G50</f>
        <v>143</v>
      </c>
    </row>
    <row r="51" spans="1:12" x14ac:dyDescent="0.25">
      <c r="A51" s="133"/>
      <c r="B51" s="438"/>
      <c r="C51" s="439"/>
      <c r="D51" s="440"/>
      <c r="E51" s="455"/>
      <c r="F51" s="457"/>
      <c r="G51" s="120"/>
      <c r="H51" s="132"/>
      <c r="I51" s="123"/>
    </row>
    <row r="52" spans="1:12" x14ac:dyDescent="0.25">
      <c r="A52" s="423" t="s">
        <v>737</v>
      </c>
      <c r="B52" s="419"/>
      <c r="C52" s="419"/>
      <c r="D52" s="419"/>
      <c r="E52" s="419"/>
      <c r="F52" s="419"/>
      <c r="G52" s="419"/>
      <c r="H52" s="420"/>
      <c r="I52" s="134">
        <f>SUM(I49:I51)</f>
        <v>143</v>
      </c>
    </row>
    <row r="53" spans="1:12" x14ac:dyDescent="0.25">
      <c r="A53" s="135"/>
      <c r="B53" s="136"/>
      <c r="C53" s="136"/>
      <c r="D53" s="136"/>
      <c r="E53" s="136"/>
      <c r="F53" s="137"/>
      <c r="G53" s="138"/>
      <c r="H53" s="138"/>
      <c r="I53" s="139"/>
      <c r="L53" s="91"/>
    </row>
    <row r="54" spans="1:12" x14ac:dyDescent="0.25">
      <c r="A54" s="467"/>
      <c r="B54" s="468"/>
      <c r="C54" s="468"/>
      <c r="D54" s="468"/>
      <c r="E54" s="468"/>
      <c r="F54" s="140"/>
      <c r="G54" s="469" t="s">
        <v>738</v>
      </c>
      <c r="H54" s="468"/>
      <c r="I54" s="141">
        <f>I52+I46+I34</f>
        <v>2093</v>
      </c>
    </row>
    <row r="55" spans="1:12" x14ac:dyDescent="0.25">
      <c r="A55" s="467"/>
      <c r="B55" s="468"/>
      <c r="C55" s="468"/>
      <c r="D55" s="468"/>
      <c r="E55" s="468"/>
      <c r="F55" s="94"/>
      <c r="G55" s="142"/>
      <c r="H55" s="143"/>
      <c r="I55" s="144"/>
    </row>
    <row r="56" spans="1:12" ht="15.75" thickBot="1" x14ac:dyDescent="0.3">
      <c r="A56" s="467"/>
      <c r="B56" s="468"/>
      <c r="C56" s="468"/>
      <c r="D56" s="468"/>
      <c r="E56" s="468"/>
      <c r="F56" s="94"/>
      <c r="G56" s="417" t="s">
        <v>739</v>
      </c>
      <c r="H56" s="418"/>
      <c r="I56" s="153">
        <f>I54+I55</f>
        <v>2093</v>
      </c>
    </row>
    <row r="57" spans="1:12" ht="16.5" thickTop="1" thickBot="1" x14ac:dyDescent="0.3">
      <c r="A57" s="145"/>
      <c r="B57" s="146"/>
      <c r="C57" s="474"/>
      <c r="D57" s="475"/>
      <c r="E57" s="475"/>
      <c r="F57" s="475"/>
      <c r="G57" s="147"/>
      <c r="H57" s="147"/>
      <c r="I57" s="148"/>
    </row>
    <row r="59" spans="1:12" x14ac:dyDescent="0.25">
      <c r="A59" s="91"/>
      <c r="B59" s="91"/>
    </row>
  </sheetData>
  <mergeCells count="70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A15:I15"/>
    <mergeCell ref="A16:I16"/>
    <mergeCell ref="B17:D17"/>
    <mergeCell ref="B18:D18"/>
    <mergeCell ref="B19:D19"/>
    <mergeCell ref="B20:D20"/>
    <mergeCell ref="A33:H33"/>
    <mergeCell ref="A22:I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4:H34"/>
    <mergeCell ref="A35:I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9:D49"/>
    <mergeCell ref="E49:F49"/>
    <mergeCell ref="B41:D41"/>
    <mergeCell ref="E41:F41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C57:F57"/>
    <mergeCell ref="B50:D50"/>
    <mergeCell ref="E50:F50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M59"/>
  <sheetViews>
    <sheetView topLeftCell="A31"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19</v>
      </c>
      <c r="I9" s="448"/>
    </row>
    <row r="10" spans="1:13" x14ac:dyDescent="0.25">
      <c r="A10" s="93" t="s">
        <v>687</v>
      </c>
      <c r="B10" s="91"/>
      <c r="E10" s="94"/>
      <c r="F10" s="445" t="s">
        <v>688</v>
      </c>
      <c r="G10" s="446"/>
      <c r="H10" s="449" t="s">
        <v>828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s">
        <v>824</v>
      </c>
      <c r="I11" s="450"/>
    </row>
    <row r="12" spans="1:13" x14ac:dyDescent="0.25">
      <c r="A12" s="93" t="s">
        <v>692</v>
      </c>
      <c r="B12" s="91"/>
      <c r="E12" s="94"/>
      <c r="F12" s="445" t="s">
        <v>693</v>
      </c>
      <c r="G12" s="446"/>
      <c r="H12" s="451">
        <v>46407</v>
      </c>
      <c r="I12" s="450"/>
    </row>
    <row r="13" spans="1:13" x14ac:dyDescent="0.25">
      <c r="A13" s="93" t="s">
        <v>694</v>
      </c>
      <c r="B13" s="91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829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2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2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2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2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2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2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2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2" x14ac:dyDescent="0.25">
      <c r="A24" s="119">
        <v>1</v>
      </c>
      <c r="B24" s="432" t="s">
        <v>830</v>
      </c>
      <c r="C24" s="433"/>
      <c r="D24" s="433"/>
      <c r="E24" s="433"/>
      <c r="F24" s="177"/>
      <c r="G24" s="177">
        <v>1</v>
      </c>
      <c r="H24" s="182">
        <v>1142</v>
      </c>
      <c r="I24" s="123">
        <f>H24*G24</f>
        <v>1142</v>
      </c>
    </row>
    <row r="25" spans="1:12" x14ac:dyDescent="0.25">
      <c r="A25" s="119"/>
      <c r="B25" s="435"/>
      <c r="C25" s="436"/>
      <c r="D25" s="436"/>
      <c r="E25" s="436"/>
      <c r="F25" s="155"/>
      <c r="G25" s="120"/>
      <c r="H25" s="182"/>
      <c r="I25" s="123"/>
    </row>
    <row r="26" spans="1:12" x14ac:dyDescent="0.25">
      <c r="A26" s="119"/>
      <c r="B26" s="435"/>
      <c r="C26" s="436"/>
      <c r="D26" s="436"/>
      <c r="E26" s="436"/>
      <c r="F26" s="155"/>
      <c r="G26" s="155"/>
      <c r="H26" s="182"/>
      <c r="I26" s="123"/>
    </row>
    <row r="27" spans="1:12" x14ac:dyDescent="0.25">
      <c r="A27" s="119"/>
      <c r="B27" s="435"/>
      <c r="C27" s="436"/>
      <c r="D27" s="436"/>
      <c r="E27" s="436"/>
      <c r="F27" s="155"/>
      <c r="G27" s="155"/>
      <c r="H27" s="182"/>
      <c r="I27" s="123"/>
    </row>
    <row r="28" spans="1:12" x14ac:dyDescent="0.25">
      <c r="A28" s="119"/>
      <c r="B28" s="435"/>
      <c r="C28" s="436"/>
      <c r="D28" s="436"/>
      <c r="E28" s="436"/>
      <c r="F28" s="155"/>
      <c r="G28" s="155"/>
      <c r="H28" s="182"/>
      <c r="I28" s="123"/>
    </row>
    <row r="29" spans="1:12" x14ac:dyDescent="0.25">
      <c r="A29" s="119"/>
      <c r="B29" s="421"/>
      <c r="C29" s="411"/>
      <c r="D29" s="411"/>
      <c r="E29" s="411"/>
      <c r="F29" s="94"/>
      <c r="G29" s="155"/>
      <c r="H29" s="182"/>
      <c r="I29" s="123"/>
    </row>
    <row r="30" spans="1:12" x14ac:dyDescent="0.25">
      <c r="A30" s="119"/>
      <c r="B30" s="421"/>
      <c r="C30" s="411"/>
      <c r="D30" s="411"/>
      <c r="E30" s="411"/>
      <c r="F30" s="94"/>
      <c r="G30" s="155"/>
      <c r="H30" s="182"/>
      <c r="I30" s="123"/>
    </row>
    <row r="31" spans="1:12" x14ac:dyDescent="0.25">
      <c r="A31" s="119"/>
      <c r="B31" s="438"/>
      <c r="C31" s="439"/>
      <c r="D31" s="439"/>
      <c r="E31" s="439"/>
      <c r="F31" s="97"/>
      <c r="G31" s="156"/>
      <c r="H31" s="122"/>
      <c r="I31" s="123"/>
      <c r="L31" s="124"/>
    </row>
    <row r="32" spans="1:12" x14ac:dyDescent="0.25">
      <c r="A32" s="482" t="s">
        <v>785</v>
      </c>
      <c r="B32" s="419"/>
      <c r="C32" s="419"/>
      <c r="D32" s="419"/>
      <c r="E32" s="419"/>
      <c r="F32" s="419"/>
      <c r="G32" s="419"/>
      <c r="H32" s="420"/>
      <c r="I32" s="183">
        <f>SUM(I24:I31)</f>
        <v>1142</v>
      </c>
      <c r="L32" s="124"/>
    </row>
    <row r="33" spans="1:12" x14ac:dyDescent="0.25">
      <c r="A33" s="423" t="s">
        <v>786</v>
      </c>
      <c r="B33" s="419"/>
      <c r="C33" s="419"/>
      <c r="D33" s="419"/>
      <c r="E33" s="419"/>
      <c r="F33" s="419"/>
      <c r="G33" s="419"/>
      <c r="H33" s="420"/>
      <c r="I33" s="184">
        <f>I32*0.15</f>
        <v>171.29999999999998</v>
      </c>
      <c r="L33" s="124"/>
    </row>
    <row r="34" spans="1:12" x14ac:dyDescent="0.25">
      <c r="A34" s="423" t="s">
        <v>787</v>
      </c>
      <c r="B34" s="419"/>
      <c r="C34" s="419"/>
      <c r="D34" s="419"/>
      <c r="E34" s="419"/>
      <c r="F34" s="419"/>
      <c r="G34" s="419"/>
      <c r="H34" s="420"/>
      <c r="I34" s="125">
        <f>I32+I33</f>
        <v>1313.3</v>
      </c>
    </row>
    <row r="35" spans="1:12" x14ac:dyDescent="0.25">
      <c r="A35" s="429" t="s">
        <v>720</v>
      </c>
      <c r="B35" s="430"/>
      <c r="C35" s="430"/>
      <c r="D35" s="430"/>
      <c r="E35" s="430"/>
      <c r="F35" s="430"/>
      <c r="G35" s="430"/>
      <c r="H35" s="430"/>
      <c r="I35" s="431"/>
    </row>
    <row r="36" spans="1:12" x14ac:dyDescent="0.25">
      <c r="A36" s="114" t="s">
        <v>721</v>
      </c>
      <c r="B36" s="427" t="s">
        <v>722</v>
      </c>
      <c r="C36" s="473"/>
      <c r="D36" s="428"/>
      <c r="E36" s="427" t="s">
        <v>704</v>
      </c>
      <c r="F36" s="428"/>
      <c r="G36" s="116" t="s">
        <v>706</v>
      </c>
      <c r="H36" s="117" t="s">
        <v>707</v>
      </c>
      <c r="I36" s="118" t="s">
        <v>708</v>
      </c>
    </row>
    <row r="37" spans="1:12" x14ac:dyDescent="0.25">
      <c r="A37" s="119">
        <v>1</v>
      </c>
      <c r="B37" s="464" t="s">
        <v>723</v>
      </c>
      <c r="C37" s="465"/>
      <c r="D37" s="466"/>
      <c r="E37" s="452" t="s">
        <v>724</v>
      </c>
      <c r="F37" s="454"/>
      <c r="G37" s="151">
        <v>4</v>
      </c>
      <c r="H37" s="149">
        <v>450</v>
      </c>
      <c r="I37" s="126">
        <f>SUM(G37*H37)</f>
        <v>1800</v>
      </c>
    </row>
    <row r="38" spans="1:12" x14ac:dyDescent="0.25">
      <c r="A38" s="119">
        <v>2</v>
      </c>
      <c r="B38" s="441" t="s">
        <v>725</v>
      </c>
      <c r="C38" s="442"/>
      <c r="D38" s="443"/>
      <c r="E38" s="421" t="s">
        <v>724</v>
      </c>
      <c r="F38" s="422"/>
      <c r="G38" s="120"/>
      <c r="H38" s="150">
        <v>350</v>
      </c>
      <c r="I38" s="123">
        <f t="shared" ref="I38:I42" si="1">SUM(G38*H38)</f>
        <v>0</v>
      </c>
    </row>
    <row r="39" spans="1:12" x14ac:dyDescent="0.25">
      <c r="A39" s="119">
        <v>3</v>
      </c>
      <c r="B39" s="441" t="s">
        <v>726</v>
      </c>
      <c r="C39" s="442"/>
      <c r="D39" s="443"/>
      <c r="E39" s="421" t="s">
        <v>724</v>
      </c>
      <c r="F39" s="422"/>
      <c r="G39" s="120"/>
      <c r="H39" s="150">
        <v>300</v>
      </c>
      <c r="I39" s="123">
        <f t="shared" si="1"/>
        <v>0</v>
      </c>
    </row>
    <row r="40" spans="1:12" x14ac:dyDescent="0.25">
      <c r="A40" s="119">
        <v>4</v>
      </c>
      <c r="B40" s="441" t="s">
        <v>727</v>
      </c>
      <c r="C40" s="442"/>
      <c r="D40" s="443"/>
      <c r="E40" s="421" t="s">
        <v>724</v>
      </c>
      <c r="F40" s="422"/>
      <c r="G40" s="120">
        <v>4</v>
      </c>
      <c r="H40" s="150">
        <v>200</v>
      </c>
      <c r="I40" s="123">
        <f t="shared" si="1"/>
        <v>800</v>
      </c>
    </row>
    <row r="41" spans="1:12" x14ac:dyDescent="0.25">
      <c r="A41" s="119">
        <v>5</v>
      </c>
      <c r="B41" s="441" t="s">
        <v>728</v>
      </c>
      <c r="C41" s="442"/>
      <c r="D41" s="443"/>
      <c r="E41" s="421" t="s">
        <v>724</v>
      </c>
      <c r="F41" s="422"/>
      <c r="G41" s="120"/>
      <c r="H41" s="152">
        <v>200</v>
      </c>
      <c r="I41" s="123">
        <f t="shared" si="1"/>
        <v>0</v>
      </c>
    </row>
    <row r="42" spans="1:12" x14ac:dyDescent="0.25">
      <c r="A42" s="119">
        <v>6</v>
      </c>
      <c r="B42" s="441" t="s">
        <v>526</v>
      </c>
      <c r="C42" s="442"/>
      <c r="D42" s="443"/>
      <c r="E42" s="421" t="s">
        <v>724</v>
      </c>
      <c r="F42" s="422"/>
      <c r="G42" s="120"/>
      <c r="H42" s="152">
        <v>140</v>
      </c>
      <c r="I42" s="123">
        <f t="shared" si="1"/>
        <v>0</v>
      </c>
    </row>
    <row r="43" spans="1:12" x14ac:dyDescent="0.25">
      <c r="A43" s="119"/>
      <c r="B43" s="441"/>
      <c r="C43" s="442"/>
      <c r="D43" s="443"/>
      <c r="E43" s="127"/>
      <c r="F43" s="94"/>
      <c r="G43" s="94"/>
      <c r="H43" s="110"/>
      <c r="I43" s="123"/>
    </row>
    <row r="44" spans="1:12" x14ac:dyDescent="0.25">
      <c r="A44" s="108"/>
      <c r="B44" s="441"/>
      <c r="C44" s="442"/>
      <c r="D44" s="443"/>
      <c r="F44" s="94"/>
      <c r="G44" s="94"/>
      <c r="H44" s="110"/>
      <c r="I44" s="123"/>
    </row>
    <row r="45" spans="1:12" x14ac:dyDescent="0.25">
      <c r="A45" s="128"/>
      <c r="B45" s="470"/>
      <c r="C45" s="471"/>
      <c r="D45" s="472"/>
      <c r="E45" s="96"/>
      <c r="F45" s="97"/>
      <c r="G45" s="94"/>
      <c r="H45" s="112"/>
      <c r="I45" s="123"/>
    </row>
    <row r="46" spans="1:12" x14ac:dyDescent="0.25">
      <c r="A46" s="423" t="s">
        <v>729</v>
      </c>
      <c r="B46" s="419"/>
      <c r="C46" s="419"/>
      <c r="D46" s="419"/>
      <c r="E46" s="419"/>
      <c r="F46" s="419"/>
      <c r="G46" s="419"/>
      <c r="H46" s="420"/>
      <c r="I46" s="129">
        <f>SUM(I37:I45)</f>
        <v>2600</v>
      </c>
    </row>
    <row r="47" spans="1:12" x14ac:dyDescent="0.25">
      <c r="A47" s="429" t="s">
        <v>730</v>
      </c>
      <c r="B47" s="430"/>
      <c r="C47" s="430"/>
      <c r="D47" s="430"/>
      <c r="E47" s="430"/>
      <c r="F47" s="430"/>
      <c r="G47" s="430"/>
      <c r="H47" s="430"/>
      <c r="I47" s="431"/>
    </row>
    <row r="48" spans="1:12" x14ac:dyDescent="0.25">
      <c r="A48" s="114" t="s">
        <v>731</v>
      </c>
      <c r="B48" s="427" t="s">
        <v>732</v>
      </c>
      <c r="C48" s="473"/>
      <c r="D48" s="428"/>
      <c r="E48" s="427" t="s">
        <v>733</v>
      </c>
      <c r="F48" s="428"/>
      <c r="G48" s="130" t="s">
        <v>734</v>
      </c>
      <c r="H48" s="130" t="s">
        <v>707</v>
      </c>
      <c r="I48" s="131" t="s">
        <v>708</v>
      </c>
    </row>
    <row r="49" spans="1:12" x14ac:dyDescent="0.25">
      <c r="A49" s="119">
        <v>1</v>
      </c>
      <c r="B49" s="432" t="s">
        <v>826</v>
      </c>
      <c r="C49" s="433"/>
      <c r="D49" s="434"/>
      <c r="E49" s="452"/>
      <c r="F49" s="454"/>
      <c r="G49" s="120"/>
      <c r="H49" s="132"/>
      <c r="I49" s="123"/>
    </row>
    <row r="50" spans="1:12" x14ac:dyDescent="0.25">
      <c r="A50" s="119"/>
      <c r="B50" s="435" t="s">
        <v>827</v>
      </c>
      <c r="C50" s="436"/>
      <c r="D50" s="437"/>
      <c r="E50" s="421">
        <v>1</v>
      </c>
      <c r="F50" s="422"/>
      <c r="G50" s="120">
        <v>28.6</v>
      </c>
      <c r="H50" s="132">
        <v>5</v>
      </c>
      <c r="I50" s="123">
        <f>H50*G50</f>
        <v>143</v>
      </c>
    </row>
    <row r="51" spans="1:12" x14ac:dyDescent="0.25">
      <c r="A51" s="133"/>
      <c r="B51" s="438"/>
      <c r="C51" s="439"/>
      <c r="D51" s="440"/>
      <c r="E51" s="455"/>
      <c r="F51" s="457"/>
      <c r="G51" s="120"/>
      <c r="H51" s="132"/>
      <c r="I51" s="123"/>
    </row>
    <row r="52" spans="1:12" x14ac:dyDescent="0.25">
      <c r="A52" s="423" t="s">
        <v>737</v>
      </c>
      <c r="B52" s="419"/>
      <c r="C52" s="419"/>
      <c r="D52" s="419"/>
      <c r="E52" s="419"/>
      <c r="F52" s="419"/>
      <c r="G52" s="419"/>
      <c r="H52" s="420"/>
      <c r="I52" s="134">
        <f>SUM(I49:I51)</f>
        <v>143</v>
      </c>
    </row>
    <row r="53" spans="1:12" x14ac:dyDescent="0.25">
      <c r="A53" s="135"/>
      <c r="B53" s="136"/>
      <c r="C53" s="136"/>
      <c r="D53" s="136"/>
      <c r="E53" s="136"/>
      <c r="F53" s="137"/>
      <c r="G53" s="138"/>
      <c r="H53" s="138"/>
      <c r="I53" s="139"/>
      <c r="L53" s="91"/>
    </row>
    <row r="54" spans="1:12" x14ac:dyDescent="0.25">
      <c r="A54" s="467"/>
      <c r="B54" s="468"/>
      <c r="C54" s="468"/>
      <c r="D54" s="468"/>
      <c r="E54" s="468"/>
      <c r="F54" s="140"/>
      <c r="G54" s="469" t="s">
        <v>738</v>
      </c>
      <c r="H54" s="468"/>
      <c r="I54" s="141">
        <f>I52+I46+I34</f>
        <v>4056.3</v>
      </c>
    </row>
    <row r="55" spans="1:12" x14ac:dyDescent="0.25">
      <c r="A55" s="467"/>
      <c r="B55" s="468"/>
      <c r="C55" s="468"/>
      <c r="D55" s="468"/>
      <c r="E55" s="468"/>
      <c r="F55" s="94"/>
      <c r="G55" s="142"/>
      <c r="H55" s="143"/>
      <c r="I55" s="144"/>
    </row>
    <row r="56" spans="1:12" ht="15.75" thickBot="1" x14ac:dyDescent="0.3">
      <c r="A56" s="467"/>
      <c r="B56" s="468"/>
      <c r="C56" s="468"/>
      <c r="D56" s="468"/>
      <c r="E56" s="468"/>
      <c r="F56" s="94"/>
      <c r="G56" s="417" t="s">
        <v>739</v>
      </c>
      <c r="H56" s="418"/>
      <c r="I56" s="153">
        <f>I54+I55</f>
        <v>4056.3</v>
      </c>
    </row>
    <row r="57" spans="1:12" ht="16.5" thickTop="1" thickBot="1" x14ac:dyDescent="0.3">
      <c r="A57" s="145"/>
      <c r="B57" s="146"/>
      <c r="C57" s="474"/>
      <c r="D57" s="475"/>
      <c r="E57" s="475"/>
      <c r="F57" s="475"/>
      <c r="G57" s="147"/>
      <c r="H57" s="147"/>
      <c r="I57" s="148"/>
    </row>
    <row r="59" spans="1:12" x14ac:dyDescent="0.25">
      <c r="A59" s="91"/>
      <c r="B59" s="91"/>
    </row>
  </sheetData>
  <mergeCells count="70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A15:I15"/>
    <mergeCell ref="A16:I16"/>
    <mergeCell ref="B17:D17"/>
    <mergeCell ref="B18:D18"/>
    <mergeCell ref="B19:D19"/>
    <mergeCell ref="B20:D20"/>
    <mergeCell ref="A33:H33"/>
    <mergeCell ref="A22:I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4:H34"/>
    <mergeCell ref="A35:I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9:D49"/>
    <mergeCell ref="E49:F49"/>
    <mergeCell ref="B41:D41"/>
    <mergeCell ref="E41:F41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C57:F57"/>
    <mergeCell ref="B50:D50"/>
    <mergeCell ref="E50:F50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59"/>
  <sheetViews>
    <sheetView topLeftCell="A28"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20</v>
      </c>
      <c r="I9" s="448"/>
    </row>
    <row r="10" spans="1:13" x14ac:dyDescent="0.25">
      <c r="A10" s="93" t="s">
        <v>687</v>
      </c>
      <c r="B10" s="91"/>
      <c r="E10" s="94"/>
      <c r="F10" s="445" t="s">
        <v>688</v>
      </c>
      <c r="G10" s="446"/>
      <c r="H10" s="449" t="s">
        <v>831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s">
        <v>775</v>
      </c>
      <c r="I11" s="450"/>
    </row>
    <row r="12" spans="1:13" x14ac:dyDescent="0.25">
      <c r="A12" s="93" t="s">
        <v>692</v>
      </c>
      <c r="B12" s="91"/>
      <c r="E12" s="94"/>
      <c r="F12" s="445" t="s">
        <v>693</v>
      </c>
      <c r="G12" s="446"/>
      <c r="H12" s="451">
        <v>46506</v>
      </c>
      <c r="I12" s="450"/>
    </row>
    <row r="13" spans="1:13" x14ac:dyDescent="0.25">
      <c r="A13" s="93" t="s">
        <v>694</v>
      </c>
      <c r="B13" s="91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832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2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2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2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2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2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2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2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2" x14ac:dyDescent="0.25">
      <c r="A24" s="119">
        <v>1</v>
      </c>
      <c r="B24" s="432" t="s">
        <v>833</v>
      </c>
      <c r="C24" s="433"/>
      <c r="D24" s="433"/>
      <c r="E24" s="433"/>
      <c r="F24" s="177"/>
      <c r="G24" s="177">
        <v>1</v>
      </c>
      <c r="H24" s="182">
        <v>428.2</v>
      </c>
      <c r="I24" s="123">
        <f>H24*G24</f>
        <v>428.2</v>
      </c>
    </row>
    <row r="25" spans="1:12" x14ac:dyDescent="0.25">
      <c r="A25" s="119">
        <v>2</v>
      </c>
      <c r="B25" s="435" t="s">
        <v>834</v>
      </c>
      <c r="C25" s="436"/>
      <c r="D25" s="436"/>
      <c r="E25" s="436"/>
      <c r="F25" s="155"/>
      <c r="G25" s="120">
        <v>1</v>
      </c>
      <c r="H25" s="182">
        <v>367.16</v>
      </c>
      <c r="I25" s="123">
        <f>H25*G25</f>
        <v>367.16</v>
      </c>
    </row>
    <row r="26" spans="1:12" x14ac:dyDescent="0.25">
      <c r="A26" s="119"/>
      <c r="B26" s="435"/>
      <c r="C26" s="436"/>
      <c r="D26" s="436"/>
      <c r="E26" s="436"/>
      <c r="F26" s="155"/>
      <c r="G26" s="155"/>
      <c r="H26" s="182"/>
      <c r="I26" s="123"/>
    </row>
    <row r="27" spans="1:12" x14ac:dyDescent="0.25">
      <c r="A27" s="119"/>
      <c r="B27" s="435"/>
      <c r="C27" s="436"/>
      <c r="D27" s="436"/>
      <c r="E27" s="436"/>
      <c r="F27" s="155"/>
      <c r="G27" s="155"/>
      <c r="H27" s="182"/>
      <c r="I27" s="123"/>
    </row>
    <row r="28" spans="1:12" x14ac:dyDescent="0.25">
      <c r="A28" s="119"/>
      <c r="B28" s="435"/>
      <c r="C28" s="436"/>
      <c r="D28" s="436"/>
      <c r="E28" s="436"/>
      <c r="F28" s="155"/>
      <c r="G28" s="155"/>
      <c r="H28" s="182"/>
      <c r="I28" s="123"/>
    </row>
    <row r="29" spans="1:12" x14ac:dyDescent="0.25">
      <c r="A29" s="119"/>
      <c r="B29" s="421"/>
      <c r="C29" s="411"/>
      <c r="D29" s="411"/>
      <c r="E29" s="411"/>
      <c r="F29" s="94"/>
      <c r="G29" s="155"/>
      <c r="H29" s="182"/>
      <c r="I29" s="123"/>
    </row>
    <row r="30" spans="1:12" x14ac:dyDescent="0.25">
      <c r="A30" s="119"/>
      <c r="B30" s="421"/>
      <c r="C30" s="411"/>
      <c r="D30" s="411"/>
      <c r="E30" s="411"/>
      <c r="F30" s="94"/>
      <c r="G30" s="155"/>
      <c r="H30" s="182"/>
      <c r="I30" s="123"/>
    </row>
    <row r="31" spans="1:12" x14ac:dyDescent="0.25">
      <c r="A31" s="119"/>
      <c r="B31" s="438"/>
      <c r="C31" s="439"/>
      <c r="D31" s="439"/>
      <c r="E31" s="439"/>
      <c r="F31" s="97"/>
      <c r="G31" s="156"/>
      <c r="H31" s="122"/>
      <c r="I31" s="123"/>
      <c r="L31" s="124"/>
    </row>
    <row r="32" spans="1:12" x14ac:dyDescent="0.25">
      <c r="A32" s="482" t="s">
        <v>785</v>
      </c>
      <c r="B32" s="419"/>
      <c r="C32" s="419"/>
      <c r="D32" s="419"/>
      <c r="E32" s="419"/>
      <c r="F32" s="419"/>
      <c r="G32" s="419"/>
      <c r="H32" s="420"/>
      <c r="I32" s="183">
        <f>SUM(I24:I31)</f>
        <v>795.36</v>
      </c>
      <c r="L32" s="124"/>
    </row>
    <row r="33" spans="1:12" x14ac:dyDescent="0.25">
      <c r="A33" s="423" t="s">
        <v>786</v>
      </c>
      <c r="B33" s="419"/>
      <c r="C33" s="419"/>
      <c r="D33" s="419"/>
      <c r="E33" s="419"/>
      <c r="F33" s="419"/>
      <c r="G33" s="419"/>
      <c r="H33" s="420"/>
      <c r="I33" s="184">
        <f>I32*0.15</f>
        <v>119.304</v>
      </c>
      <c r="L33" s="124"/>
    </row>
    <row r="34" spans="1:12" x14ac:dyDescent="0.25">
      <c r="A34" s="423" t="s">
        <v>787</v>
      </c>
      <c r="B34" s="419"/>
      <c r="C34" s="419"/>
      <c r="D34" s="419"/>
      <c r="E34" s="419"/>
      <c r="F34" s="419"/>
      <c r="G34" s="419"/>
      <c r="H34" s="420"/>
      <c r="I34" s="125">
        <f>I32+I33</f>
        <v>914.66399999999999</v>
      </c>
    </row>
    <row r="35" spans="1:12" x14ac:dyDescent="0.25">
      <c r="A35" s="429" t="s">
        <v>720</v>
      </c>
      <c r="B35" s="430"/>
      <c r="C35" s="430"/>
      <c r="D35" s="430"/>
      <c r="E35" s="430"/>
      <c r="F35" s="430"/>
      <c r="G35" s="430"/>
      <c r="H35" s="430"/>
      <c r="I35" s="431"/>
    </row>
    <row r="36" spans="1:12" x14ac:dyDescent="0.25">
      <c r="A36" s="114" t="s">
        <v>721</v>
      </c>
      <c r="B36" s="427" t="s">
        <v>722</v>
      </c>
      <c r="C36" s="473"/>
      <c r="D36" s="428"/>
      <c r="E36" s="427" t="s">
        <v>704</v>
      </c>
      <c r="F36" s="428"/>
      <c r="G36" s="116" t="s">
        <v>706</v>
      </c>
      <c r="H36" s="117" t="s">
        <v>707</v>
      </c>
      <c r="I36" s="118" t="s">
        <v>708</v>
      </c>
    </row>
    <row r="37" spans="1:12" x14ac:dyDescent="0.25">
      <c r="A37" s="119">
        <v>1</v>
      </c>
      <c r="B37" s="464" t="s">
        <v>723</v>
      </c>
      <c r="C37" s="465"/>
      <c r="D37" s="466"/>
      <c r="E37" s="452" t="s">
        <v>724</v>
      </c>
      <c r="F37" s="454"/>
      <c r="G37" s="151">
        <v>1</v>
      </c>
      <c r="H37" s="149">
        <v>450</v>
      </c>
      <c r="I37" s="126">
        <f>SUM(G37*H37)</f>
        <v>450</v>
      </c>
    </row>
    <row r="38" spans="1:12" x14ac:dyDescent="0.25">
      <c r="A38" s="119">
        <v>2</v>
      </c>
      <c r="B38" s="441" t="s">
        <v>725</v>
      </c>
      <c r="C38" s="442"/>
      <c r="D38" s="443"/>
      <c r="E38" s="421" t="s">
        <v>724</v>
      </c>
      <c r="F38" s="422"/>
      <c r="G38" s="120"/>
      <c r="H38" s="150">
        <v>350</v>
      </c>
      <c r="I38" s="123">
        <f t="shared" ref="I38:I42" si="1">SUM(G38*H38)</f>
        <v>0</v>
      </c>
    </row>
    <row r="39" spans="1:12" x14ac:dyDescent="0.25">
      <c r="A39" s="119">
        <v>3</v>
      </c>
      <c r="B39" s="441" t="s">
        <v>726</v>
      </c>
      <c r="C39" s="442"/>
      <c r="D39" s="443"/>
      <c r="E39" s="421" t="s">
        <v>724</v>
      </c>
      <c r="F39" s="422"/>
      <c r="G39" s="120"/>
      <c r="H39" s="150">
        <v>300</v>
      </c>
      <c r="I39" s="123">
        <f t="shared" si="1"/>
        <v>0</v>
      </c>
    </row>
    <row r="40" spans="1:12" x14ac:dyDescent="0.25">
      <c r="A40" s="119">
        <v>4</v>
      </c>
      <c r="B40" s="441" t="s">
        <v>727</v>
      </c>
      <c r="C40" s="442"/>
      <c r="D40" s="443"/>
      <c r="E40" s="421" t="s">
        <v>724</v>
      </c>
      <c r="F40" s="422"/>
      <c r="G40" s="120">
        <v>1</v>
      </c>
      <c r="H40" s="150">
        <v>200</v>
      </c>
      <c r="I40" s="123">
        <f t="shared" si="1"/>
        <v>200</v>
      </c>
    </row>
    <row r="41" spans="1:12" x14ac:dyDescent="0.25">
      <c r="A41" s="119">
        <v>5</v>
      </c>
      <c r="B41" s="441" t="s">
        <v>728</v>
      </c>
      <c r="C41" s="442"/>
      <c r="D41" s="443"/>
      <c r="E41" s="421" t="s">
        <v>724</v>
      </c>
      <c r="F41" s="422"/>
      <c r="G41" s="120"/>
      <c r="H41" s="152">
        <v>200</v>
      </c>
      <c r="I41" s="123">
        <f t="shared" si="1"/>
        <v>0</v>
      </c>
    </row>
    <row r="42" spans="1:12" x14ac:dyDescent="0.25">
      <c r="A42" s="119">
        <v>6</v>
      </c>
      <c r="B42" s="441" t="s">
        <v>526</v>
      </c>
      <c r="C42" s="442"/>
      <c r="D42" s="443"/>
      <c r="E42" s="421" t="s">
        <v>724</v>
      </c>
      <c r="F42" s="422"/>
      <c r="G42" s="120"/>
      <c r="H42" s="152">
        <v>140</v>
      </c>
      <c r="I42" s="123">
        <f t="shared" si="1"/>
        <v>0</v>
      </c>
    </row>
    <row r="43" spans="1:12" x14ac:dyDescent="0.25">
      <c r="A43" s="119"/>
      <c r="B43" s="441"/>
      <c r="C43" s="442"/>
      <c r="D43" s="443"/>
      <c r="E43" s="127"/>
      <c r="F43" s="94"/>
      <c r="G43" s="94"/>
      <c r="H43" s="110"/>
      <c r="I43" s="123"/>
    </row>
    <row r="44" spans="1:12" x14ac:dyDescent="0.25">
      <c r="A44" s="108"/>
      <c r="B44" s="441"/>
      <c r="C44" s="442"/>
      <c r="D44" s="443"/>
      <c r="F44" s="94"/>
      <c r="G44" s="94"/>
      <c r="H44" s="110"/>
      <c r="I44" s="123"/>
    </row>
    <row r="45" spans="1:12" x14ac:dyDescent="0.25">
      <c r="A45" s="128"/>
      <c r="B45" s="470"/>
      <c r="C45" s="471"/>
      <c r="D45" s="472"/>
      <c r="E45" s="96"/>
      <c r="F45" s="97"/>
      <c r="G45" s="94"/>
      <c r="H45" s="112"/>
      <c r="I45" s="123"/>
    </row>
    <row r="46" spans="1:12" x14ac:dyDescent="0.25">
      <c r="A46" s="423" t="s">
        <v>729</v>
      </c>
      <c r="B46" s="419"/>
      <c r="C46" s="419"/>
      <c r="D46" s="419"/>
      <c r="E46" s="419"/>
      <c r="F46" s="419"/>
      <c r="G46" s="419"/>
      <c r="H46" s="420"/>
      <c r="I46" s="129">
        <f>SUM(I37:I45)</f>
        <v>650</v>
      </c>
    </row>
    <row r="47" spans="1:12" x14ac:dyDescent="0.25">
      <c r="A47" s="429" t="s">
        <v>730</v>
      </c>
      <c r="B47" s="430"/>
      <c r="C47" s="430"/>
      <c r="D47" s="430"/>
      <c r="E47" s="430"/>
      <c r="F47" s="430"/>
      <c r="G47" s="430"/>
      <c r="H47" s="430"/>
      <c r="I47" s="431"/>
    </row>
    <row r="48" spans="1:12" x14ac:dyDescent="0.25">
      <c r="A48" s="114" t="s">
        <v>731</v>
      </c>
      <c r="B48" s="427" t="s">
        <v>732</v>
      </c>
      <c r="C48" s="473"/>
      <c r="D48" s="428"/>
      <c r="E48" s="427" t="s">
        <v>733</v>
      </c>
      <c r="F48" s="428"/>
      <c r="G48" s="130" t="s">
        <v>734</v>
      </c>
      <c r="H48" s="130" t="s">
        <v>707</v>
      </c>
      <c r="I48" s="131" t="s">
        <v>708</v>
      </c>
    </row>
    <row r="49" spans="1:12" x14ac:dyDescent="0.25">
      <c r="A49" s="119">
        <v>1</v>
      </c>
      <c r="B49" s="432" t="s">
        <v>779</v>
      </c>
      <c r="C49" s="433"/>
      <c r="D49" s="434"/>
      <c r="E49" s="452"/>
      <c r="F49" s="454"/>
      <c r="G49" s="120"/>
      <c r="H49" s="132"/>
      <c r="I49" s="123"/>
    </row>
    <row r="50" spans="1:12" x14ac:dyDescent="0.25">
      <c r="A50" s="119"/>
      <c r="B50" s="435" t="s">
        <v>827</v>
      </c>
      <c r="C50" s="436"/>
      <c r="D50" s="437"/>
      <c r="E50" s="421">
        <v>1</v>
      </c>
      <c r="F50" s="422"/>
      <c r="G50" s="120">
        <v>23.2</v>
      </c>
      <c r="H50" s="132">
        <v>5</v>
      </c>
      <c r="I50" s="123">
        <f>H50*G50</f>
        <v>116</v>
      </c>
    </row>
    <row r="51" spans="1:12" x14ac:dyDescent="0.25">
      <c r="A51" s="133"/>
      <c r="B51" s="438"/>
      <c r="C51" s="439"/>
      <c r="D51" s="440"/>
      <c r="E51" s="455"/>
      <c r="F51" s="457"/>
      <c r="G51" s="120"/>
      <c r="H51" s="132"/>
      <c r="I51" s="123"/>
    </row>
    <row r="52" spans="1:12" x14ac:dyDescent="0.25">
      <c r="A52" s="423" t="s">
        <v>737</v>
      </c>
      <c r="B52" s="419"/>
      <c r="C52" s="419"/>
      <c r="D52" s="419"/>
      <c r="E52" s="419"/>
      <c r="F52" s="419"/>
      <c r="G52" s="419"/>
      <c r="H52" s="420"/>
      <c r="I52" s="134">
        <f>SUM(I49:I51)</f>
        <v>116</v>
      </c>
    </row>
    <row r="53" spans="1:12" x14ac:dyDescent="0.25">
      <c r="A53" s="135"/>
      <c r="B53" s="136"/>
      <c r="C53" s="136"/>
      <c r="D53" s="136"/>
      <c r="E53" s="136"/>
      <c r="F53" s="137"/>
      <c r="G53" s="138"/>
      <c r="H53" s="138"/>
      <c r="I53" s="139"/>
      <c r="L53" s="91"/>
    </row>
    <row r="54" spans="1:12" x14ac:dyDescent="0.25">
      <c r="A54" s="467"/>
      <c r="B54" s="468"/>
      <c r="C54" s="468"/>
      <c r="D54" s="468"/>
      <c r="E54" s="468"/>
      <c r="F54" s="140"/>
      <c r="G54" s="469" t="s">
        <v>738</v>
      </c>
      <c r="H54" s="468"/>
      <c r="I54" s="141">
        <f>I52+I46+I34</f>
        <v>1680.664</v>
      </c>
    </row>
    <row r="55" spans="1:12" x14ac:dyDescent="0.25">
      <c r="A55" s="467"/>
      <c r="B55" s="468"/>
      <c r="C55" s="468"/>
      <c r="D55" s="468"/>
      <c r="E55" s="468"/>
      <c r="F55" s="94"/>
      <c r="G55" s="142"/>
      <c r="H55" s="143"/>
      <c r="I55" s="144"/>
    </row>
    <row r="56" spans="1:12" ht="15.75" thickBot="1" x14ac:dyDescent="0.3">
      <c r="A56" s="467"/>
      <c r="B56" s="468"/>
      <c r="C56" s="468"/>
      <c r="D56" s="468"/>
      <c r="E56" s="468"/>
      <c r="F56" s="94"/>
      <c r="G56" s="417" t="s">
        <v>739</v>
      </c>
      <c r="H56" s="418"/>
      <c r="I56" s="153">
        <f>I54+I55</f>
        <v>1680.664</v>
      </c>
    </row>
    <row r="57" spans="1:12" ht="16.5" thickTop="1" thickBot="1" x14ac:dyDescent="0.3">
      <c r="A57" s="145"/>
      <c r="B57" s="146"/>
      <c r="C57" s="474"/>
      <c r="D57" s="475"/>
      <c r="E57" s="475"/>
      <c r="F57" s="475"/>
      <c r="G57" s="147"/>
      <c r="H57" s="147"/>
      <c r="I57" s="148"/>
    </row>
    <row r="59" spans="1:12" x14ac:dyDescent="0.25">
      <c r="A59" s="91"/>
      <c r="B59" s="91"/>
    </row>
  </sheetData>
  <mergeCells count="70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A15:I15"/>
    <mergeCell ref="A16:I16"/>
    <mergeCell ref="B17:D17"/>
    <mergeCell ref="B18:D18"/>
    <mergeCell ref="B19:D19"/>
    <mergeCell ref="B20:D20"/>
    <mergeCell ref="A33:H33"/>
    <mergeCell ref="A22:I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4:H34"/>
    <mergeCell ref="A35:I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9:D49"/>
    <mergeCell ref="E49:F49"/>
    <mergeCell ref="B41:D41"/>
    <mergeCell ref="E41:F41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C57:F57"/>
    <mergeCell ref="B50:D50"/>
    <mergeCell ref="E50:F50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70C0"/>
  </sheetPr>
  <dimension ref="A1:M65"/>
  <sheetViews>
    <sheetView topLeftCell="A7" workbookViewId="0">
      <selection activeCell="A45" sqref="A45"/>
    </sheetView>
  </sheetViews>
  <sheetFormatPr defaultRowHeight="15" x14ac:dyDescent="0.25"/>
  <cols>
    <col min="1" max="1" width="12" bestFit="1" customWidth="1"/>
    <col min="4" max="4" width="22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21</v>
      </c>
      <c r="I9" s="448"/>
    </row>
    <row r="10" spans="1:13" x14ac:dyDescent="0.25">
      <c r="A10" s="93" t="s">
        <v>687</v>
      </c>
      <c r="B10" s="91"/>
      <c r="E10" s="94"/>
      <c r="F10" s="445" t="s">
        <v>688</v>
      </c>
      <c r="G10" s="446"/>
      <c r="H10" s="449">
        <v>43607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s">
        <v>835</v>
      </c>
      <c r="I11" s="450"/>
    </row>
    <row r="12" spans="1:13" x14ac:dyDescent="0.25">
      <c r="A12" s="93" t="s">
        <v>692</v>
      </c>
      <c r="B12" s="91"/>
      <c r="E12" s="94"/>
      <c r="F12" s="445" t="s">
        <v>693</v>
      </c>
      <c r="G12" s="446"/>
      <c r="H12" s="451">
        <v>43065</v>
      </c>
      <c r="I12" s="450"/>
    </row>
    <row r="13" spans="1:13" x14ac:dyDescent="0.25">
      <c r="A13" s="93" t="s">
        <v>694</v>
      </c>
      <c r="B13" s="91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836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1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1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1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119">
        <v>1</v>
      </c>
      <c r="B24" s="432" t="s">
        <v>837</v>
      </c>
      <c r="C24" s="433"/>
      <c r="D24" s="433"/>
      <c r="E24" s="433"/>
      <c r="F24" s="433"/>
      <c r="G24" s="187">
        <v>2</v>
      </c>
      <c r="H24" s="188">
        <v>23.54</v>
      </c>
      <c r="I24" s="123">
        <f>H24*G24</f>
        <v>47.08</v>
      </c>
    </row>
    <row r="25" spans="1:11" x14ac:dyDescent="0.25">
      <c r="A25" s="119">
        <v>2</v>
      </c>
      <c r="B25" s="435" t="s">
        <v>838</v>
      </c>
      <c r="C25" s="436"/>
      <c r="D25" s="436"/>
      <c r="E25" s="436"/>
      <c r="F25" s="436"/>
      <c r="G25" s="189">
        <v>1</v>
      </c>
      <c r="H25" s="188">
        <v>20.8</v>
      </c>
      <c r="I25" s="123">
        <f>H25*G25</f>
        <v>20.8</v>
      </c>
    </row>
    <row r="26" spans="1:11" x14ac:dyDescent="0.25">
      <c r="A26" s="119">
        <v>3</v>
      </c>
      <c r="B26" s="435" t="s">
        <v>839</v>
      </c>
      <c r="C26" s="436"/>
      <c r="D26" s="436"/>
      <c r="E26" s="436"/>
      <c r="F26" s="436"/>
      <c r="G26" s="189">
        <v>2</v>
      </c>
      <c r="H26" s="190">
        <v>4</v>
      </c>
      <c r="I26" s="123">
        <f t="shared" ref="I26:I36" si="1">H26*G26</f>
        <v>8</v>
      </c>
    </row>
    <row r="27" spans="1:11" x14ac:dyDescent="0.25">
      <c r="A27" s="119">
        <v>4</v>
      </c>
      <c r="B27" s="435" t="s">
        <v>840</v>
      </c>
      <c r="C27" s="436"/>
      <c r="D27" s="436"/>
      <c r="E27" s="436"/>
      <c r="F27" s="436"/>
      <c r="G27" s="189">
        <v>1</v>
      </c>
      <c r="H27" s="190">
        <v>5.96</v>
      </c>
      <c r="I27" s="123">
        <f t="shared" si="1"/>
        <v>5.96</v>
      </c>
    </row>
    <row r="28" spans="1:11" x14ac:dyDescent="0.25">
      <c r="A28" s="119">
        <v>5</v>
      </c>
      <c r="B28" s="435" t="s">
        <v>841</v>
      </c>
      <c r="C28" s="436"/>
      <c r="D28" s="436"/>
      <c r="E28" s="436"/>
      <c r="F28" s="436"/>
      <c r="G28" s="189">
        <v>1</v>
      </c>
      <c r="H28" s="190">
        <v>3.46</v>
      </c>
      <c r="I28" s="123">
        <f t="shared" si="1"/>
        <v>3.46</v>
      </c>
    </row>
    <row r="29" spans="1:11" x14ac:dyDescent="0.25">
      <c r="A29" s="119">
        <v>6</v>
      </c>
      <c r="B29" s="485" t="s">
        <v>842</v>
      </c>
      <c r="C29" s="486"/>
      <c r="D29" s="486"/>
      <c r="E29" s="486"/>
      <c r="F29" s="486"/>
      <c r="G29" s="189">
        <v>1</v>
      </c>
      <c r="H29" s="190">
        <v>137.94999999999999</v>
      </c>
      <c r="I29" s="123">
        <f t="shared" si="1"/>
        <v>137.94999999999999</v>
      </c>
    </row>
    <row r="30" spans="1:11" x14ac:dyDescent="0.25">
      <c r="A30" s="119">
        <v>7</v>
      </c>
      <c r="B30" s="485" t="s">
        <v>843</v>
      </c>
      <c r="C30" s="486"/>
      <c r="D30" s="486"/>
      <c r="E30" s="486"/>
      <c r="F30" s="486"/>
      <c r="G30" s="189">
        <v>1</v>
      </c>
      <c r="H30" s="190">
        <v>147.83000000000001</v>
      </c>
      <c r="I30" s="123">
        <f t="shared" si="1"/>
        <v>147.83000000000001</v>
      </c>
    </row>
    <row r="31" spans="1:11" x14ac:dyDescent="0.25">
      <c r="A31" s="119">
        <v>8</v>
      </c>
      <c r="B31" s="485" t="s">
        <v>844</v>
      </c>
      <c r="C31" s="486"/>
      <c r="D31" s="486"/>
      <c r="E31" s="486"/>
      <c r="F31" s="486"/>
      <c r="G31" s="189">
        <v>4</v>
      </c>
      <c r="H31" s="190">
        <v>1.5</v>
      </c>
      <c r="I31" s="123">
        <f t="shared" si="1"/>
        <v>6</v>
      </c>
    </row>
    <row r="32" spans="1:11" x14ac:dyDescent="0.25">
      <c r="A32" s="119">
        <v>9</v>
      </c>
      <c r="B32" s="485" t="s">
        <v>845</v>
      </c>
      <c r="C32" s="486"/>
      <c r="D32" s="486"/>
      <c r="E32" s="486"/>
      <c r="F32" s="486"/>
      <c r="G32" s="189">
        <v>1</v>
      </c>
      <c r="H32" s="190">
        <v>314</v>
      </c>
      <c r="I32" s="123">
        <f t="shared" si="1"/>
        <v>314</v>
      </c>
    </row>
    <row r="33" spans="1:12" x14ac:dyDescent="0.25">
      <c r="A33" s="119">
        <v>10</v>
      </c>
      <c r="B33" s="485" t="s">
        <v>846</v>
      </c>
      <c r="C33" s="486"/>
      <c r="D33" s="486"/>
      <c r="E33" s="486"/>
      <c r="F33" s="486"/>
      <c r="G33" s="189">
        <v>1</v>
      </c>
      <c r="H33" s="190">
        <v>7.25</v>
      </c>
      <c r="I33" s="123">
        <f t="shared" si="1"/>
        <v>7.25</v>
      </c>
    </row>
    <row r="34" spans="1:12" x14ac:dyDescent="0.25">
      <c r="A34" s="119">
        <v>11</v>
      </c>
      <c r="B34" s="485" t="s">
        <v>847</v>
      </c>
      <c r="C34" s="486"/>
      <c r="D34" s="486"/>
      <c r="E34" s="486"/>
      <c r="F34" s="486"/>
      <c r="G34" s="189">
        <v>2</v>
      </c>
      <c r="H34" s="190">
        <v>23.01</v>
      </c>
      <c r="I34" s="123">
        <f t="shared" si="1"/>
        <v>46.02</v>
      </c>
    </row>
    <row r="35" spans="1:12" x14ac:dyDescent="0.25">
      <c r="A35" s="119">
        <v>12</v>
      </c>
      <c r="B35" s="485" t="s">
        <v>848</v>
      </c>
      <c r="C35" s="486"/>
      <c r="D35" s="486"/>
      <c r="E35" s="486"/>
      <c r="F35" s="486"/>
      <c r="G35" s="189">
        <v>4</v>
      </c>
      <c r="H35" s="190">
        <v>29.47</v>
      </c>
      <c r="I35" s="123">
        <f t="shared" si="1"/>
        <v>117.88</v>
      </c>
    </row>
    <row r="36" spans="1:12" x14ac:dyDescent="0.25">
      <c r="A36" s="119">
        <v>13</v>
      </c>
      <c r="B36" s="485" t="s">
        <v>849</v>
      </c>
      <c r="C36" s="486"/>
      <c r="D36" s="486"/>
      <c r="E36" s="486"/>
      <c r="F36" s="486"/>
      <c r="G36" s="189">
        <v>1</v>
      </c>
      <c r="H36" s="190">
        <v>40.98</v>
      </c>
      <c r="I36" s="123">
        <f t="shared" si="1"/>
        <v>40.98</v>
      </c>
    </row>
    <row r="37" spans="1:12" x14ac:dyDescent="0.25">
      <c r="A37" s="119">
        <v>14</v>
      </c>
      <c r="B37" s="485" t="s">
        <v>850</v>
      </c>
      <c r="C37" s="486"/>
      <c r="D37" s="486"/>
      <c r="E37" s="486"/>
      <c r="F37" s="486"/>
      <c r="G37" s="189">
        <v>2</v>
      </c>
      <c r="H37" s="190">
        <v>66.61</v>
      </c>
      <c r="I37" s="123">
        <f>H37*G37</f>
        <v>133.22</v>
      </c>
      <c r="L37" s="124"/>
    </row>
    <row r="38" spans="1:12" x14ac:dyDescent="0.25">
      <c r="A38" s="482" t="s">
        <v>785</v>
      </c>
      <c r="B38" s="419"/>
      <c r="C38" s="419"/>
      <c r="D38" s="419"/>
      <c r="E38" s="419"/>
      <c r="F38" s="419"/>
      <c r="G38" s="419"/>
      <c r="H38" s="420"/>
      <c r="I38" s="183">
        <f>SUM(I24:I37)</f>
        <v>1036.4299999999998</v>
      </c>
      <c r="L38" s="124"/>
    </row>
    <row r="39" spans="1:12" x14ac:dyDescent="0.25">
      <c r="A39" s="423" t="s">
        <v>786</v>
      </c>
      <c r="B39" s="419"/>
      <c r="C39" s="419"/>
      <c r="D39" s="419"/>
      <c r="E39" s="419"/>
      <c r="F39" s="419"/>
      <c r="G39" s="419"/>
      <c r="H39" s="420"/>
      <c r="I39" s="184">
        <f>ROUND((I38*0.15),2)</f>
        <v>155.46</v>
      </c>
      <c r="L39" s="124"/>
    </row>
    <row r="40" spans="1:12" x14ac:dyDescent="0.25">
      <c r="A40" s="423" t="s">
        <v>787</v>
      </c>
      <c r="B40" s="419"/>
      <c r="C40" s="419"/>
      <c r="D40" s="419"/>
      <c r="E40" s="419"/>
      <c r="F40" s="419"/>
      <c r="G40" s="419"/>
      <c r="H40" s="420"/>
      <c r="I40" s="125">
        <f>I38+I39</f>
        <v>1191.8899999999999</v>
      </c>
    </row>
    <row r="41" spans="1:12" x14ac:dyDescent="0.25">
      <c r="A41" s="429" t="s">
        <v>720</v>
      </c>
      <c r="B41" s="430"/>
      <c r="C41" s="430"/>
      <c r="D41" s="430"/>
      <c r="E41" s="430"/>
      <c r="F41" s="430"/>
      <c r="G41" s="430"/>
      <c r="H41" s="430"/>
      <c r="I41" s="431"/>
    </row>
    <row r="42" spans="1:12" x14ac:dyDescent="0.25">
      <c r="A42" s="114" t="s">
        <v>721</v>
      </c>
      <c r="B42" s="427" t="s">
        <v>722</v>
      </c>
      <c r="C42" s="473"/>
      <c r="D42" s="428"/>
      <c r="E42" s="427" t="s">
        <v>704</v>
      </c>
      <c r="F42" s="428"/>
      <c r="G42" s="116" t="s">
        <v>706</v>
      </c>
      <c r="H42" s="117" t="s">
        <v>707</v>
      </c>
      <c r="I42" s="118" t="s">
        <v>708</v>
      </c>
    </row>
    <row r="43" spans="1:12" x14ac:dyDescent="0.25">
      <c r="A43" s="119">
        <v>1</v>
      </c>
      <c r="B43" s="464" t="s">
        <v>723</v>
      </c>
      <c r="C43" s="465"/>
      <c r="D43" s="466"/>
      <c r="E43" s="452" t="s">
        <v>724</v>
      </c>
      <c r="F43" s="454"/>
      <c r="G43" s="151">
        <v>12</v>
      </c>
      <c r="H43" s="149">
        <v>450</v>
      </c>
      <c r="I43" s="126">
        <f>SUM(G43*H43)</f>
        <v>5400</v>
      </c>
    </row>
    <row r="44" spans="1:12" x14ac:dyDescent="0.25">
      <c r="A44" s="119">
        <v>2</v>
      </c>
      <c r="B44" s="441" t="s">
        <v>725</v>
      </c>
      <c r="C44" s="442"/>
      <c r="D44" s="443"/>
      <c r="E44" s="421" t="s">
        <v>724</v>
      </c>
      <c r="F44" s="422"/>
      <c r="G44" s="120"/>
      <c r="H44" s="150">
        <v>350</v>
      </c>
      <c r="I44" s="123">
        <f t="shared" ref="I44:I48" si="2">SUM(G44*H44)</f>
        <v>0</v>
      </c>
    </row>
    <row r="45" spans="1:12" x14ac:dyDescent="0.25">
      <c r="A45" s="119">
        <v>3</v>
      </c>
      <c r="B45" s="441" t="s">
        <v>726</v>
      </c>
      <c r="C45" s="442"/>
      <c r="D45" s="443"/>
      <c r="E45" s="421" t="s">
        <v>724</v>
      </c>
      <c r="F45" s="422"/>
      <c r="G45" s="120"/>
      <c r="H45" s="150">
        <v>300</v>
      </c>
      <c r="I45" s="123">
        <f t="shared" si="2"/>
        <v>0</v>
      </c>
    </row>
    <row r="46" spans="1:12" x14ac:dyDescent="0.25">
      <c r="A46" s="119">
        <v>4</v>
      </c>
      <c r="B46" s="441" t="s">
        <v>727</v>
      </c>
      <c r="C46" s="442"/>
      <c r="D46" s="443"/>
      <c r="E46" s="421" t="s">
        <v>724</v>
      </c>
      <c r="F46" s="422"/>
      <c r="G46" s="120">
        <v>12</v>
      </c>
      <c r="H46" s="150">
        <v>200</v>
      </c>
      <c r="I46" s="123">
        <f t="shared" si="2"/>
        <v>2400</v>
      </c>
    </row>
    <row r="47" spans="1:12" x14ac:dyDescent="0.25">
      <c r="A47" s="119">
        <v>5</v>
      </c>
      <c r="B47" s="441" t="s">
        <v>728</v>
      </c>
      <c r="C47" s="442"/>
      <c r="D47" s="443"/>
      <c r="E47" s="421" t="s">
        <v>724</v>
      </c>
      <c r="F47" s="422"/>
      <c r="G47" s="120"/>
      <c r="H47" s="152">
        <v>200</v>
      </c>
      <c r="I47" s="123">
        <f t="shared" si="2"/>
        <v>0</v>
      </c>
    </row>
    <row r="48" spans="1:12" x14ac:dyDescent="0.25">
      <c r="A48" s="119">
        <v>6</v>
      </c>
      <c r="B48" s="441" t="s">
        <v>526</v>
      </c>
      <c r="C48" s="442"/>
      <c r="D48" s="443"/>
      <c r="E48" s="421" t="s">
        <v>724</v>
      </c>
      <c r="F48" s="422"/>
      <c r="G48" s="120"/>
      <c r="H48" s="152">
        <v>140</v>
      </c>
      <c r="I48" s="123">
        <f t="shared" si="2"/>
        <v>0</v>
      </c>
    </row>
    <row r="49" spans="1:12" x14ac:dyDescent="0.25">
      <c r="A49" s="119"/>
      <c r="B49" s="441"/>
      <c r="C49" s="442"/>
      <c r="D49" s="443"/>
      <c r="E49" s="127"/>
      <c r="F49" s="94"/>
      <c r="G49" s="94"/>
      <c r="H49" s="110"/>
      <c r="I49" s="123"/>
    </row>
    <row r="50" spans="1:12" x14ac:dyDescent="0.25">
      <c r="A50" s="108"/>
      <c r="B50" s="441"/>
      <c r="C50" s="442"/>
      <c r="D50" s="443"/>
      <c r="F50" s="94"/>
      <c r="G50" s="94"/>
      <c r="H50" s="110"/>
      <c r="I50" s="123"/>
    </row>
    <row r="51" spans="1:12" x14ac:dyDescent="0.25">
      <c r="A51" s="128"/>
      <c r="B51" s="470"/>
      <c r="C51" s="471"/>
      <c r="D51" s="472"/>
      <c r="E51" s="96"/>
      <c r="F51" s="97"/>
      <c r="G51" s="94"/>
      <c r="H51" s="112"/>
      <c r="I51" s="123"/>
    </row>
    <row r="52" spans="1:12" x14ac:dyDescent="0.25">
      <c r="A52" s="423" t="s">
        <v>729</v>
      </c>
      <c r="B52" s="419"/>
      <c r="C52" s="419"/>
      <c r="D52" s="419"/>
      <c r="E52" s="419"/>
      <c r="F52" s="419"/>
      <c r="G52" s="419"/>
      <c r="H52" s="420"/>
      <c r="I52" s="129">
        <f>SUM(I43:I51)</f>
        <v>7800</v>
      </c>
    </row>
    <row r="53" spans="1:12" x14ac:dyDescent="0.25">
      <c r="A53" s="429" t="s">
        <v>730</v>
      </c>
      <c r="B53" s="430"/>
      <c r="C53" s="430"/>
      <c r="D53" s="430"/>
      <c r="E53" s="430"/>
      <c r="F53" s="430"/>
      <c r="G53" s="430"/>
      <c r="H53" s="430"/>
      <c r="I53" s="431"/>
    </row>
    <row r="54" spans="1:12" x14ac:dyDescent="0.25">
      <c r="A54" s="114" t="s">
        <v>731</v>
      </c>
      <c r="B54" s="427" t="s">
        <v>732</v>
      </c>
      <c r="C54" s="473"/>
      <c r="D54" s="428"/>
      <c r="E54" s="427" t="s">
        <v>733</v>
      </c>
      <c r="F54" s="428"/>
      <c r="G54" s="130" t="s">
        <v>734</v>
      </c>
      <c r="H54" s="130" t="s">
        <v>707</v>
      </c>
      <c r="I54" s="131" t="s">
        <v>708</v>
      </c>
    </row>
    <row r="55" spans="1:12" x14ac:dyDescent="0.25">
      <c r="A55" s="119">
        <v>1</v>
      </c>
      <c r="B55" s="432" t="s">
        <v>851</v>
      </c>
      <c r="C55" s="433"/>
      <c r="D55" s="434"/>
      <c r="E55" s="452"/>
      <c r="F55" s="454"/>
      <c r="G55" s="120"/>
      <c r="H55" s="132"/>
      <c r="I55" s="123"/>
    </row>
    <row r="56" spans="1:12" x14ac:dyDescent="0.25">
      <c r="A56" s="119"/>
      <c r="B56" s="435" t="s">
        <v>852</v>
      </c>
      <c r="C56" s="436"/>
      <c r="D56" s="437"/>
      <c r="E56" s="421">
        <v>1</v>
      </c>
      <c r="F56" s="422"/>
      <c r="G56" s="120">
        <v>9.1999999999999993</v>
      </c>
      <c r="H56" s="132">
        <v>5</v>
      </c>
      <c r="I56" s="123">
        <f>H56*G56</f>
        <v>46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SUM(I55:I57)</f>
        <v>46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I58+I52+I40</f>
        <v>9037.89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9037.89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B34:F34"/>
    <mergeCell ref="B35:F35"/>
    <mergeCell ref="B36:F36"/>
    <mergeCell ref="B29:F29"/>
    <mergeCell ref="B30:F30"/>
    <mergeCell ref="B31:F31"/>
    <mergeCell ref="B32:F32"/>
    <mergeCell ref="B33:F33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8:H38"/>
    <mergeCell ref="A39:H39"/>
    <mergeCell ref="A22:I22"/>
    <mergeCell ref="B23:E23"/>
    <mergeCell ref="A16:I16"/>
    <mergeCell ref="B17:D17"/>
    <mergeCell ref="B18:D18"/>
    <mergeCell ref="B19:D19"/>
    <mergeCell ref="B20:D20"/>
    <mergeCell ref="A21:H21"/>
    <mergeCell ref="B37:F37"/>
    <mergeCell ref="B24:F24"/>
    <mergeCell ref="B25:F25"/>
    <mergeCell ref="B26:F26"/>
    <mergeCell ref="B27:F27"/>
    <mergeCell ref="B28:F28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70C0"/>
  </sheetPr>
  <dimension ref="A1:W65"/>
  <sheetViews>
    <sheetView topLeftCell="A18"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22</v>
      </c>
      <c r="I9" s="448"/>
    </row>
    <row r="10" spans="1:13" x14ac:dyDescent="0.25">
      <c r="A10" s="93" t="s">
        <v>687</v>
      </c>
      <c r="B10" s="91"/>
      <c r="D10" s="185"/>
      <c r="E10" s="94"/>
      <c r="F10" s="445" t="s">
        <v>688</v>
      </c>
      <c r="G10" s="446"/>
      <c r="H10" s="449">
        <v>43626</v>
      </c>
      <c r="I10" s="450"/>
    </row>
    <row r="11" spans="1:13" x14ac:dyDescent="0.25">
      <c r="A11" s="93" t="s">
        <v>689</v>
      </c>
      <c r="B11" s="91"/>
      <c r="D11" s="185"/>
      <c r="E11" s="94"/>
      <c r="F11" s="445" t="s">
        <v>690</v>
      </c>
      <c r="G11" s="446"/>
      <c r="H11" s="451" t="s">
        <v>853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>
        <v>47399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854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1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1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1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119">
        <v>1</v>
      </c>
      <c r="B24" s="432" t="s">
        <v>855</v>
      </c>
      <c r="C24" s="433"/>
      <c r="D24" s="433"/>
      <c r="E24" s="433"/>
      <c r="F24" s="434"/>
      <c r="G24" s="187">
        <v>1</v>
      </c>
      <c r="H24" s="188">
        <v>300</v>
      </c>
      <c r="I24" s="123">
        <f>H24*G24</f>
        <v>300</v>
      </c>
    </row>
    <row r="25" spans="1:11" x14ac:dyDescent="0.25">
      <c r="A25" s="119">
        <v>2</v>
      </c>
      <c r="B25" s="435" t="s">
        <v>856</v>
      </c>
      <c r="C25" s="436"/>
      <c r="D25" s="436"/>
      <c r="E25" s="436"/>
      <c r="F25" s="437"/>
      <c r="G25" s="189">
        <v>1</v>
      </c>
      <c r="H25" s="188">
        <v>5936.47</v>
      </c>
      <c r="I25" s="123">
        <f>H25*G25</f>
        <v>5936.47</v>
      </c>
    </row>
    <row r="26" spans="1:11" x14ac:dyDescent="0.25">
      <c r="A26" s="119">
        <v>3</v>
      </c>
      <c r="B26" s="435" t="s">
        <v>857</v>
      </c>
      <c r="C26" s="436"/>
      <c r="D26" s="436"/>
      <c r="E26" s="436"/>
      <c r="F26" s="437"/>
      <c r="G26" s="189">
        <v>1</v>
      </c>
      <c r="H26" s="191">
        <v>2250</v>
      </c>
      <c r="I26" s="123">
        <f t="shared" ref="I26:I28" si="1">H26*G26</f>
        <v>2250</v>
      </c>
    </row>
    <row r="27" spans="1:11" x14ac:dyDescent="0.25">
      <c r="A27" s="119">
        <v>4</v>
      </c>
      <c r="B27" s="435" t="s">
        <v>858</v>
      </c>
      <c r="C27" s="436"/>
      <c r="D27" s="436"/>
      <c r="E27" s="436"/>
      <c r="F27" s="437"/>
      <c r="G27" s="189">
        <v>1</v>
      </c>
      <c r="H27" s="190">
        <v>2850</v>
      </c>
      <c r="I27" s="123">
        <f t="shared" si="1"/>
        <v>2850</v>
      </c>
    </row>
    <row r="28" spans="1:11" x14ac:dyDescent="0.25">
      <c r="A28" s="119">
        <v>5</v>
      </c>
      <c r="B28" s="435" t="s">
        <v>859</v>
      </c>
      <c r="C28" s="436"/>
      <c r="D28" s="436"/>
      <c r="E28" s="436"/>
      <c r="F28" s="437"/>
      <c r="G28" s="189">
        <v>1</v>
      </c>
      <c r="H28" s="190">
        <v>4840</v>
      </c>
      <c r="I28" s="123">
        <f t="shared" si="1"/>
        <v>4840</v>
      </c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90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90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23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23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23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23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23" x14ac:dyDescent="0.25">
      <c r="A37" s="119"/>
      <c r="B37" s="485"/>
      <c r="C37" s="486"/>
      <c r="D37" s="486"/>
      <c r="E37" s="486"/>
      <c r="F37" s="486"/>
      <c r="G37" s="189"/>
      <c r="H37" s="190"/>
      <c r="I37" s="123"/>
      <c r="L37" s="195"/>
      <c r="M37" s="185"/>
      <c r="N37" s="185"/>
      <c r="O37" s="185"/>
      <c r="P37" s="185"/>
      <c r="Q37" s="185"/>
      <c r="R37" s="185"/>
      <c r="S37" s="185"/>
      <c r="T37" s="185"/>
      <c r="U37" s="185"/>
      <c r="V37" s="185"/>
      <c r="W37" s="185"/>
    </row>
    <row r="38" spans="1:23" x14ac:dyDescent="0.25">
      <c r="A38" s="482" t="s">
        <v>785</v>
      </c>
      <c r="B38" s="419"/>
      <c r="C38" s="419"/>
      <c r="D38" s="419"/>
      <c r="E38" s="419"/>
      <c r="F38" s="419"/>
      <c r="G38" s="419"/>
      <c r="H38" s="420"/>
      <c r="I38" s="183">
        <f>SUM(I24:I37)</f>
        <v>16176.470000000001</v>
      </c>
      <c r="L38" s="195"/>
      <c r="M38" s="185"/>
      <c r="N38" s="185"/>
      <c r="O38" s="185"/>
      <c r="P38" s="185"/>
      <c r="Q38" s="185"/>
      <c r="R38" s="185"/>
      <c r="S38" s="185"/>
      <c r="T38" s="185"/>
      <c r="U38" s="185"/>
      <c r="V38" s="185"/>
      <c r="W38" s="185"/>
    </row>
    <row r="39" spans="1:23" x14ac:dyDescent="0.25">
      <c r="A39" s="423" t="s">
        <v>786</v>
      </c>
      <c r="B39" s="419"/>
      <c r="C39" s="419"/>
      <c r="D39" s="419"/>
      <c r="E39" s="419"/>
      <c r="F39" s="419"/>
      <c r="G39" s="419"/>
      <c r="H39" s="420"/>
      <c r="I39" s="184">
        <f>ROUND((I38*0.15),2)</f>
        <v>2426.4699999999998</v>
      </c>
      <c r="L39" s="195"/>
      <c r="M39" s="185"/>
      <c r="N39" s="185"/>
      <c r="O39" s="185"/>
      <c r="P39" s="185"/>
      <c r="Q39" s="185"/>
      <c r="R39" s="185"/>
      <c r="S39" s="185"/>
      <c r="T39" s="185"/>
      <c r="U39" s="185"/>
      <c r="V39" s="185"/>
      <c r="W39" s="185"/>
    </row>
    <row r="40" spans="1:23" x14ac:dyDescent="0.25">
      <c r="A40" s="423" t="s">
        <v>787</v>
      </c>
      <c r="B40" s="419"/>
      <c r="C40" s="419"/>
      <c r="D40" s="419"/>
      <c r="E40" s="419"/>
      <c r="F40" s="419"/>
      <c r="G40" s="419"/>
      <c r="H40" s="420"/>
      <c r="I40" s="125">
        <f>I38+I39</f>
        <v>18602.940000000002</v>
      </c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</row>
    <row r="41" spans="1:23" x14ac:dyDescent="0.25">
      <c r="A41" s="429" t="s">
        <v>720</v>
      </c>
      <c r="B41" s="430"/>
      <c r="C41" s="430"/>
      <c r="D41" s="430"/>
      <c r="E41" s="430"/>
      <c r="F41" s="430"/>
      <c r="G41" s="430"/>
      <c r="H41" s="430"/>
      <c r="I41" s="431"/>
      <c r="L41" s="185"/>
      <c r="M41" s="185"/>
      <c r="N41" s="185"/>
      <c r="O41" s="185"/>
      <c r="P41" s="185"/>
      <c r="Q41" s="185"/>
      <c r="R41" s="185"/>
      <c r="S41" s="185"/>
      <c r="T41" s="185"/>
      <c r="U41" s="185"/>
      <c r="V41" s="185"/>
      <c r="W41" s="185"/>
    </row>
    <row r="42" spans="1:23" x14ac:dyDescent="0.25">
      <c r="A42" s="114" t="s">
        <v>721</v>
      </c>
      <c r="B42" s="427" t="s">
        <v>722</v>
      </c>
      <c r="C42" s="473"/>
      <c r="D42" s="428"/>
      <c r="E42" s="427" t="s">
        <v>704</v>
      </c>
      <c r="F42" s="428"/>
      <c r="G42" s="116" t="s">
        <v>706</v>
      </c>
      <c r="H42" s="117" t="s">
        <v>707</v>
      </c>
      <c r="I42" s="118" t="s">
        <v>708</v>
      </c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5"/>
    </row>
    <row r="43" spans="1:23" x14ac:dyDescent="0.25">
      <c r="A43" s="119">
        <v>1</v>
      </c>
      <c r="B43" s="464" t="s">
        <v>723</v>
      </c>
      <c r="C43" s="465"/>
      <c r="D43" s="466"/>
      <c r="E43" s="452" t="s">
        <v>724</v>
      </c>
      <c r="F43" s="454"/>
      <c r="G43" s="151">
        <v>69</v>
      </c>
      <c r="H43" s="149">
        <v>450</v>
      </c>
      <c r="I43" s="126">
        <f>SUM(G43*H43)</f>
        <v>31050</v>
      </c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</row>
    <row r="44" spans="1:23" x14ac:dyDescent="0.25">
      <c r="A44" s="119">
        <v>2</v>
      </c>
      <c r="B44" s="441" t="s">
        <v>725</v>
      </c>
      <c r="C44" s="442"/>
      <c r="D44" s="443"/>
      <c r="E44" s="421" t="s">
        <v>724</v>
      </c>
      <c r="F44" s="422"/>
      <c r="G44" s="120"/>
      <c r="H44" s="150">
        <v>350</v>
      </c>
      <c r="I44" s="123">
        <f t="shared" ref="I44:I48" si="2">SUM(G44*H44)</f>
        <v>0</v>
      </c>
      <c r="L44" s="185"/>
      <c r="M44" s="185"/>
      <c r="N44" s="185"/>
      <c r="O44" s="185"/>
      <c r="P44" s="185"/>
      <c r="Q44" s="185"/>
      <c r="R44" s="185"/>
      <c r="S44" s="185"/>
      <c r="T44" s="185"/>
      <c r="U44" s="185"/>
      <c r="V44" s="185"/>
      <c r="W44" s="185"/>
    </row>
    <row r="45" spans="1:23" x14ac:dyDescent="0.25">
      <c r="A45" s="119">
        <v>3</v>
      </c>
      <c r="B45" s="441" t="s">
        <v>726</v>
      </c>
      <c r="C45" s="442"/>
      <c r="D45" s="443"/>
      <c r="E45" s="421" t="s">
        <v>724</v>
      </c>
      <c r="F45" s="422"/>
      <c r="G45" s="120"/>
      <c r="H45" s="150">
        <v>300</v>
      </c>
      <c r="I45" s="123">
        <f t="shared" si="2"/>
        <v>0</v>
      </c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85"/>
      <c r="W45" s="185"/>
    </row>
    <row r="46" spans="1:23" x14ac:dyDescent="0.25">
      <c r="A46" s="119">
        <v>4</v>
      </c>
      <c r="B46" s="441" t="s">
        <v>727</v>
      </c>
      <c r="C46" s="442"/>
      <c r="D46" s="443"/>
      <c r="E46" s="421" t="s">
        <v>724</v>
      </c>
      <c r="F46" s="422"/>
      <c r="G46" s="120">
        <v>69</v>
      </c>
      <c r="H46" s="150">
        <v>200</v>
      </c>
      <c r="I46" s="123">
        <f t="shared" si="2"/>
        <v>13800</v>
      </c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</row>
    <row r="47" spans="1:23" x14ac:dyDescent="0.25">
      <c r="A47" s="119">
        <v>5</v>
      </c>
      <c r="B47" s="441" t="s">
        <v>728</v>
      </c>
      <c r="C47" s="442"/>
      <c r="D47" s="443"/>
      <c r="E47" s="421" t="s">
        <v>724</v>
      </c>
      <c r="F47" s="422"/>
      <c r="G47" s="120"/>
      <c r="H47" s="152">
        <v>200</v>
      </c>
      <c r="I47" s="123">
        <f t="shared" si="2"/>
        <v>0</v>
      </c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85"/>
    </row>
    <row r="48" spans="1:23" x14ac:dyDescent="0.25">
      <c r="A48" s="119">
        <v>6</v>
      </c>
      <c r="B48" s="441" t="s">
        <v>526</v>
      </c>
      <c r="C48" s="442"/>
      <c r="D48" s="443"/>
      <c r="E48" s="421" t="s">
        <v>724</v>
      </c>
      <c r="F48" s="422"/>
      <c r="G48" s="120"/>
      <c r="H48" s="152">
        <v>140</v>
      </c>
      <c r="I48" s="123">
        <f t="shared" si="2"/>
        <v>0</v>
      </c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85"/>
      <c r="W48" s="185"/>
    </row>
    <row r="49" spans="1:23" x14ac:dyDescent="0.25">
      <c r="A49" s="119"/>
      <c r="B49" s="441"/>
      <c r="C49" s="442"/>
      <c r="D49" s="443"/>
      <c r="E49" s="127"/>
      <c r="F49" s="94"/>
      <c r="G49" s="94"/>
      <c r="H49" s="110"/>
      <c r="I49" s="123"/>
      <c r="L49" s="185"/>
      <c r="M49" s="185"/>
      <c r="N49" s="185"/>
      <c r="O49" s="185"/>
      <c r="P49" s="185"/>
      <c r="Q49" s="185"/>
      <c r="R49" s="185"/>
      <c r="S49" s="185"/>
      <c r="T49" s="185"/>
      <c r="U49" s="185"/>
      <c r="V49" s="185"/>
      <c r="W49" s="185"/>
    </row>
    <row r="50" spans="1:23" x14ac:dyDescent="0.25">
      <c r="A50" s="108"/>
      <c r="B50" s="441"/>
      <c r="C50" s="442"/>
      <c r="D50" s="443"/>
      <c r="F50" s="94"/>
      <c r="G50" s="94"/>
      <c r="H50" s="110"/>
      <c r="I50" s="123"/>
      <c r="L50" s="185"/>
      <c r="M50" s="185"/>
      <c r="N50" s="185"/>
      <c r="O50" s="185"/>
      <c r="P50" s="185"/>
      <c r="Q50" s="185"/>
      <c r="R50" s="185"/>
      <c r="S50" s="185"/>
      <c r="T50" s="185"/>
      <c r="U50" s="185"/>
      <c r="V50" s="185"/>
      <c r="W50" s="185"/>
    </row>
    <row r="51" spans="1:23" x14ac:dyDescent="0.25">
      <c r="A51" s="128"/>
      <c r="B51" s="470"/>
      <c r="C51" s="471"/>
      <c r="D51" s="472"/>
      <c r="E51" s="96"/>
      <c r="F51" s="97"/>
      <c r="G51" s="94"/>
      <c r="H51" s="112"/>
      <c r="I51" s="123"/>
      <c r="L51" s="185"/>
      <c r="M51" s="185"/>
      <c r="N51" s="185"/>
      <c r="O51" s="185"/>
      <c r="P51" s="185"/>
      <c r="Q51" s="185"/>
      <c r="R51" s="185"/>
      <c r="S51" s="185"/>
      <c r="T51" s="185"/>
      <c r="U51" s="185"/>
      <c r="V51" s="185"/>
      <c r="W51" s="185"/>
    </row>
    <row r="52" spans="1:23" x14ac:dyDescent="0.25">
      <c r="A52" s="423" t="s">
        <v>729</v>
      </c>
      <c r="B52" s="419"/>
      <c r="C52" s="419"/>
      <c r="D52" s="419"/>
      <c r="E52" s="419"/>
      <c r="F52" s="419"/>
      <c r="G52" s="419"/>
      <c r="H52" s="420"/>
      <c r="I52" s="129">
        <f>SUM(I43:I51)</f>
        <v>44850</v>
      </c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5"/>
    </row>
    <row r="53" spans="1:23" x14ac:dyDescent="0.25">
      <c r="A53" s="429" t="s">
        <v>730</v>
      </c>
      <c r="B53" s="430"/>
      <c r="C53" s="430"/>
      <c r="D53" s="430"/>
      <c r="E53" s="430"/>
      <c r="F53" s="430"/>
      <c r="G53" s="430"/>
      <c r="H53" s="430"/>
      <c r="I53" s="431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85"/>
    </row>
    <row r="54" spans="1:23" x14ac:dyDescent="0.25">
      <c r="A54" s="114" t="s">
        <v>731</v>
      </c>
      <c r="B54" s="427" t="s">
        <v>732</v>
      </c>
      <c r="C54" s="473"/>
      <c r="D54" s="428"/>
      <c r="E54" s="427" t="s">
        <v>733</v>
      </c>
      <c r="F54" s="428"/>
      <c r="G54" s="130" t="s">
        <v>734</v>
      </c>
      <c r="H54" s="130" t="s">
        <v>707</v>
      </c>
      <c r="I54" s="131" t="s">
        <v>708</v>
      </c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5"/>
      <c r="W54" s="185"/>
    </row>
    <row r="55" spans="1:23" x14ac:dyDescent="0.25">
      <c r="A55" s="119">
        <v>1</v>
      </c>
      <c r="B55" s="432" t="s">
        <v>860</v>
      </c>
      <c r="C55" s="433"/>
      <c r="D55" s="434"/>
      <c r="E55" s="452"/>
      <c r="F55" s="454"/>
      <c r="G55" s="120"/>
      <c r="H55" s="132"/>
      <c r="I55" s="123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</row>
    <row r="56" spans="1:23" x14ac:dyDescent="0.25">
      <c r="A56" s="119"/>
      <c r="B56" s="435" t="s">
        <v>861</v>
      </c>
      <c r="C56" s="436"/>
      <c r="D56" s="437"/>
      <c r="E56" s="421">
        <v>6</v>
      </c>
      <c r="F56" s="422"/>
      <c r="G56" s="210">
        <v>61.2</v>
      </c>
      <c r="H56" s="132">
        <v>5</v>
      </c>
      <c r="I56" s="123">
        <f>H56*G56</f>
        <v>306</v>
      </c>
      <c r="L56" s="185"/>
      <c r="M56" s="185"/>
      <c r="N56" s="185"/>
      <c r="O56" s="185"/>
      <c r="P56" s="185"/>
      <c r="Q56" s="185"/>
      <c r="R56" s="185"/>
      <c r="S56" s="185"/>
      <c r="T56" s="185"/>
      <c r="U56" s="185"/>
      <c r="V56" s="185"/>
      <c r="W56" s="185"/>
    </row>
    <row r="57" spans="1:23" x14ac:dyDescent="0.25">
      <c r="A57" s="133"/>
      <c r="B57" s="438"/>
      <c r="C57" s="439"/>
      <c r="D57" s="440"/>
      <c r="E57" s="455"/>
      <c r="F57" s="457"/>
      <c r="G57" s="120"/>
      <c r="H57" s="132"/>
      <c r="I57" s="123"/>
      <c r="L57" s="185"/>
      <c r="M57" s="185"/>
      <c r="N57" s="185"/>
      <c r="O57" s="185"/>
      <c r="P57" s="185"/>
      <c r="Q57" s="185"/>
      <c r="R57" s="185"/>
      <c r="S57" s="185"/>
      <c r="T57" s="185"/>
      <c r="U57" s="185"/>
      <c r="V57" s="185"/>
      <c r="W57" s="185"/>
    </row>
    <row r="58" spans="1:23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SUM(I55:I57)</f>
        <v>306</v>
      </c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</row>
    <row r="59" spans="1:23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196"/>
      <c r="M59" s="185"/>
      <c r="N59" s="185"/>
      <c r="O59" s="185"/>
      <c r="P59" s="185"/>
      <c r="Q59" s="185"/>
      <c r="R59" s="185"/>
      <c r="S59" s="185"/>
      <c r="T59" s="185"/>
      <c r="U59" s="185"/>
      <c r="V59" s="185"/>
      <c r="W59" s="185"/>
    </row>
    <row r="60" spans="1:23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I58+I52+I40</f>
        <v>63758.94</v>
      </c>
      <c r="L60" s="185"/>
      <c r="M60" s="185"/>
      <c r="N60" s="185"/>
      <c r="O60" s="185"/>
      <c r="P60" s="185"/>
      <c r="Q60" s="185"/>
      <c r="R60" s="185"/>
      <c r="S60" s="185"/>
      <c r="T60" s="185"/>
      <c r="U60" s="185"/>
      <c r="V60" s="185"/>
      <c r="W60" s="185"/>
    </row>
    <row r="61" spans="1:23" x14ac:dyDescent="0.25">
      <c r="A61" s="467"/>
      <c r="B61" s="468"/>
      <c r="C61" s="468"/>
      <c r="D61" s="468"/>
      <c r="E61" s="468"/>
      <c r="F61" s="94"/>
      <c r="G61" s="142"/>
      <c r="H61" s="143"/>
      <c r="I61" s="144"/>
      <c r="L61" s="185"/>
      <c r="M61" s="185"/>
      <c r="N61" s="185"/>
      <c r="O61" s="185"/>
      <c r="P61" s="185"/>
      <c r="Q61" s="185"/>
      <c r="R61" s="185"/>
      <c r="S61" s="185"/>
      <c r="T61" s="185"/>
      <c r="U61" s="185"/>
      <c r="V61" s="185"/>
      <c r="W61" s="185"/>
    </row>
    <row r="62" spans="1:23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63758.94</v>
      </c>
      <c r="L62" s="185"/>
      <c r="M62" s="185"/>
      <c r="N62" s="185"/>
      <c r="O62" s="185"/>
      <c r="P62" s="185"/>
      <c r="Q62" s="185"/>
      <c r="R62" s="185"/>
      <c r="S62" s="185"/>
      <c r="T62" s="185"/>
      <c r="U62" s="185"/>
      <c r="V62" s="185"/>
      <c r="W62" s="185"/>
    </row>
    <row r="63" spans="1:23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</row>
    <row r="64" spans="1:23" x14ac:dyDescent="0.25">
      <c r="L64" s="185"/>
      <c r="M64" s="185"/>
      <c r="N64" s="185"/>
      <c r="O64" s="185"/>
      <c r="P64" s="185"/>
      <c r="Q64" s="185"/>
      <c r="R64" s="185"/>
      <c r="S64" s="185"/>
      <c r="T64" s="185"/>
      <c r="U64" s="185"/>
      <c r="V64" s="185"/>
      <c r="W64" s="185"/>
    </row>
    <row r="65" spans="1:23" x14ac:dyDescent="0.25">
      <c r="A65" s="91"/>
      <c r="B65" s="91"/>
      <c r="L65" s="185"/>
      <c r="M65" s="185"/>
      <c r="N65" s="185"/>
      <c r="O65" s="185"/>
      <c r="P65" s="185"/>
      <c r="Q65" s="185"/>
      <c r="R65" s="185"/>
      <c r="S65" s="185"/>
      <c r="T65" s="185"/>
      <c r="U65" s="185"/>
      <c r="V65" s="185"/>
      <c r="W65" s="185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0070C0"/>
  </sheetPr>
  <dimension ref="A1:M65"/>
  <sheetViews>
    <sheetView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23</v>
      </c>
      <c r="I9" s="448"/>
    </row>
    <row r="10" spans="1:13" x14ac:dyDescent="0.25">
      <c r="A10" s="93" t="s">
        <v>687</v>
      </c>
      <c r="B10" s="91"/>
      <c r="D10" s="185"/>
      <c r="E10" s="94"/>
      <c r="F10" s="445" t="s">
        <v>688</v>
      </c>
      <c r="G10" s="446"/>
      <c r="H10" s="449">
        <v>43627</v>
      </c>
      <c r="I10" s="450"/>
    </row>
    <row r="11" spans="1:13" x14ac:dyDescent="0.25">
      <c r="A11" s="93" t="s">
        <v>689</v>
      </c>
      <c r="B11" s="91"/>
      <c r="D11" s="185"/>
      <c r="E11" s="94"/>
      <c r="F11" s="445" t="s">
        <v>690</v>
      </c>
      <c r="G11" s="446"/>
      <c r="H11" s="451" t="s">
        <v>862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>
        <v>47510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863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1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1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1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119">
        <v>1</v>
      </c>
      <c r="B24" s="432" t="s">
        <v>864</v>
      </c>
      <c r="C24" s="433"/>
      <c r="D24" s="433"/>
      <c r="E24" s="433"/>
      <c r="F24" s="434"/>
      <c r="G24" s="192">
        <v>1</v>
      </c>
      <c r="H24" s="182">
        <v>182.56</v>
      </c>
      <c r="I24" s="123">
        <f>H24*G24</f>
        <v>182.56</v>
      </c>
    </row>
    <row r="25" spans="1:11" x14ac:dyDescent="0.25">
      <c r="A25" s="119">
        <v>2</v>
      </c>
      <c r="B25" s="435" t="s">
        <v>865</v>
      </c>
      <c r="C25" s="436"/>
      <c r="D25" s="436"/>
      <c r="E25" s="436"/>
      <c r="F25" s="437"/>
      <c r="G25" s="189">
        <v>1</v>
      </c>
      <c r="H25" s="182">
        <v>227.5</v>
      </c>
      <c r="I25" s="123">
        <f>H25*G25</f>
        <v>227.5</v>
      </c>
    </row>
    <row r="26" spans="1:11" x14ac:dyDescent="0.25">
      <c r="A26" s="119">
        <v>3</v>
      </c>
      <c r="B26" s="435" t="s">
        <v>866</v>
      </c>
      <c r="C26" s="436"/>
      <c r="D26" s="436"/>
      <c r="E26" s="436"/>
      <c r="F26" s="437"/>
      <c r="G26" s="193">
        <v>2</v>
      </c>
      <c r="H26" s="122">
        <v>1504.35</v>
      </c>
      <c r="I26" s="123">
        <f t="shared" ref="I26:I28" si="1">H26*G26</f>
        <v>3008.7</v>
      </c>
    </row>
    <row r="27" spans="1:11" x14ac:dyDescent="0.25">
      <c r="A27" s="119">
        <v>4</v>
      </c>
      <c r="B27" s="435" t="s">
        <v>867</v>
      </c>
      <c r="C27" s="436"/>
      <c r="D27" s="436"/>
      <c r="E27" s="436"/>
      <c r="F27" s="437"/>
      <c r="G27" s="193">
        <v>1</v>
      </c>
      <c r="H27" s="122">
        <v>418</v>
      </c>
      <c r="I27" s="123">
        <f t="shared" si="1"/>
        <v>418</v>
      </c>
    </row>
    <row r="28" spans="1:11" x14ac:dyDescent="0.25">
      <c r="A28" s="119"/>
      <c r="B28" s="435"/>
      <c r="C28" s="436"/>
      <c r="D28" s="436"/>
      <c r="E28" s="436"/>
      <c r="F28" s="437"/>
      <c r="G28" s="189"/>
      <c r="H28" s="190"/>
      <c r="I28" s="123">
        <f t="shared" si="1"/>
        <v>0</v>
      </c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90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90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  <c r="L37" s="124"/>
    </row>
    <row r="38" spans="1:12" x14ac:dyDescent="0.25">
      <c r="A38" s="482" t="s">
        <v>785</v>
      </c>
      <c r="B38" s="419"/>
      <c r="C38" s="419"/>
      <c r="D38" s="419"/>
      <c r="E38" s="419"/>
      <c r="F38" s="419"/>
      <c r="G38" s="419"/>
      <c r="H38" s="420"/>
      <c r="I38" s="183">
        <f>SUM(I24:I37)</f>
        <v>3836.7599999999998</v>
      </c>
      <c r="L38" s="124"/>
    </row>
    <row r="39" spans="1:12" x14ac:dyDescent="0.25">
      <c r="A39" s="423" t="s">
        <v>786</v>
      </c>
      <c r="B39" s="419"/>
      <c r="C39" s="419"/>
      <c r="D39" s="419"/>
      <c r="E39" s="419"/>
      <c r="F39" s="419"/>
      <c r="G39" s="419"/>
      <c r="H39" s="420"/>
      <c r="I39" s="184">
        <f>ROUND((I38*0.15),2)</f>
        <v>575.51</v>
      </c>
      <c r="L39" s="124"/>
    </row>
    <row r="40" spans="1:12" x14ac:dyDescent="0.25">
      <c r="A40" s="423" t="s">
        <v>787</v>
      </c>
      <c r="B40" s="419"/>
      <c r="C40" s="419"/>
      <c r="D40" s="419"/>
      <c r="E40" s="419"/>
      <c r="F40" s="419"/>
      <c r="G40" s="419"/>
      <c r="H40" s="420"/>
      <c r="I40" s="125">
        <f>I38+I39</f>
        <v>4412.2699999999995</v>
      </c>
    </row>
    <row r="41" spans="1:12" x14ac:dyDescent="0.25">
      <c r="A41" s="429" t="s">
        <v>720</v>
      </c>
      <c r="B41" s="430"/>
      <c r="C41" s="430"/>
      <c r="D41" s="430"/>
      <c r="E41" s="430"/>
      <c r="F41" s="430"/>
      <c r="G41" s="430"/>
      <c r="H41" s="430"/>
      <c r="I41" s="431"/>
    </row>
    <row r="42" spans="1:12" x14ac:dyDescent="0.25">
      <c r="A42" s="114" t="s">
        <v>721</v>
      </c>
      <c r="B42" s="427" t="s">
        <v>722</v>
      </c>
      <c r="C42" s="473"/>
      <c r="D42" s="428"/>
      <c r="E42" s="427" t="s">
        <v>704</v>
      </c>
      <c r="F42" s="428"/>
      <c r="G42" s="116" t="s">
        <v>706</v>
      </c>
      <c r="H42" s="117" t="s">
        <v>707</v>
      </c>
      <c r="I42" s="118" t="s">
        <v>708</v>
      </c>
    </row>
    <row r="43" spans="1:12" x14ac:dyDescent="0.25">
      <c r="A43" s="119">
        <v>1</v>
      </c>
      <c r="B43" s="464" t="s">
        <v>723</v>
      </c>
      <c r="C43" s="465"/>
      <c r="D43" s="466"/>
      <c r="E43" s="452" t="s">
        <v>724</v>
      </c>
      <c r="F43" s="454"/>
      <c r="G43" s="151">
        <v>4</v>
      </c>
      <c r="H43" s="149">
        <v>450</v>
      </c>
      <c r="I43" s="126">
        <f>SUM(G43*H43)</f>
        <v>1800</v>
      </c>
    </row>
    <row r="44" spans="1:12" x14ac:dyDescent="0.25">
      <c r="A44" s="119">
        <v>2</v>
      </c>
      <c r="B44" s="441" t="s">
        <v>725</v>
      </c>
      <c r="C44" s="442"/>
      <c r="D44" s="443"/>
      <c r="E44" s="421" t="s">
        <v>724</v>
      </c>
      <c r="F44" s="422"/>
      <c r="G44" s="120"/>
      <c r="H44" s="150">
        <v>350</v>
      </c>
      <c r="I44" s="123">
        <f t="shared" ref="I44:I48" si="2">SUM(G44*H44)</f>
        <v>0</v>
      </c>
    </row>
    <row r="45" spans="1:12" x14ac:dyDescent="0.25">
      <c r="A45" s="119">
        <v>3</v>
      </c>
      <c r="B45" s="441" t="s">
        <v>726</v>
      </c>
      <c r="C45" s="442"/>
      <c r="D45" s="443"/>
      <c r="E45" s="421" t="s">
        <v>724</v>
      </c>
      <c r="F45" s="422"/>
      <c r="G45" s="120"/>
      <c r="H45" s="150">
        <v>300</v>
      </c>
      <c r="I45" s="123">
        <f t="shared" si="2"/>
        <v>0</v>
      </c>
    </row>
    <row r="46" spans="1:12" x14ac:dyDescent="0.25">
      <c r="A46" s="119">
        <v>4</v>
      </c>
      <c r="B46" s="441" t="s">
        <v>727</v>
      </c>
      <c r="C46" s="442"/>
      <c r="D46" s="443"/>
      <c r="E46" s="421" t="s">
        <v>724</v>
      </c>
      <c r="F46" s="422"/>
      <c r="G46" s="120">
        <v>4</v>
      </c>
      <c r="H46" s="150">
        <v>200</v>
      </c>
      <c r="I46" s="123">
        <f t="shared" si="2"/>
        <v>800</v>
      </c>
    </row>
    <row r="47" spans="1:12" x14ac:dyDescent="0.25">
      <c r="A47" s="119">
        <v>5</v>
      </c>
      <c r="B47" s="441" t="s">
        <v>728</v>
      </c>
      <c r="C47" s="442"/>
      <c r="D47" s="443"/>
      <c r="E47" s="421" t="s">
        <v>724</v>
      </c>
      <c r="F47" s="422"/>
      <c r="G47" s="120"/>
      <c r="H47" s="152">
        <v>200</v>
      </c>
      <c r="I47" s="123">
        <f t="shared" si="2"/>
        <v>0</v>
      </c>
    </row>
    <row r="48" spans="1:12" x14ac:dyDescent="0.25">
      <c r="A48" s="119">
        <v>6</v>
      </c>
      <c r="B48" s="441" t="s">
        <v>526</v>
      </c>
      <c r="C48" s="442"/>
      <c r="D48" s="443"/>
      <c r="E48" s="421" t="s">
        <v>724</v>
      </c>
      <c r="F48" s="422"/>
      <c r="G48" s="120"/>
      <c r="H48" s="152">
        <v>140</v>
      </c>
      <c r="I48" s="123">
        <f t="shared" si="2"/>
        <v>0</v>
      </c>
    </row>
    <row r="49" spans="1:12" x14ac:dyDescent="0.25">
      <c r="A49" s="119"/>
      <c r="B49" s="441"/>
      <c r="C49" s="442"/>
      <c r="D49" s="443"/>
      <c r="E49" s="127"/>
      <c r="F49" s="94"/>
      <c r="G49" s="94"/>
      <c r="H49" s="110"/>
      <c r="I49" s="123"/>
    </row>
    <row r="50" spans="1:12" x14ac:dyDescent="0.25">
      <c r="A50" s="108"/>
      <c r="B50" s="441"/>
      <c r="C50" s="442"/>
      <c r="D50" s="443"/>
      <c r="F50" s="94"/>
      <c r="G50" s="94"/>
      <c r="H50" s="110"/>
      <c r="I50" s="123"/>
    </row>
    <row r="51" spans="1:12" x14ac:dyDescent="0.25">
      <c r="A51" s="128"/>
      <c r="B51" s="470"/>
      <c r="C51" s="471"/>
      <c r="D51" s="472"/>
      <c r="E51" s="96"/>
      <c r="F51" s="97"/>
      <c r="G51" s="94"/>
      <c r="H51" s="112"/>
      <c r="I51" s="123"/>
    </row>
    <row r="52" spans="1:12" x14ac:dyDescent="0.25">
      <c r="A52" s="423" t="s">
        <v>729</v>
      </c>
      <c r="B52" s="419"/>
      <c r="C52" s="419"/>
      <c r="D52" s="419"/>
      <c r="E52" s="419"/>
      <c r="F52" s="419"/>
      <c r="G52" s="419"/>
      <c r="H52" s="420"/>
      <c r="I52" s="129">
        <f>SUM(I43:I51)</f>
        <v>2600</v>
      </c>
    </row>
    <row r="53" spans="1:12" x14ac:dyDescent="0.25">
      <c r="A53" s="429" t="s">
        <v>730</v>
      </c>
      <c r="B53" s="430"/>
      <c r="C53" s="430"/>
      <c r="D53" s="430"/>
      <c r="E53" s="430"/>
      <c r="F53" s="430"/>
      <c r="G53" s="430"/>
      <c r="H53" s="430"/>
      <c r="I53" s="431"/>
    </row>
    <row r="54" spans="1:12" x14ac:dyDescent="0.25">
      <c r="A54" s="114" t="s">
        <v>731</v>
      </c>
      <c r="B54" s="427" t="s">
        <v>732</v>
      </c>
      <c r="C54" s="473"/>
      <c r="D54" s="428"/>
      <c r="E54" s="427" t="s">
        <v>733</v>
      </c>
      <c r="F54" s="428"/>
      <c r="G54" s="130" t="s">
        <v>734</v>
      </c>
      <c r="H54" s="130" t="s">
        <v>707</v>
      </c>
      <c r="I54" s="131" t="s">
        <v>708</v>
      </c>
    </row>
    <row r="55" spans="1:12" x14ac:dyDescent="0.25">
      <c r="A55" s="119">
        <v>1</v>
      </c>
      <c r="B55" s="432" t="s">
        <v>868</v>
      </c>
      <c r="C55" s="433"/>
      <c r="D55" s="434"/>
      <c r="E55" s="452"/>
      <c r="F55" s="454"/>
      <c r="G55" s="120"/>
      <c r="H55" s="132"/>
      <c r="I55" s="123"/>
    </row>
    <row r="56" spans="1:12" x14ac:dyDescent="0.25">
      <c r="A56" s="119"/>
      <c r="B56" s="435" t="s">
        <v>869</v>
      </c>
      <c r="C56" s="436"/>
      <c r="D56" s="437"/>
      <c r="E56" s="421">
        <v>1</v>
      </c>
      <c r="F56" s="422"/>
      <c r="G56" s="120">
        <v>27.6</v>
      </c>
      <c r="H56" s="132">
        <v>5</v>
      </c>
      <c r="I56" s="123">
        <f>H56*G56</f>
        <v>138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SUM(I55:I57)</f>
        <v>138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I58+I52+I40</f>
        <v>7150.2699999999995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7150.2699999999995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70C0"/>
  </sheetPr>
  <dimension ref="A1:M65"/>
  <sheetViews>
    <sheetView topLeftCell="A4"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24</v>
      </c>
      <c r="I9" s="448"/>
    </row>
    <row r="10" spans="1:13" x14ac:dyDescent="0.25">
      <c r="A10" s="93" t="s">
        <v>687</v>
      </c>
      <c r="B10" s="91"/>
      <c r="D10" s="185"/>
      <c r="E10" s="94"/>
      <c r="F10" s="445" t="s">
        <v>688</v>
      </c>
      <c r="G10" s="446"/>
      <c r="H10" s="449">
        <v>43637</v>
      </c>
      <c r="I10" s="450"/>
    </row>
    <row r="11" spans="1:13" x14ac:dyDescent="0.25">
      <c r="A11" s="93" t="s">
        <v>689</v>
      </c>
      <c r="B11" s="91"/>
      <c r="D11" s="185"/>
      <c r="E11" s="94"/>
      <c r="F11" s="445" t="s">
        <v>690</v>
      </c>
      <c r="G11" s="446"/>
      <c r="H11" s="451" t="s">
        <v>775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>
        <v>49026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870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1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1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1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119">
        <v>1</v>
      </c>
      <c r="B24" s="432" t="s">
        <v>871</v>
      </c>
      <c r="C24" s="433"/>
      <c r="D24" s="433"/>
      <c r="E24" s="433"/>
      <c r="F24" s="434"/>
      <c r="G24" s="192">
        <v>2</v>
      </c>
      <c r="H24" s="182">
        <v>2015</v>
      </c>
      <c r="I24" s="123">
        <f>H24*G24</f>
        <v>4030</v>
      </c>
    </row>
    <row r="25" spans="1:11" x14ac:dyDescent="0.25">
      <c r="A25" s="119"/>
      <c r="B25" s="435"/>
      <c r="C25" s="436"/>
      <c r="D25" s="436"/>
      <c r="E25" s="436"/>
      <c r="F25" s="437"/>
      <c r="G25" s="189"/>
      <c r="H25" s="182"/>
      <c r="I25" s="123"/>
    </row>
    <row r="26" spans="1:11" x14ac:dyDescent="0.25">
      <c r="A26" s="119"/>
      <c r="B26" s="435"/>
      <c r="C26" s="436"/>
      <c r="D26" s="436"/>
      <c r="E26" s="436"/>
      <c r="F26" s="437"/>
      <c r="G26" s="193"/>
      <c r="H26" s="122"/>
      <c r="I26" s="123"/>
    </row>
    <row r="27" spans="1:11" x14ac:dyDescent="0.25">
      <c r="A27" s="119"/>
      <c r="B27" s="435"/>
      <c r="C27" s="436"/>
      <c r="D27" s="436"/>
      <c r="E27" s="436"/>
      <c r="F27" s="437"/>
      <c r="G27" s="193"/>
      <c r="H27" s="1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190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90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90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  <c r="L37" s="124"/>
    </row>
    <row r="38" spans="1:12" x14ac:dyDescent="0.25">
      <c r="A38" s="482" t="s">
        <v>785</v>
      </c>
      <c r="B38" s="419"/>
      <c r="C38" s="419"/>
      <c r="D38" s="419"/>
      <c r="E38" s="419"/>
      <c r="F38" s="419"/>
      <c r="G38" s="419"/>
      <c r="H38" s="420"/>
      <c r="I38" s="183">
        <f>SUM(I24:I37)</f>
        <v>4030</v>
      </c>
      <c r="L38" s="124"/>
    </row>
    <row r="39" spans="1:12" x14ac:dyDescent="0.25">
      <c r="A39" s="423" t="s">
        <v>786</v>
      </c>
      <c r="B39" s="419"/>
      <c r="C39" s="419"/>
      <c r="D39" s="419"/>
      <c r="E39" s="419"/>
      <c r="F39" s="419"/>
      <c r="G39" s="419"/>
      <c r="H39" s="420"/>
      <c r="I39" s="184">
        <f>ROUND((I38*0.15),2)</f>
        <v>604.5</v>
      </c>
      <c r="L39" s="124"/>
    </row>
    <row r="40" spans="1:12" x14ac:dyDescent="0.25">
      <c r="A40" s="423" t="s">
        <v>787</v>
      </c>
      <c r="B40" s="419"/>
      <c r="C40" s="419"/>
      <c r="D40" s="419"/>
      <c r="E40" s="419"/>
      <c r="F40" s="419"/>
      <c r="G40" s="419"/>
      <c r="H40" s="420"/>
      <c r="I40" s="125">
        <f>I38+I39</f>
        <v>4634.5</v>
      </c>
    </row>
    <row r="41" spans="1:12" x14ac:dyDescent="0.25">
      <c r="A41" s="429" t="s">
        <v>720</v>
      </c>
      <c r="B41" s="430"/>
      <c r="C41" s="430"/>
      <c r="D41" s="430"/>
      <c r="E41" s="430"/>
      <c r="F41" s="430"/>
      <c r="G41" s="430"/>
      <c r="H41" s="430"/>
      <c r="I41" s="431"/>
    </row>
    <row r="42" spans="1:12" x14ac:dyDescent="0.25">
      <c r="A42" s="114" t="s">
        <v>721</v>
      </c>
      <c r="B42" s="427" t="s">
        <v>722</v>
      </c>
      <c r="C42" s="473"/>
      <c r="D42" s="428"/>
      <c r="E42" s="427" t="s">
        <v>704</v>
      </c>
      <c r="F42" s="428"/>
      <c r="G42" s="116" t="s">
        <v>706</v>
      </c>
      <c r="H42" s="117" t="s">
        <v>707</v>
      </c>
      <c r="I42" s="118" t="s">
        <v>708</v>
      </c>
    </row>
    <row r="43" spans="1:12" x14ac:dyDescent="0.25">
      <c r="A43" s="119">
        <v>1</v>
      </c>
      <c r="B43" s="464" t="s">
        <v>723</v>
      </c>
      <c r="C43" s="465"/>
      <c r="D43" s="466"/>
      <c r="E43" s="452" t="s">
        <v>724</v>
      </c>
      <c r="F43" s="454"/>
      <c r="G43" s="151">
        <v>1.5</v>
      </c>
      <c r="H43" s="149">
        <v>450</v>
      </c>
      <c r="I43" s="126">
        <f>SUM(G43*H43)</f>
        <v>675</v>
      </c>
    </row>
    <row r="44" spans="1:12" x14ac:dyDescent="0.25">
      <c r="A44" s="119">
        <v>2</v>
      </c>
      <c r="B44" s="441" t="s">
        <v>725</v>
      </c>
      <c r="C44" s="442"/>
      <c r="D44" s="443"/>
      <c r="E44" s="421" t="s">
        <v>724</v>
      </c>
      <c r="F44" s="422"/>
      <c r="G44" s="120"/>
      <c r="H44" s="150">
        <v>350</v>
      </c>
      <c r="I44" s="123">
        <f t="shared" ref="I44:I48" si="1">SUM(G44*H44)</f>
        <v>0</v>
      </c>
    </row>
    <row r="45" spans="1:12" x14ac:dyDescent="0.25">
      <c r="A45" s="119">
        <v>3</v>
      </c>
      <c r="B45" s="441" t="s">
        <v>726</v>
      </c>
      <c r="C45" s="442"/>
      <c r="D45" s="443"/>
      <c r="E45" s="421" t="s">
        <v>724</v>
      </c>
      <c r="F45" s="422"/>
      <c r="G45" s="120"/>
      <c r="H45" s="150">
        <v>300</v>
      </c>
      <c r="I45" s="123">
        <f t="shared" si="1"/>
        <v>0</v>
      </c>
    </row>
    <row r="46" spans="1:12" x14ac:dyDescent="0.25">
      <c r="A46" s="119">
        <v>4</v>
      </c>
      <c r="B46" s="441" t="s">
        <v>727</v>
      </c>
      <c r="C46" s="442"/>
      <c r="D46" s="443"/>
      <c r="E46" s="421" t="s">
        <v>724</v>
      </c>
      <c r="F46" s="422"/>
      <c r="G46" s="120">
        <v>1.5</v>
      </c>
      <c r="H46" s="150">
        <v>200</v>
      </c>
      <c r="I46" s="123">
        <f t="shared" si="1"/>
        <v>300</v>
      </c>
    </row>
    <row r="47" spans="1:12" x14ac:dyDescent="0.25">
      <c r="A47" s="119">
        <v>5</v>
      </c>
      <c r="B47" s="441" t="s">
        <v>728</v>
      </c>
      <c r="C47" s="442"/>
      <c r="D47" s="443"/>
      <c r="E47" s="421" t="s">
        <v>724</v>
      </c>
      <c r="F47" s="422"/>
      <c r="G47" s="120"/>
      <c r="H47" s="152">
        <v>200</v>
      </c>
      <c r="I47" s="123">
        <f t="shared" si="1"/>
        <v>0</v>
      </c>
    </row>
    <row r="48" spans="1:12" x14ac:dyDescent="0.25">
      <c r="A48" s="119">
        <v>6</v>
      </c>
      <c r="B48" s="441" t="s">
        <v>526</v>
      </c>
      <c r="C48" s="442"/>
      <c r="D48" s="443"/>
      <c r="E48" s="421" t="s">
        <v>724</v>
      </c>
      <c r="F48" s="422"/>
      <c r="G48" s="120"/>
      <c r="H48" s="152">
        <v>140</v>
      </c>
      <c r="I48" s="123">
        <f t="shared" si="1"/>
        <v>0</v>
      </c>
    </row>
    <row r="49" spans="1:12" x14ac:dyDescent="0.25">
      <c r="A49" s="119"/>
      <c r="B49" s="441"/>
      <c r="C49" s="442"/>
      <c r="D49" s="443"/>
      <c r="E49" s="127"/>
      <c r="F49" s="94"/>
      <c r="G49" s="94"/>
      <c r="H49" s="110"/>
      <c r="I49" s="123"/>
    </row>
    <row r="50" spans="1:12" x14ac:dyDescent="0.25">
      <c r="A50" s="108"/>
      <c r="B50" s="441"/>
      <c r="C50" s="442"/>
      <c r="D50" s="443"/>
      <c r="F50" s="94"/>
      <c r="G50" s="94"/>
      <c r="H50" s="110"/>
      <c r="I50" s="123"/>
    </row>
    <row r="51" spans="1:12" x14ac:dyDescent="0.25">
      <c r="A51" s="128"/>
      <c r="B51" s="470"/>
      <c r="C51" s="471"/>
      <c r="D51" s="472"/>
      <c r="E51" s="96"/>
      <c r="F51" s="97"/>
      <c r="G51" s="94"/>
      <c r="H51" s="112"/>
      <c r="I51" s="123"/>
    </row>
    <row r="52" spans="1:12" x14ac:dyDescent="0.25">
      <c r="A52" s="423" t="s">
        <v>729</v>
      </c>
      <c r="B52" s="419"/>
      <c r="C52" s="419"/>
      <c r="D52" s="419"/>
      <c r="E52" s="419"/>
      <c r="F52" s="419"/>
      <c r="G52" s="419"/>
      <c r="H52" s="420"/>
      <c r="I52" s="129">
        <f>SUM(I43:I51)</f>
        <v>975</v>
      </c>
    </row>
    <row r="53" spans="1:12" x14ac:dyDescent="0.25">
      <c r="A53" s="429" t="s">
        <v>730</v>
      </c>
      <c r="B53" s="430"/>
      <c r="C53" s="430"/>
      <c r="D53" s="430"/>
      <c r="E53" s="430"/>
      <c r="F53" s="430"/>
      <c r="G53" s="430"/>
      <c r="H53" s="430"/>
      <c r="I53" s="431"/>
    </row>
    <row r="54" spans="1:12" x14ac:dyDescent="0.25">
      <c r="A54" s="114" t="s">
        <v>731</v>
      </c>
      <c r="B54" s="427" t="s">
        <v>732</v>
      </c>
      <c r="C54" s="473"/>
      <c r="D54" s="428"/>
      <c r="E54" s="427" t="s">
        <v>733</v>
      </c>
      <c r="F54" s="428"/>
      <c r="G54" s="130" t="s">
        <v>734</v>
      </c>
      <c r="H54" s="130" t="s">
        <v>707</v>
      </c>
      <c r="I54" s="131" t="s">
        <v>708</v>
      </c>
    </row>
    <row r="55" spans="1:12" x14ac:dyDescent="0.25">
      <c r="A55" s="119">
        <v>1</v>
      </c>
      <c r="B55" s="432" t="s">
        <v>868</v>
      </c>
      <c r="C55" s="433"/>
      <c r="D55" s="434"/>
      <c r="E55" s="452"/>
      <c r="F55" s="454"/>
      <c r="G55" s="120"/>
      <c r="H55" s="132"/>
      <c r="I55" s="123"/>
    </row>
    <row r="56" spans="1:12" x14ac:dyDescent="0.25">
      <c r="A56" s="119"/>
      <c r="B56" s="435" t="s">
        <v>872</v>
      </c>
      <c r="C56" s="436"/>
      <c r="D56" s="437"/>
      <c r="E56" s="421">
        <v>1</v>
      </c>
      <c r="F56" s="422"/>
      <c r="G56" s="120">
        <v>24</v>
      </c>
      <c r="H56" s="132">
        <v>5</v>
      </c>
      <c r="I56" s="123">
        <f>H56*G56</f>
        <v>120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SUM(I55:I57)</f>
        <v>120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I58+I52+I40</f>
        <v>5729.5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5729.5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0070C0"/>
  </sheetPr>
  <dimension ref="A1:M65"/>
  <sheetViews>
    <sheetView topLeftCell="A13" workbookViewId="0">
      <selection activeCell="A45" sqref="A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25</v>
      </c>
      <c r="I9" s="448"/>
    </row>
    <row r="10" spans="1:13" x14ac:dyDescent="0.25">
      <c r="A10" s="93" t="s">
        <v>687</v>
      </c>
      <c r="B10" s="91"/>
      <c r="D10" s="185"/>
      <c r="E10" s="94"/>
      <c r="F10" s="445" t="s">
        <v>688</v>
      </c>
      <c r="G10" s="446"/>
      <c r="H10" s="449">
        <v>43657</v>
      </c>
      <c r="I10" s="450"/>
    </row>
    <row r="11" spans="1:13" x14ac:dyDescent="0.25">
      <c r="A11" s="93" t="s">
        <v>689</v>
      </c>
      <c r="B11" s="91"/>
      <c r="D11" s="185"/>
      <c r="E11" s="94"/>
      <c r="F11" s="445" t="s">
        <v>690</v>
      </c>
      <c r="G11" s="446"/>
      <c r="H11" s="451" t="s">
        <v>760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>
        <v>51247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873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1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1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1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119">
        <v>1</v>
      </c>
      <c r="B24" s="432" t="s">
        <v>874</v>
      </c>
      <c r="C24" s="433"/>
      <c r="D24" s="433"/>
      <c r="E24" s="433"/>
      <c r="F24" s="434"/>
      <c r="G24" s="187">
        <v>1</v>
      </c>
      <c r="H24" s="182">
        <v>384.77</v>
      </c>
      <c r="I24" s="123">
        <f>H24*G24</f>
        <v>384.77</v>
      </c>
    </row>
    <row r="25" spans="1:11" x14ac:dyDescent="0.25">
      <c r="A25" s="119">
        <v>2</v>
      </c>
      <c r="B25" s="435" t="s">
        <v>875</v>
      </c>
      <c r="C25" s="436"/>
      <c r="D25" s="436"/>
      <c r="E25" s="436"/>
      <c r="F25" s="436"/>
      <c r="G25" s="189">
        <v>6</v>
      </c>
      <c r="H25" s="188">
        <v>40.46</v>
      </c>
      <c r="I25" s="123">
        <f>H25*G25</f>
        <v>242.76</v>
      </c>
    </row>
    <row r="26" spans="1:11" x14ac:dyDescent="0.25">
      <c r="A26" s="119"/>
      <c r="B26" s="435"/>
      <c r="C26" s="436"/>
      <c r="D26" s="436"/>
      <c r="E26" s="436"/>
      <c r="F26" s="437"/>
      <c r="G26" s="193"/>
      <c r="H26" s="122"/>
      <c r="I26" s="123"/>
    </row>
    <row r="27" spans="1:11" x14ac:dyDescent="0.25">
      <c r="A27" s="119"/>
      <c r="B27" s="435"/>
      <c r="C27" s="436"/>
      <c r="D27" s="436"/>
      <c r="E27" s="436"/>
      <c r="F27" s="437"/>
      <c r="G27" s="193"/>
      <c r="H27" s="1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190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90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90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  <c r="L37" s="124"/>
    </row>
    <row r="38" spans="1:12" x14ac:dyDescent="0.25">
      <c r="A38" s="482" t="s">
        <v>785</v>
      </c>
      <c r="B38" s="419"/>
      <c r="C38" s="419"/>
      <c r="D38" s="419"/>
      <c r="E38" s="419"/>
      <c r="F38" s="419"/>
      <c r="G38" s="419"/>
      <c r="H38" s="420"/>
      <c r="I38" s="183">
        <f>SUM(I24:I37)</f>
        <v>627.53</v>
      </c>
      <c r="L38" s="124"/>
    </row>
    <row r="39" spans="1:12" x14ac:dyDescent="0.25">
      <c r="A39" s="423" t="s">
        <v>786</v>
      </c>
      <c r="B39" s="419"/>
      <c r="C39" s="419"/>
      <c r="D39" s="419"/>
      <c r="E39" s="419"/>
      <c r="F39" s="419"/>
      <c r="G39" s="419"/>
      <c r="H39" s="420"/>
      <c r="I39" s="184">
        <f>ROUND((I38*0.15),2)</f>
        <v>94.13</v>
      </c>
      <c r="L39" s="124"/>
    </row>
    <row r="40" spans="1:12" x14ac:dyDescent="0.25">
      <c r="A40" s="423" t="s">
        <v>787</v>
      </c>
      <c r="B40" s="419"/>
      <c r="C40" s="419"/>
      <c r="D40" s="419"/>
      <c r="E40" s="419"/>
      <c r="F40" s="419"/>
      <c r="G40" s="419"/>
      <c r="H40" s="420"/>
      <c r="I40" s="125">
        <f>I38+I39</f>
        <v>721.66</v>
      </c>
    </row>
    <row r="41" spans="1:12" x14ac:dyDescent="0.25">
      <c r="A41" s="429" t="s">
        <v>720</v>
      </c>
      <c r="B41" s="430"/>
      <c r="C41" s="430"/>
      <c r="D41" s="430"/>
      <c r="E41" s="430"/>
      <c r="F41" s="430"/>
      <c r="G41" s="430"/>
      <c r="H41" s="430"/>
      <c r="I41" s="431"/>
    </row>
    <row r="42" spans="1:12" x14ac:dyDescent="0.25">
      <c r="A42" s="114" t="s">
        <v>721</v>
      </c>
      <c r="B42" s="427" t="s">
        <v>722</v>
      </c>
      <c r="C42" s="473"/>
      <c r="D42" s="428"/>
      <c r="E42" s="427" t="s">
        <v>704</v>
      </c>
      <c r="F42" s="428"/>
      <c r="G42" s="116" t="s">
        <v>706</v>
      </c>
      <c r="H42" s="117" t="s">
        <v>707</v>
      </c>
      <c r="I42" s="118" t="s">
        <v>708</v>
      </c>
    </row>
    <row r="43" spans="1:12" x14ac:dyDescent="0.25">
      <c r="A43" s="119">
        <v>1</v>
      </c>
      <c r="B43" s="464" t="s">
        <v>723</v>
      </c>
      <c r="C43" s="465"/>
      <c r="D43" s="466"/>
      <c r="E43" s="452" t="s">
        <v>724</v>
      </c>
      <c r="F43" s="454"/>
      <c r="G43" s="151">
        <v>5</v>
      </c>
      <c r="H43" s="149">
        <v>450</v>
      </c>
      <c r="I43" s="126">
        <f>SUM(G43*H43)</f>
        <v>2250</v>
      </c>
    </row>
    <row r="44" spans="1:12" x14ac:dyDescent="0.25">
      <c r="A44" s="119">
        <v>2</v>
      </c>
      <c r="B44" s="441" t="s">
        <v>725</v>
      </c>
      <c r="C44" s="442"/>
      <c r="D44" s="443"/>
      <c r="E44" s="421" t="s">
        <v>724</v>
      </c>
      <c r="F44" s="422"/>
      <c r="G44" s="120"/>
      <c r="H44" s="150">
        <v>350</v>
      </c>
      <c r="I44" s="123">
        <f t="shared" ref="I44:I48" si="1">SUM(G44*H44)</f>
        <v>0</v>
      </c>
    </row>
    <row r="45" spans="1:12" x14ac:dyDescent="0.25">
      <c r="A45" s="119">
        <v>3</v>
      </c>
      <c r="B45" s="441" t="s">
        <v>726</v>
      </c>
      <c r="C45" s="442"/>
      <c r="D45" s="443"/>
      <c r="E45" s="421" t="s">
        <v>724</v>
      </c>
      <c r="F45" s="422"/>
      <c r="G45" s="120"/>
      <c r="H45" s="150">
        <v>300</v>
      </c>
      <c r="I45" s="123">
        <f t="shared" si="1"/>
        <v>0</v>
      </c>
    </row>
    <row r="46" spans="1:12" x14ac:dyDescent="0.25">
      <c r="A46" s="119">
        <v>4</v>
      </c>
      <c r="B46" s="441" t="s">
        <v>727</v>
      </c>
      <c r="C46" s="442"/>
      <c r="D46" s="443"/>
      <c r="E46" s="421" t="s">
        <v>724</v>
      </c>
      <c r="F46" s="422"/>
      <c r="G46" s="120">
        <v>5</v>
      </c>
      <c r="H46" s="150">
        <v>200</v>
      </c>
      <c r="I46" s="123">
        <f t="shared" si="1"/>
        <v>1000</v>
      </c>
    </row>
    <row r="47" spans="1:12" x14ac:dyDescent="0.25">
      <c r="A47" s="119">
        <v>5</v>
      </c>
      <c r="B47" s="441" t="s">
        <v>728</v>
      </c>
      <c r="C47" s="442"/>
      <c r="D47" s="443"/>
      <c r="E47" s="421" t="s">
        <v>724</v>
      </c>
      <c r="F47" s="422"/>
      <c r="G47" s="120"/>
      <c r="H47" s="152">
        <v>200</v>
      </c>
      <c r="I47" s="123">
        <f t="shared" si="1"/>
        <v>0</v>
      </c>
    </row>
    <row r="48" spans="1:12" x14ac:dyDescent="0.25">
      <c r="A48" s="119">
        <v>6</v>
      </c>
      <c r="B48" s="441" t="s">
        <v>526</v>
      </c>
      <c r="C48" s="442"/>
      <c r="D48" s="443"/>
      <c r="E48" s="421" t="s">
        <v>724</v>
      </c>
      <c r="F48" s="422"/>
      <c r="G48" s="120"/>
      <c r="H48" s="152">
        <v>140</v>
      </c>
      <c r="I48" s="123">
        <f t="shared" si="1"/>
        <v>0</v>
      </c>
    </row>
    <row r="49" spans="1:12" x14ac:dyDescent="0.25">
      <c r="A49" s="119"/>
      <c r="B49" s="441"/>
      <c r="C49" s="442"/>
      <c r="D49" s="443"/>
      <c r="E49" s="127"/>
      <c r="F49" s="94"/>
      <c r="G49" s="94"/>
      <c r="H49" s="110"/>
      <c r="I49" s="123"/>
    </row>
    <row r="50" spans="1:12" x14ac:dyDescent="0.25">
      <c r="A50" s="108"/>
      <c r="B50" s="441"/>
      <c r="C50" s="442"/>
      <c r="D50" s="443"/>
      <c r="F50" s="94"/>
      <c r="G50" s="94"/>
      <c r="H50" s="110"/>
      <c r="I50" s="123"/>
    </row>
    <row r="51" spans="1:12" x14ac:dyDescent="0.25">
      <c r="A51" s="128"/>
      <c r="B51" s="470"/>
      <c r="C51" s="471"/>
      <c r="D51" s="472"/>
      <c r="E51" s="96"/>
      <c r="F51" s="97"/>
      <c r="G51" s="94"/>
      <c r="H51" s="112"/>
      <c r="I51" s="123"/>
    </row>
    <row r="52" spans="1:12" x14ac:dyDescent="0.25">
      <c r="A52" s="423" t="s">
        <v>729</v>
      </c>
      <c r="B52" s="419"/>
      <c r="C52" s="419"/>
      <c r="D52" s="419"/>
      <c r="E52" s="419"/>
      <c r="F52" s="419"/>
      <c r="G52" s="419"/>
      <c r="H52" s="420"/>
      <c r="I52" s="129">
        <f>SUM(I43:I51)</f>
        <v>3250</v>
      </c>
    </row>
    <row r="53" spans="1:12" x14ac:dyDescent="0.25">
      <c r="A53" s="429" t="s">
        <v>730</v>
      </c>
      <c r="B53" s="430"/>
      <c r="C53" s="430"/>
      <c r="D53" s="430"/>
      <c r="E53" s="430"/>
      <c r="F53" s="430"/>
      <c r="G53" s="430"/>
      <c r="H53" s="430"/>
      <c r="I53" s="431"/>
    </row>
    <row r="54" spans="1:12" x14ac:dyDescent="0.25">
      <c r="A54" s="114" t="s">
        <v>731</v>
      </c>
      <c r="B54" s="427" t="s">
        <v>732</v>
      </c>
      <c r="C54" s="473"/>
      <c r="D54" s="428"/>
      <c r="E54" s="427" t="s">
        <v>733</v>
      </c>
      <c r="F54" s="428"/>
      <c r="G54" s="130" t="s">
        <v>734</v>
      </c>
      <c r="H54" s="130" t="s">
        <v>707</v>
      </c>
      <c r="I54" s="131" t="s">
        <v>708</v>
      </c>
    </row>
    <row r="55" spans="1:12" x14ac:dyDescent="0.25">
      <c r="A55" s="119">
        <v>1</v>
      </c>
      <c r="B55" s="432" t="s">
        <v>868</v>
      </c>
      <c r="C55" s="433"/>
      <c r="D55" s="434"/>
      <c r="E55" s="452"/>
      <c r="F55" s="454"/>
      <c r="G55" s="120"/>
      <c r="H55" s="132"/>
      <c r="I55" s="123"/>
    </row>
    <row r="56" spans="1:12" x14ac:dyDescent="0.25">
      <c r="A56" s="119"/>
      <c r="B56" s="435" t="s">
        <v>876</v>
      </c>
      <c r="C56" s="436"/>
      <c r="D56" s="437"/>
      <c r="E56" s="421">
        <v>1</v>
      </c>
      <c r="F56" s="422"/>
      <c r="G56" s="120">
        <v>50.2</v>
      </c>
      <c r="H56" s="132">
        <v>5</v>
      </c>
      <c r="I56" s="123">
        <f>H56*G56</f>
        <v>251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SUM(I55:I57)</f>
        <v>251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I58+I52+I40</f>
        <v>4222.66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4222.66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0070C0"/>
  </sheetPr>
  <dimension ref="A1:M65"/>
  <sheetViews>
    <sheetView topLeftCell="A46" workbookViewId="0">
      <selection activeCell="B55" sqref="B55:D5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26</v>
      </c>
      <c r="I9" s="448"/>
    </row>
    <row r="10" spans="1:13" x14ac:dyDescent="0.25">
      <c r="A10" s="93" t="s">
        <v>687</v>
      </c>
      <c r="B10" s="91"/>
      <c r="D10" s="185"/>
      <c r="E10" s="94"/>
      <c r="F10" s="445" t="s">
        <v>688</v>
      </c>
      <c r="G10" s="446"/>
      <c r="H10" s="449">
        <v>43670</v>
      </c>
      <c r="I10" s="450"/>
    </row>
    <row r="11" spans="1:13" x14ac:dyDescent="0.25">
      <c r="A11" s="93" t="s">
        <v>689</v>
      </c>
      <c r="B11" s="91"/>
      <c r="D11" s="185"/>
      <c r="E11" s="94"/>
      <c r="F11" s="445" t="s">
        <v>690</v>
      </c>
      <c r="G11" s="446"/>
      <c r="H11" s="451" t="s">
        <v>775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>
        <v>52530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877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1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1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1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119">
        <v>1</v>
      </c>
      <c r="B24" s="432" t="s">
        <v>878</v>
      </c>
      <c r="C24" s="433"/>
      <c r="D24" s="433"/>
      <c r="E24" s="433"/>
      <c r="F24" s="434"/>
      <c r="G24" s="187">
        <v>1</v>
      </c>
      <c r="H24" s="182">
        <v>78</v>
      </c>
      <c r="I24" s="123">
        <f>H24*G24</f>
        <v>78</v>
      </c>
    </row>
    <row r="25" spans="1:11" x14ac:dyDescent="0.25">
      <c r="A25" s="119"/>
      <c r="B25" s="435"/>
      <c r="C25" s="436"/>
      <c r="D25" s="436"/>
      <c r="E25" s="436"/>
      <c r="F25" s="436"/>
      <c r="G25" s="189"/>
      <c r="H25" s="188"/>
      <c r="I25" s="123"/>
    </row>
    <row r="26" spans="1:11" x14ac:dyDescent="0.25">
      <c r="A26" s="119"/>
      <c r="B26" s="435"/>
      <c r="C26" s="436"/>
      <c r="D26" s="436"/>
      <c r="E26" s="436"/>
      <c r="F26" s="437"/>
      <c r="G26" s="193"/>
      <c r="H26" s="122"/>
      <c r="I26" s="123"/>
    </row>
    <row r="27" spans="1:11" x14ac:dyDescent="0.25">
      <c r="A27" s="119"/>
      <c r="B27" s="435"/>
      <c r="C27" s="436"/>
      <c r="D27" s="436"/>
      <c r="E27" s="436"/>
      <c r="F27" s="437"/>
      <c r="G27" s="193"/>
      <c r="H27" s="1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190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90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90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  <c r="L37" s="124"/>
    </row>
    <row r="38" spans="1:12" x14ac:dyDescent="0.25">
      <c r="A38" s="482" t="s">
        <v>785</v>
      </c>
      <c r="B38" s="419"/>
      <c r="C38" s="419"/>
      <c r="D38" s="419"/>
      <c r="E38" s="419"/>
      <c r="F38" s="419"/>
      <c r="G38" s="419"/>
      <c r="H38" s="420"/>
      <c r="I38" s="183">
        <f>SUM(I24:I37)</f>
        <v>78</v>
      </c>
      <c r="L38" s="124"/>
    </row>
    <row r="39" spans="1:12" x14ac:dyDescent="0.25">
      <c r="A39" s="423" t="s">
        <v>786</v>
      </c>
      <c r="B39" s="419"/>
      <c r="C39" s="419"/>
      <c r="D39" s="419"/>
      <c r="E39" s="419"/>
      <c r="F39" s="419"/>
      <c r="G39" s="419"/>
      <c r="H39" s="420"/>
      <c r="I39" s="184">
        <f>ROUND((I38*0.15),2)</f>
        <v>11.7</v>
      </c>
      <c r="L39" s="124"/>
    </row>
    <row r="40" spans="1:12" x14ac:dyDescent="0.25">
      <c r="A40" s="423" t="s">
        <v>787</v>
      </c>
      <c r="B40" s="419"/>
      <c r="C40" s="419"/>
      <c r="D40" s="419"/>
      <c r="E40" s="419"/>
      <c r="F40" s="419"/>
      <c r="G40" s="419"/>
      <c r="H40" s="420"/>
      <c r="I40" s="125">
        <f>I38+I39</f>
        <v>89.7</v>
      </c>
    </row>
    <row r="41" spans="1:12" x14ac:dyDescent="0.25">
      <c r="A41" s="429" t="s">
        <v>720</v>
      </c>
      <c r="B41" s="430"/>
      <c r="C41" s="430"/>
      <c r="D41" s="430"/>
      <c r="E41" s="430"/>
      <c r="F41" s="430"/>
      <c r="G41" s="430"/>
      <c r="H41" s="430"/>
      <c r="I41" s="431"/>
    </row>
    <row r="42" spans="1:12" x14ac:dyDescent="0.25">
      <c r="A42" s="114" t="s">
        <v>721</v>
      </c>
      <c r="B42" s="427" t="s">
        <v>722</v>
      </c>
      <c r="C42" s="473"/>
      <c r="D42" s="428"/>
      <c r="E42" s="427" t="s">
        <v>704</v>
      </c>
      <c r="F42" s="428"/>
      <c r="G42" s="116" t="s">
        <v>706</v>
      </c>
      <c r="H42" s="117" t="s">
        <v>707</v>
      </c>
      <c r="I42" s="118" t="s">
        <v>708</v>
      </c>
    </row>
    <row r="43" spans="1:12" x14ac:dyDescent="0.25">
      <c r="A43" s="119">
        <v>1</v>
      </c>
      <c r="B43" s="464" t="s">
        <v>723</v>
      </c>
      <c r="C43" s="465"/>
      <c r="D43" s="466"/>
      <c r="E43" s="452" t="s">
        <v>724</v>
      </c>
      <c r="F43" s="454"/>
      <c r="G43" s="151">
        <v>4</v>
      </c>
      <c r="H43" s="149">
        <v>450</v>
      </c>
      <c r="I43" s="126">
        <f>SUM(G43*H43)</f>
        <v>1800</v>
      </c>
    </row>
    <row r="44" spans="1:12" x14ac:dyDescent="0.25">
      <c r="A44" s="119">
        <v>2</v>
      </c>
      <c r="B44" s="441" t="s">
        <v>725</v>
      </c>
      <c r="C44" s="442"/>
      <c r="D44" s="443"/>
      <c r="E44" s="421" t="s">
        <v>724</v>
      </c>
      <c r="F44" s="422"/>
      <c r="G44" s="120"/>
      <c r="H44" s="150">
        <v>350</v>
      </c>
      <c r="I44" s="123">
        <f t="shared" ref="I44:I48" si="1">SUM(G44*H44)</f>
        <v>0</v>
      </c>
    </row>
    <row r="45" spans="1:12" x14ac:dyDescent="0.25">
      <c r="A45" s="119">
        <v>3</v>
      </c>
      <c r="B45" s="441" t="s">
        <v>726</v>
      </c>
      <c r="C45" s="442"/>
      <c r="D45" s="443"/>
      <c r="E45" s="421" t="s">
        <v>724</v>
      </c>
      <c r="F45" s="422"/>
      <c r="G45" s="120"/>
      <c r="H45" s="150">
        <v>300</v>
      </c>
      <c r="I45" s="123">
        <f t="shared" si="1"/>
        <v>0</v>
      </c>
    </row>
    <row r="46" spans="1:12" x14ac:dyDescent="0.25">
      <c r="A46" s="119">
        <v>4</v>
      </c>
      <c r="B46" s="441" t="s">
        <v>727</v>
      </c>
      <c r="C46" s="442"/>
      <c r="D46" s="443"/>
      <c r="E46" s="421" t="s">
        <v>724</v>
      </c>
      <c r="F46" s="422"/>
      <c r="G46" s="120">
        <v>4</v>
      </c>
      <c r="H46" s="150">
        <v>200</v>
      </c>
      <c r="I46" s="123">
        <f t="shared" si="1"/>
        <v>800</v>
      </c>
    </row>
    <row r="47" spans="1:12" x14ac:dyDescent="0.25">
      <c r="A47" s="119">
        <v>5</v>
      </c>
      <c r="B47" s="441" t="s">
        <v>728</v>
      </c>
      <c r="C47" s="442"/>
      <c r="D47" s="443"/>
      <c r="E47" s="421" t="s">
        <v>724</v>
      </c>
      <c r="F47" s="422"/>
      <c r="G47" s="120"/>
      <c r="H47" s="152">
        <v>200</v>
      </c>
      <c r="I47" s="123">
        <f t="shared" si="1"/>
        <v>0</v>
      </c>
    </row>
    <row r="48" spans="1:12" x14ac:dyDescent="0.25">
      <c r="A48" s="119">
        <v>6</v>
      </c>
      <c r="B48" s="441" t="s">
        <v>526</v>
      </c>
      <c r="C48" s="442"/>
      <c r="D48" s="443"/>
      <c r="E48" s="421" t="s">
        <v>724</v>
      </c>
      <c r="F48" s="422"/>
      <c r="G48" s="120"/>
      <c r="H48" s="152">
        <v>140</v>
      </c>
      <c r="I48" s="123">
        <f t="shared" si="1"/>
        <v>0</v>
      </c>
    </row>
    <row r="49" spans="1:12" x14ac:dyDescent="0.25">
      <c r="A49" s="119"/>
      <c r="B49" s="441"/>
      <c r="C49" s="442"/>
      <c r="D49" s="443"/>
      <c r="E49" s="127"/>
      <c r="F49" s="94"/>
      <c r="G49" s="94"/>
      <c r="H49" s="110"/>
      <c r="I49" s="123"/>
    </row>
    <row r="50" spans="1:12" x14ac:dyDescent="0.25">
      <c r="A50" s="108"/>
      <c r="B50" s="441"/>
      <c r="C50" s="442"/>
      <c r="D50" s="443"/>
      <c r="F50" s="94"/>
      <c r="G50" s="94"/>
      <c r="H50" s="110"/>
      <c r="I50" s="123"/>
    </row>
    <row r="51" spans="1:12" x14ac:dyDescent="0.25">
      <c r="A51" s="128"/>
      <c r="B51" s="470"/>
      <c r="C51" s="471"/>
      <c r="D51" s="472"/>
      <c r="E51" s="96"/>
      <c r="F51" s="97"/>
      <c r="G51" s="94"/>
      <c r="H51" s="112"/>
      <c r="I51" s="123"/>
    </row>
    <row r="52" spans="1:12" x14ac:dyDescent="0.25">
      <c r="A52" s="423" t="s">
        <v>729</v>
      </c>
      <c r="B52" s="419"/>
      <c r="C52" s="419"/>
      <c r="D52" s="419"/>
      <c r="E52" s="419"/>
      <c r="F52" s="419"/>
      <c r="G52" s="419"/>
      <c r="H52" s="420"/>
      <c r="I52" s="129">
        <f>SUM(I43:I51)</f>
        <v>2600</v>
      </c>
    </row>
    <row r="53" spans="1:12" x14ac:dyDescent="0.25">
      <c r="A53" s="429" t="s">
        <v>730</v>
      </c>
      <c r="B53" s="430"/>
      <c r="C53" s="430"/>
      <c r="D53" s="430"/>
      <c r="E53" s="430"/>
      <c r="F53" s="430"/>
      <c r="G53" s="430"/>
      <c r="H53" s="430"/>
      <c r="I53" s="431"/>
    </row>
    <row r="54" spans="1:12" x14ac:dyDescent="0.25">
      <c r="A54" s="114" t="s">
        <v>731</v>
      </c>
      <c r="B54" s="427" t="s">
        <v>732</v>
      </c>
      <c r="C54" s="473"/>
      <c r="D54" s="428"/>
      <c r="E54" s="427" t="s">
        <v>733</v>
      </c>
      <c r="F54" s="428"/>
      <c r="G54" s="130" t="s">
        <v>734</v>
      </c>
      <c r="H54" s="130" t="s">
        <v>707</v>
      </c>
      <c r="I54" s="131" t="s">
        <v>708</v>
      </c>
    </row>
    <row r="55" spans="1:12" x14ac:dyDescent="0.25">
      <c r="A55" s="119">
        <v>1</v>
      </c>
      <c r="B55" s="432" t="s">
        <v>868</v>
      </c>
      <c r="C55" s="433"/>
      <c r="D55" s="434"/>
      <c r="E55" s="452"/>
      <c r="F55" s="454"/>
      <c r="G55" s="120"/>
      <c r="H55" s="132"/>
      <c r="I55" s="123"/>
    </row>
    <row r="56" spans="1:12" x14ac:dyDescent="0.25">
      <c r="A56" s="119"/>
      <c r="B56" s="435" t="s">
        <v>872</v>
      </c>
      <c r="C56" s="436"/>
      <c r="D56" s="437"/>
      <c r="E56" s="421">
        <v>1</v>
      </c>
      <c r="F56" s="422"/>
      <c r="G56" s="120">
        <v>16.8</v>
      </c>
      <c r="H56" s="132">
        <v>5</v>
      </c>
      <c r="I56" s="123">
        <f>H56*G56</f>
        <v>84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SUM(I55:I57)</f>
        <v>84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I58+I52+I40</f>
        <v>2773.7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2773.7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FF00"/>
  </sheetPr>
  <dimension ref="A1:M65"/>
  <sheetViews>
    <sheetView topLeftCell="A22" zoomScaleNormal="100" workbookViewId="0">
      <selection activeCell="M45" sqref="M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27</v>
      </c>
      <c r="I9" s="448"/>
    </row>
    <row r="10" spans="1:13" x14ac:dyDescent="0.25">
      <c r="A10" s="93" t="s">
        <v>687</v>
      </c>
      <c r="B10" s="91"/>
      <c r="D10" s="185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D11" s="185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879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1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1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1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119">
        <v>1</v>
      </c>
      <c r="B24" s="432" t="s">
        <v>880</v>
      </c>
      <c r="C24" s="433"/>
      <c r="D24" s="433"/>
      <c r="E24" s="433"/>
      <c r="F24" s="434"/>
      <c r="G24" s="187">
        <v>1</v>
      </c>
      <c r="H24" s="182">
        <v>257.24</v>
      </c>
      <c r="I24" s="123">
        <f>H24*G24</f>
        <v>257.24</v>
      </c>
    </row>
    <row r="25" spans="1:11" x14ac:dyDescent="0.25">
      <c r="A25" s="119">
        <v>2</v>
      </c>
      <c r="B25" s="435" t="s">
        <v>881</v>
      </c>
      <c r="C25" s="436"/>
      <c r="D25" s="436"/>
      <c r="E25" s="436"/>
      <c r="F25" s="436"/>
      <c r="G25" s="189">
        <v>1</v>
      </c>
      <c r="H25" s="188">
        <v>150</v>
      </c>
      <c r="I25" s="123">
        <f>H25*G25</f>
        <v>150</v>
      </c>
    </row>
    <row r="26" spans="1:11" x14ac:dyDescent="0.25">
      <c r="A26" s="119">
        <v>3</v>
      </c>
      <c r="B26" s="435" t="s">
        <v>882</v>
      </c>
      <c r="C26" s="436"/>
      <c r="D26" s="436"/>
      <c r="E26" s="436"/>
      <c r="F26" s="437"/>
      <c r="G26" s="189">
        <v>1</v>
      </c>
      <c r="H26" s="188">
        <v>220</v>
      </c>
      <c r="I26" s="123">
        <f t="shared" ref="I26:I27" si="1">H26*G26</f>
        <v>220</v>
      </c>
    </row>
    <row r="27" spans="1:11" x14ac:dyDescent="0.25">
      <c r="A27" s="119"/>
      <c r="B27" s="435"/>
      <c r="C27" s="436"/>
      <c r="D27" s="436"/>
      <c r="E27" s="436"/>
      <c r="F27" s="437"/>
      <c r="G27" s="189"/>
      <c r="H27" s="188"/>
      <c r="I27" s="123">
        <f t="shared" si="1"/>
        <v>0</v>
      </c>
    </row>
    <row r="28" spans="1:11" x14ac:dyDescent="0.25">
      <c r="A28" s="119"/>
      <c r="B28" s="435"/>
      <c r="C28" s="436"/>
      <c r="D28" s="436"/>
      <c r="E28" s="436"/>
      <c r="F28" s="437"/>
      <c r="G28" s="189"/>
      <c r="H28" s="190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90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90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  <c r="L37" s="124"/>
    </row>
    <row r="38" spans="1:12" x14ac:dyDescent="0.25">
      <c r="A38" s="482" t="s">
        <v>785</v>
      </c>
      <c r="B38" s="419"/>
      <c r="C38" s="419"/>
      <c r="D38" s="419"/>
      <c r="E38" s="419"/>
      <c r="F38" s="419"/>
      <c r="G38" s="419"/>
      <c r="H38" s="420"/>
      <c r="I38" s="183">
        <f>SUM(I24:I37)</f>
        <v>627.24</v>
      </c>
      <c r="L38" s="124"/>
    </row>
    <row r="39" spans="1:12" x14ac:dyDescent="0.25">
      <c r="A39" s="423" t="s">
        <v>786</v>
      </c>
      <c r="B39" s="419"/>
      <c r="C39" s="419"/>
      <c r="D39" s="419"/>
      <c r="E39" s="419"/>
      <c r="F39" s="419"/>
      <c r="G39" s="419"/>
      <c r="H39" s="420"/>
      <c r="I39" s="184">
        <f>ROUND((I38*0.15),2)</f>
        <v>94.09</v>
      </c>
      <c r="L39" s="124"/>
    </row>
    <row r="40" spans="1:12" x14ac:dyDescent="0.25">
      <c r="A40" s="423" t="s">
        <v>787</v>
      </c>
      <c r="B40" s="419"/>
      <c r="C40" s="419"/>
      <c r="D40" s="419"/>
      <c r="E40" s="419"/>
      <c r="F40" s="419"/>
      <c r="G40" s="419"/>
      <c r="H40" s="420"/>
      <c r="I40" s="125">
        <f>I38+I39</f>
        <v>721.33</v>
      </c>
    </row>
    <row r="41" spans="1:12" x14ac:dyDescent="0.25">
      <c r="A41" s="429" t="s">
        <v>720</v>
      </c>
      <c r="B41" s="430"/>
      <c r="C41" s="430"/>
      <c r="D41" s="430"/>
      <c r="E41" s="430"/>
      <c r="F41" s="430"/>
      <c r="G41" s="430"/>
      <c r="H41" s="430"/>
      <c r="I41" s="431"/>
    </row>
    <row r="42" spans="1:12" x14ac:dyDescent="0.25">
      <c r="A42" s="114" t="s">
        <v>721</v>
      </c>
      <c r="B42" s="427" t="s">
        <v>722</v>
      </c>
      <c r="C42" s="473"/>
      <c r="D42" s="428"/>
      <c r="E42" s="427" t="s">
        <v>704</v>
      </c>
      <c r="F42" s="428"/>
      <c r="G42" s="116" t="s">
        <v>706</v>
      </c>
      <c r="H42" s="117" t="s">
        <v>707</v>
      </c>
      <c r="I42" s="118" t="s">
        <v>708</v>
      </c>
    </row>
    <row r="43" spans="1:12" x14ac:dyDescent="0.25">
      <c r="A43" s="119">
        <v>1</v>
      </c>
      <c r="B43" s="464" t="s">
        <v>723</v>
      </c>
      <c r="C43" s="465"/>
      <c r="D43" s="466"/>
      <c r="E43" s="452" t="s">
        <v>724</v>
      </c>
      <c r="F43" s="454"/>
      <c r="G43" s="151"/>
      <c r="H43" s="149">
        <v>450</v>
      </c>
      <c r="I43" s="126">
        <f>SUM(G43*H43)</f>
        <v>0</v>
      </c>
    </row>
    <row r="44" spans="1:12" x14ac:dyDescent="0.25">
      <c r="A44" s="119">
        <v>2</v>
      </c>
      <c r="B44" s="441" t="s">
        <v>725</v>
      </c>
      <c r="C44" s="442"/>
      <c r="D44" s="443"/>
      <c r="E44" s="421" t="s">
        <v>724</v>
      </c>
      <c r="F44" s="422"/>
      <c r="G44" s="120">
        <v>4.5</v>
      </c>
      <c r="H44" s="150">
        <v>350</v>
      </c>
      <c r="I44" s="123">
        <f t="shared" ref="I44:I48" si="2">SUM(G44*H44)</f>
        <v>1575</v>
      </c>
    </row>
    <row r="45" spans="1:12" x14ac:dyDescent="0.25">
      <c r="A45" s="119">
        <v>3</v>
      </c>
      <c r="B45" s="441" t="s">
        <v>726</v>
      </c>
      <c r="C45" s="442"/>
      <c r="D45" s="443"/>
      <c r="E45" s="421" t="s">
        <v>724</v>
      </c>
      <c r="F45" s="422"/>
      <c r="G45" s="120"/>
      <c r="H45" s="150">
        <v>300</v>
      </c>
      <c r="I45" s="123">
        <f t="shared" si="2"/>
        <v>0</v>
      </c>
    </row>
    <row r="46" spans="1:12" x14ac:dyDescent="0.25">
      <c r="A46" s="119">
        <v>4</v>
      </c>
      <c r="B46" s="441" t="s">
        <v>727</v>
      </c>
      <c r="C46" s="442"/>
      <c r="D46" s="443"/>
      <c r="E46" s="421" t="s">
        <v>724</v>
      </c>
      <c r="F46" s="422"/>
      <c r="G46" s="120">
        <v>4.5</v>
      </c>
      <c r="H46" s="150">
        <v>200</v>
      </c>
      <c r="I46" s="123">
        <f t="shared" si="2"/>
        <v>900</v>
      </c>
    </row>
    <row r="47" spans="1:12" x14ac:dyDescent="0.25">
      <c r="A47" s="119">
        <v>5</v>
      </c>
      <c r="B47" s="441" t="s">
        <v>728</v>
      </c>
      <c r="C47" s="442"/>
      <c r="D47" s="443"/>
      <c r="E47" s="421" t="s">
        <v>724</v>
      </c>
      <c r="F47" s="422"/>
      <c r="G47" s="120"/>
      <c r="H47" s="152">
        <v>200</v>
      </c>
      <c r="I47" s="123">
        <f t="shared" si="2"/>
        <v>0</v>
      </c>
    </row>
    <row r="48" spans="1:12" x14ac:dyDescent="0.25">
      <c r="A48" s="119">
        <v>6</v>
      </c>
      <c r="B48" s="441" t="s">
        <v>526</v>
      </c>
      <c r="C48" s="442"/>
      <c r="D48" s="443"/>
      <c r="E48" s="421" t="s">
        <v>724</v>
      </c>
      <c r="F48" s="422"/>
      <c r="G48" s="120"/>
      <c r="H48" s="152">
        <v>140</v>
      </c>
      <c r="I48" s="123">
        <f t="shared" si="2"/>
        <v>0</v>
      </c>
    </row>
    <row r="49" spans="1:12" x14ac:dyDescent="0.25">
      <c r="A49" s="119"/>
      <c r="B49" s="441"/>
      <c r="C49" s="442"/>
      <c r="D49" s="443"/>
      <c r="E49" s="127"/>
      <c r="F49" s="94"/>
      <c r="G49" s="94"/>
      <c r="H49" s="110"/>
      <c r="I49" s="123"/>
    </row>
    <row r="50" spans="1:12" x14ac:dyDescent="0.25">
      <c r="A50" s="108"/>
      <c r="B50" s="441"/>
      <c r="C50" s="442"/>
      <c r="D50" s="443"/>
      <c r="F50" s="94"/>
      <c r="G50" s="94"/>
      <c r="H50" s="110"/>
      <c r="I50" s="123"/>
    </row>
    <row r="51" spans="1:12" x14ac:dyDescent="0.25">
      <c r="A51" s="128"/>
      <c r="B51" s="470"/>
      <c r="C51" s="471"/>
      <c r="D51" s="472"/>
      <c r="E51" s="96"/>
      <c r="F51" s="97"/>
      <c r="G51" s="94"/>
      <c r="H51" s="112"/>
      <c r="I51" s="123"/>
    </row>
    <row r="52" spans="1:12" x14ac:dyDescent="0.25">
      <c r="A52" s="423" t="s">
        <v>729</v>
      </c>
      <c r="B52" s="419"/>
      <c r="C52" s="419"/>
      <c r="D52" s="419"/>
      <c r="E52" s="419"/>
      <c r="F52" s="419"/>
      <c r="G52" s="419"/>
      <c r="H52" s="420"/>
      <c r="I52" s="129">
        <f>SUM(I43:I51)</f>
        <v>2475</v>
      </c>
    </row>
    <row r="53" spans="1:12" x14ac:dyDescent="0.25">
      <c r="A53" s="429" t="s">
        <v>730</v>
      </c>
      <c r="B53" s="430"/>
      <c r="C53" s="430"/>
      <c r="D53" s="430"/>
      <c r="E53" s="430"/>
      <c r="F53" s="430"/>
      <c r="G53" s="430"/>
      <c r="H53" s="430"/>
      <c r="I53" s="431"/>
    </row>
    <row r="54" spans="1:12" x14ac:dyDescent="0.25">
      <c r="A54" s="114" t="s">
        <v>731</v>
      </c>
      <c r="B54" s="427" t="s">
        <v>732</v>
      </c>
      <c r="C54" s="473"/>
      <c r="D54" s="428"/>
      <c r="E54" s="427" t="s">
        <v>733</v>
      </c>
      <c r="F54" s="428"/>
      <c r="G54" s="130" t="s">
        <v>734</v>
      </c>
      <c r="H54" s="130" t="s">
        <v>707</v>
      </c>
      <c r="I54" s="131" t="s">
        <v>708</v>
      </c>
    </row>
    <row r="55" spans="1:12" x14ac:dyDescent="0.25">
      <c r="A55" s="119">
        <v>1</v>
      </c>
      <c r="B55" s="432" t="s">
        <v>883</v>
      </c>
      <c r="C55" s="433"/>
      <c r="D55" s="434"/>
      <c r="E55" s="452"/>
      <c r="F55" s="454"/>
      <c r="G55" s="120"/>
      <c r="H55" s="132"/>
      <c r="I55" s="123"/>
    </row>
    <row r="56" spans="1:12" x14ac:dyDescent="0.25">
      <c r="A56" s="119"/>
      <c r="B56" s="435" t="s">
        <v>884</v>
      </c>
      <c r="C56" s="436"/>
      <c r="D56" s="437"/>
      <c r="E56" s="421">
        <v>2</v>
      </c>
      <c r="F56" s="422"/>
      <c r="G56" s="120">
        <v>20.8</v>
      </c>
      <c r="H56" s="132">
        <v>5</v>
      </c>
      <c r="I56" s="123">
        <f>H56*G56</f>
        <v>104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SUM(I55:I57)</f>
        <v>104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I58+I52+I40</f>
        <v>3300.33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3300.33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FF00"/>
  </sheetPr>
  <dimension ref="A1:M65"/>
  <sheetViews>
    <sheetView topLeftCell="A22" workbookViewId="0">
      <selection activeCell="M45" sqref="M45"/>
    </sheetView>
  </sheetViews>
  <sheetFormatPr defaultRowHeight="15" x14ac:dyDescent="0.25"/>
  <cols>
    <col min="1" max="1" width="12" bestFit="1" customWidth="1"/>
    <col min="4" max="4" width="20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28</v>
      </c>
      <c r="I9" s="448"/>
    </row>
    <row r="10" spans="1:13" x14ac:dyDescent="0.25">
      <c r="A10" s="93" t="s">
        <v>687</v>
      </c>
      <c r="B10" s="91"/>
      <c r="D10" s="185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D11" s="185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885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1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1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1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119">
        <v>1</v>
      </c>
      <c r="B24" s="432" t="s">
        <v>886</v>
      </c>
      <c r="C24" s="433"/>
      <c r="D24" s="433"/>
      <c r="E24" s="433"/>
      <c r="F24" s="434"/>
      <c r="G24" s="187">
        <v>1</v>
      </c>
      <c r="H24" s="182">
        <v>240.46</v>
      </c>
      <c r="I24" s="123">
        <f>H24*G24</f>
        <v>240.46</v>
      </c>
    </row>
    <row r="25" spans="1:11" x14ac:dyDescent="0.25">
      <c r="A25" s="119">
        <v>2</v>
      </c>
      <c r="B25" s="435" t="s">
        <v>887</v>
      </c>
      <c r="C25" s="436"/>
      <c r="D25" s="436"/>
      <c r="E25" s="436"/>
      <c r="F25" s="436"/>
      <c r="G25" s="189">
        <v>1</v>
      </c>
      <c r="H25" s="188">
        <v>182.1</v>
      </c>
      <c r="I25" s="123">
        <f>H25*G25</f>
        <v>182.1</v>
      </c>
    </row>
    <row r="26" spans="1:11" x14ac:dyDescent="0.25">
      <c r="A26" s="119"/>
      <c r="B26" s="435"/>
      <c r="C26" s="436"/>
      <c r="D26" s="436"/>
      <c r="E26" s="436"/>
      <c r="F26" s="437"/>
      <c r="G26" s="189"/>
      <c r="H26" s="188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188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190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90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90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  <c r="L37" s="124"/>
    </row>
    <row r="38" spans="1:12" x14ac:dyDescent="0.25">
      <c r="A38" s="482" t="s">
        <v>785</v>
      </c>
      <c r="B38" s="419"/>
      <c r="C38" s="419"/>
      <c r="D38" s="419"/>
      <c r="E38" s="419"/>
      <c r="F38" s="419"/>
      <c r="G38" s="419"/>
      <c r="H38" s="420"/>
      <c r="I38" s="183">
        <f>SUM(I24:I37)</f>
        <v>422.56</v>
      </c>
      <c r="L38" s="124"/>
    </row>
    <row r="39" spans="1:12" x14ac:dyDescent="0.25">
      <c r="A39" s="423" t="s">
        <v>786</v>
      </c>
      <c r="B39" s="419"/>
      <c r="C39" s="419"/>
      <c r="D39" s="419"/>
      <c r="E39" s="419"/>
      <c r="F39" s="419"/>
      <c r="G39" s="419"/>
      <c r="H39" s="420"/>
      <c r="I39" s="184">
        <f>ROUND((I38*0.15),2)</f>
        <v>63.38</v>
      </c>
      <c r="L39" s="124"/>
    </row>
    <row r="40" spans="1:12" x14ac:dyDescent="0.25">
      <c r="A40" s="423" t="s">
        <v>787</v>
      </c>
      <c r="B40" s="419"/>
      <c r="C40" s="419"/>
      <c r="D40" s="419"/>
      <c r="E40" s="419"/>
      <c r="F40" s="419"/>
      <c r="G40" s="419"/>
      <c r="H40" s="420"/>
      <c r="I40" s="125">
        <f>I38+I39</f>
        <v>485.94</v>
      </c>
    </row>
    <row r="41" spans="1:12" x14ac:dyDescent="0.25">
      <c r="A41" s="429" t="s">
        <v>720</v>
      </c>
      <c r="B41" s="430"/>
      <c r="C41" s="430"/>
      <c r="D41" s="430"/>
      <c r="E41" s="430"/>
      <c r="F41" s="430"/>
      <c r="G41" s="430"/>
      <c r="H41" s="430"/>
      <c r="I41" s="431"/>
    </row>
    <row r="42" spans="1:12" x14ac:dyDescent="0.25">
      <c r="A42" s="114" t="s">
        <v>721</v>
      </c>
      <c r="B42" s="427" t="s">
        <v>722</v>
      </c>
      <c r="C42" s="473"/>
      <c r="D42" s="428"/>
      <c r="E42" s="427" t="s">
        <v>704</v>
      </c>
      <c r="F42" s="428"/>
      <c r="G42" s="116" t="s">
        <v>706</v>
      </c>
      <c r="H42" s="117" t="s">
        <v>707</v>
      </c>
      <c r="I42" s="118" t="s">
        <v>708</v>
      </c>
    </row>
    <row r="43" spans="1:12" x14ac:dyDescent="0.25">
      <c r="A43" s="119">
        <v>1</v>
      </c>
      <c r="B43" s="464" t="s">
        <v>723</v>
      </c>
      <c r="C43" s="465"/>
      <c r="D43" s="466"/>
      <c r="E43" s="452" t="s">
        <v>724</v>
      </c>
      <c r="F43" s="454"/>
      <c r="G43" s="151"/>
      <c r="H43" s="149">
        <v>450</v>
      </c>
      <c r="I43" s="126">
        <f>SUM(G43*H43)</f>
        <v>0</v>
      </c>
    </row>
    <row r="44" spans="1:12" x14ac:dyDescent="0.25">
      <c r="A44" s="119">
        <v>2</v>
      </c>
      <c r="B44" s="441" t="s">
        <v>725</v>
      </c>
      <c r="C44" s="442"/>
      <c r="D44" s="443"/>
      <c r="E44" s="421" t="s">
        <v>724</v>
      </c>
      <c r="F44" s="422"/>
      <c r="G44" s="120">
        <v>3.5</v>
      </c>
      <c r="H44" s="150">
        <v>350</v>
      </c>
      <c r="I44" s="123">
        <f t="shared" ref="I44:I48" si="1">SUM(G44*H44)</f>
        <v>1225</v>
      </c>
    </row>
    <row r="45" spans="1:12" x14ac:dyDescent="0.25">
      <c r="A45" s="119">
        <v>3</v>
      </c>
      <c r="B45" s="441" t="s">
        <v>726</v>
      </c>
      <c r="C45" s="442"/>
      <c r="D45" s="443"/>
      <c r="E45" s="421" t="s">
        <v>724</v>
      </c>
      <c r="F45" s="422"/>
      <c r="G45" s="120"/>
      <c r="H45" s="150">
        <v>300</v>
      </c>
      <c r="I45" s="123">
        <f t="shared" si="1"/>
        <v>0</v>
      </c>
    </row>
    <row r="46" spans="1:12" x14ac:dyDescent="0.25">
      <c r="A46" s="119">
        <v>4</v>
      </c>
      <c r="B46" s="441" t="s">
        <v>727</v>
      </c>
      <c r="C46" s="442"/>
      <c r="D46" s="443"/>
      <c r="E46" s="421" t="s">
        <v>724</v>
      </c>
      <c r="F46" s="422"/>
      <c r="G46" s="120">
        <v>3.5</v>
      </c>
      <c r="H46" s="150">
        <v>200</v>
      </c>
      <c r="I46" s="123">
        <f t="shared" si="1"/>
        <v>700</v>
      </c>
    </row>
    <row r="47" spans="1:12" x14ac:dyDescent="0.25">
      <c r="A47" s="119">
        <v>5</v>
      </c>
      <c r="B47" s="441" t="s">
        <v>728</v>
      </c>
      <c r="C47" s="442"/>
      <c r="D47" s="443"/>
      <c r="E47" s="421" t="s">
        <v>724</v>
      </c>
      <c r="F47" s="422"/>
      <c r="G47" s="120"/>
      <c r="H47" s="152">
        <v>200</v>
      </c>
      <c r="I47" s="123">
        <f t="shared" si="1"/>
        <v>0</v>
      </c>
    </row>
    <row r="48" spans="1:12" x14ac:dyDescent="0.25">
      <c r="A48" s="119">
        <v>6</v>
      </c>
      <c r="B48" s="441" t="s">
        <v>526</v>
      </c>
      <c r="C48" s="442"/>
      <c r="D48" s="443"/>
      <c r="E48" s="421" t="s">
        <v>724</v>
      </c>
      <c r="F48" s="422"/>
      <c r="G48" s="120"/>
      <c r="H48" s="152">
        <v>140</v>
      </c>
      <c r="I48" s="123">
        <f t="shared" si="1"/>
        <v>0</v>
      </c>
    </row>
    <row r="49" spans="1:12" x14ac:dyDescent="0.25">
      <c r="A49" s="119"/>
      <c r="B49" s="441"/>
      <c r="C49" s="442"/>
      <c r="D49" s="443"/>
      <c r="E49" s="127"/>
      <c r="F49" s="94"/>
      <c r="G49" s="94"/>
      <c r="H49" s="110"/>
      <c r="I49" s="123"/>
    </row>
    <row r="50" spans="1:12" x14ac:dyDescent="0.25">
      <c r="A50" s="108"/>
      <c r="B50" s="441"/>
      <c r="C50" s="442"/>
      <c r="D50" s="443"/>
      <c r="F50" s="94"/>
      <c r="G50" s="94"/>
      <c r="H50" s="110"/>
      <c r="I50" s="123"/>
    </row>
    <row r="51" spans="1:12" x14ac:dyDescent="0.25">
      <c r="A51" s="128"/>
      <c r="B51" s="470"/>
      <c r="C51" s="471"/>
      <c r="D51" s="472"/>
      <c r="E51" s="96"/>
      <c r="F51" s="97"/>
      <c r="G51" s="94"/>
      <c r="H51" s="112"/>
      <c r="I51" s="123"/>
    </row>
    <row r="52" spans="1:12" x14ac:dyDescent="0.25">
      <c r="A52" s="423" t="s">
        <v>729</v>
      </c>
      <c r="B52" s="419"/>
      <c r="C52" s="419"/>
      <c r="D52" s="419"/>
      <c r="E52" s="419"/>
      <c r="F52" s="419"/>
      <c r="G52" s="419"/>
      <c r="H52" s="420"/>
      <c r="I52" s="129">
        <f>SUM(I43:I51)</f>
        <v>1925</v>
      </c>
    </row>
    <row r="53" spans="1:12" x14ac:dyDescent="0.25">
      <c r="A53" s="429" t="s">
        <v>730</v>
      </c>
      <c r="B53" s="430"/>
      <c r="C53" s="430"/>
      <c r="D53" s="430"/>
      <c r="E53" s="430"/>
      <c r="F53" s="430"/>
      <c r="G53" s="430"/>
      <c r="H53" s="430"/>
      <c r="I53" s="431"/>
    </row>
    <row r="54" spans="1:12" x14ac:dyDescent="0.25">
      <c r="A54" s="114" t="s">
        <v>731</v>
      </c>
      <c r="B54" s="427" t="s">
        <v>732</v>
      </c>
      <c r="C54" s="473"/>
      <c r="D54" s="428"/>
      <c r="E54" s="427" t="s">
        <v>733</v>
      </c>
      <c r="F54" s="428"/>
      <c r="G54" s="130" t="s">
        <v>734</v>
      </c>
      <c r="H54" s="130" t="s">
        <v>707</v>
      </c>
      <c r="I54" s="131" t="s">
        <v>708</v>
      </c>
    </row>
    <row r="55" spans="1:12" x14ac:dyDescent="0.25">
      <c r="A55" s="119">
        <v>1</v>
      </c>
      <c r="B55" s="432" t="s">
        <v>888</v>
      </c>
      <c r="C55" s="433"/>
      <c r="D55" s="434"/>
      <c r="E55" s="452"/>
      <c r="F55" s="454"/>
      <c r="G55" s="120"/>
      <c r="H55" s="132"/>
      <c r="I55" s="123"/>
    </row>
    <row r="56" spans="1:12" x14ac:dyDescent="0.25">
      <c r="A56" s="119"/>
      <c r="B56" s="435" t="s">
        <v>884</v>
      </c>
      <c r="C56" s="436"/>
      <c r="D56" s="437"/>
      <c r="E56" s="421">
        <v>1</v>
      </c>
      <c r="F56" s="422"/>
      <c r="G56" s="120">
        <v>29.2</v>
      </c>
      <c r="H56" s="132">
        <v>5</v>
      </c>
      <c r="I56" s="123">
        <f>H56*G56</f>
        <v>146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SUM(I55:I57)</f>
        <v>146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I58+I52+I40</f>
        <v>2556.94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2556.94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FF00"/>
  </sheetPr>
  <dimension ref="A1:M65"/>
  <sheetViews>
    <sheetView topLeftCell="A22" workbookViewId="0">
      <selection activeCell="M45" sqref="M45"/>
    </sheetView>
  </sheetViews>
  <sheetFormatPr defaultRowHeight="15" x14ac:dyDescent="0.25"/>
  <cols>
    <col min="1" max="1" width="12" bestFit="1" customWidth="1"/>
    <col min="4" max="4" width="25.570312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29</v>
      </c>
      <c r="I9" s="448"/>
    </row>
    <row r="10" spans="1:13" x14ac:dyDescent="0.25">
      <c r="A10" s="93" t="s">
        <v>687</v>
      </c>
      <c r="B10" s="91"/>
      <c r="D10" s="185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D11" s="185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889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1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1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1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119">
        <v>1</v>
      </c>
      <c r="B24" s="432" t="s">
        <v>890</v>
      </c>
      <c r="C24" s="433"/>
      <c r="D24" s="433"/>
      <c r="E24" s="433"/>
      <c r="F24" s="434"/>
      <c r="G24" s="187">
        <v>2</v>
      </c>
      <c r="H24" s="182">
        <v>2282</v>
      </c>
      <c r="I24" s="123">
        <f>H24*G24</f>
        <v>4564</v>
      </c>
    </row>
    <row r="25" spans="1:11" x14ac:dyDescent="0.25">
      <c r="A25" s="119"/>
      <c r="B25" s="435"/>
      <c r="C25" s="436"/>
      <c r="D25" s="436"/>
      <c r="E25" s="436"/>
      <c r="F25" s="436"/>
      <c r="G25" s="189"/>
      <c r="H25" s="188"/>
      <c r="I25" s="123"/>
    </row>
    <row r="26" spans="1:11" x14ac:dyDescent="0.25">
      <c r="A26" s="119"/>
      <c r="B26" s="435"/>
      <c r="C26" s="436"/>
      <c r="D26" s="436"/>
      <c r="E26" s="436"/>
      <c r="F26" s="437"/>
      <c r="G26" s="189"/>
      <c r="H26" s="188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188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190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90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90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  <c r="L37" s="124"/>
    </row>
    <row r="38" spans="1:12" x14ac:dyDescent="0.25">
      <c r="A38" s="482" t="s">
        <v>785</v>
      </c>
      <c r="B38" s="419"/>
      <c r="C38" s="419"/>
      <c r="D38" s="419"/>
      <c r="E38" s="419"/>
      <c r="F38" s="419"/>
      <c r="G38" s="419"/>
      <c r="H38" s="420"/>
      <c r="I38" s="183">
        <f>SUM(I24:I37)</f>
        <v>4564</v>
      </c>
      <c r="L38" s="124"/>
    </row>
    <row r="39" spans="1:12" x14ac:dyDescent="0.25">
      <c r="A39" s="423" t="s">
        <v>786</v>
      </c>
      <c r="B39" s="419"/>
      <c r="C39" s="419"/>
      <c r="D39" s="419"/>
      <c r="E39" s="419"/>
      <c r="F39" s="419"/>
      <c r="G39" s="419"/>
      <c r="H39" s="420"/>
      <c r="I39" s="184">
        <f>ROUND((I38*0.15),2)</f>
        <v>684.6</v>
      </c>
      <c r="L39" s="124"/>
    </row>
    <row r="40" spans="1:12" x14ac:dyDescent="0.25">
      <c r="A40" s="423" t="s">
        <v>787</v>
      </c>
      <c r="B40" s="419"/>
      <c r="C40" s="419"/>
      <c r="D40" s="419"/>
      <c r="E40" s="419"/>
      <c r="F40" s="419"/>
      <c r="G40" s="419"/>
      <c r="H40" s="420"/>
      <c r="I40" s="125">
        <f>I38+I39</f>
        <v>5248.6</v>
      </c>
    </row>
    <row r="41" spans="1:12" x14ac:dyDescent="0.25">
      <c r="A41" s="429" t="s">
        <v>720</v>
      </c>
      <c r="B41" s="430"/>
      <c r="C41" s="430"/>
      <c r="D41" s="430"/>
      <c r="E41" s="430"/>
      <c r="F41" s="430"/>
      <c r="G41" s="430"/>
      <c r="H41" s="430"/>
      <c r="I41" s="431"/>
    </row>
    <row r="42" spans="1:12" x14ac:dyDescent="0.25">
      <c r="A42" s="114" t="s">
        <v>721</v>
      </c>
      <c r="B42" s="427" t="s">
        <v>722</v>
      </c>
      <c r="C42" s="473"/>
      <c r="D42" s="428"/>
      <c r="E42" s="427" t="s">
        <v>704</v>
      </c>
      <c r="F42" s="428"/>
      <c r="G42" s="116" t="s">
        <v>706</v>
      </c>
      <c r="H42" s="117" t="s">
        <v>707</v>
      </c>
      <c r="I42" s="118" t="s">
        <v>708</v>
      </c>
    </row>
    <row r="43" spans="1:12" x14ac:dyDescent="0.25">
      <c r="A43" s="119">
        <v>1</v>
      </c>
      <c r="B43" s="464" t="s">
        <v>723</v>
      </c>
      <c r="C43" s="465"/>
      <c r="D43" s="466"/>
      <c r="E43" s="452" t="s">
        <v>724</v>
      </c>
      <c r="F43" s="454"/>
      <c r="G43" s="151"/>
      <c r="H43" s="149">
        <v>450</v>
      </c>
      <c r="I43" s="126">
        <f>SUM(G43*H43)</f>
        <v>0</v>
      </c>
    </row>
    <row r="44" spans="1:12" x14ac:dyDescent="0.25">
      <c r="A44" s="119">
        <v>2</v>
      </c>
      <c r="B44" s="441" t="s">
        <v>725</v>
      </c>
      <c r="C44" s="442"/>
      <c r="D44" s="443"/>
      <c r="E44" s="421" t="s">
        <v>724</v>
      </c>
      <c r="F44" s="422"/>
      <c r="G44" s="120"/>
      <c r="H44" s="150">
        <v>350</v>
      </c>
      <c r="I44" s="123">
        <f t="shared" ref="I44:I48" si="1">SUM(G44*H44)</f>
        <v>0</v>
      </c>
    </row>
    <row r="45" spans="1:12" x14ac:dyDescent="0.25">
      <c r="A45" s="119">
        <v>3</v>
      </c>
      <c r="B45" s="441" t="s">
        <v>726</v>
      </c>
      <c r="C45" s="442"/>
      <c r="D45" s="443"/>
      <c r="E45" s="421" t="s">
        <v>724</v>
      </c>
      <c r="F45" s="422"/>
      <c r="G45" s="120">
        <v>2</v>
      </c>
      <c r="H45" s="150">
        <v>300</v>
      </c>
      <c r="I45" s="123">
        <f t="shared" si="1"/>
        <v>600</v>
      </c>
    </row>
    <row r="46" spans="1:12" x14ac:dyDescent="0.25">
      <c r="A46" s="119">
        <v>4</v>
      </c>
      <c r="B46" s="441" t="s">
        <v>727</v>
      </c>
      <c r="C46" s="442"/>
      <c r="D46" s="443"/>
      <c r="E46" s="421" t="s">
        <v>724</v>
      </c>
      <c r="F46" s="422"/>
      <c r="G46" s="120">
        <v>2</v>
      </c>
      <c r="H46" s="150">
        <v>200</v>
      </c>
      <c r="I46" s="123">
        <f t="shared" si="1"/>
        <v>400</v>
      </c>
    </row>
    <row r="47" spans="1:12" x14ac:dyDescent="0.25">
      <c r="A47" s="119">
        <v>5</v>
      </c>
      <c r="B47" s="441" t="s">
        <v>728</v>
      </c>
      <c r="C47" s="442"/>
      <c r="D47" s="443"/>
      <c r="E47" s="421" t="s">
        <v>724</v>
      </c>
      <c r="F47" s="422"/>
      <c r="G47" s="120"/>
      <c r="H47" s="152">
        <v>200</v>
      </c>
      <c r="I47" s="123">
        <f t="shared" si="1"/>
        <v>0</v>
      </c>
    </row>
    <row r="48" spans="1:12" x14ac:dyDescent="0.25">
      <c r="A48" s="119">
        <v>6</v>
      </c>
      <c r="B48" s="441" t="s">
        <v>526</v>
      </c>
      <c r="C48" s="442"/>
      <c r="D48" s="443"/>
      <c r="E48" s="421" t="s">
        <v>724</v>
      </c>
      <c r="F48" s="422"/>
      <c r="G48" s="120"/>
      <c r="H48" s="152">
        <v>140</v>
      </c>
      <c r="I48" s="123">
        <f t="shared" si="1"/>
        <v>0</v>
      </c>
    </row>
    <row r="49" spans="1:12" x14ac:dyDescent="0.25">
      <c r="A49" s="119"/>
      <c r="B49" s="441"/>
      <c r="C49" s="442"/>
      <c r="D49" s="443"/>
      <c r="E49" s="127"/>
      <c r="F49" s="94"/>
      <c r="G49" s="94"/>
      <c r="H49" s="110"/>
      <c r="I49" s="123"/>
    </row>
    <row r="50" spans="1:12" x14ac:dyDescent="0.25">
      <c r="A50" s="108"/>
      <c r="B50" s="441"/>
      <c r="C50" s="442"/>
      <c r="D50" s="443"/>
      <c r="F50" s="94"/>
      <c r="G50" s="94"/>
      <c r="H50" s="110"/>
      <c r="I50" s="123"/>
    </row>
    <row r="51" spans="1:12" x14ac:dyDescent="0.25">
      <c r="A51" s="128"/>
      <c r="B51" s="470"/>
      <c r="C51" s="471"/>
      <c r="D51" s="472"/>
      <c r="E51" s="96"/>
      <c r="F51" s="97"/>
      <c r="G51" s="94"/>
      <c r="H51" s="112"/>
      <c r="I51" s="123"/>
    </row>
    <row r="52" spans="1:12" x14ac:dyDescent="0.25">
      <c r="A52" s="423" t="s">
        <v>729</v>
      </c>
      <c r="B52" s="419"/>
      <c r="C52" s="419"/>
      <c r="D52" s="419"/>
      <c r="E52" s="419"/>
      <c r="F52" s="419"/>
      <c r="G52" s="419"/>
      <c r="H52" s="420"/>
      <c r="I52" s="129">
        <f>SUM(I43:I51)</f>
        <v>1000</v>
      </c>
    </row>
    <row r="53" spans="1:12" x14ac:dyDescent="0.25">
      <c r="A53" s="429" t="s">
        <v>730</v>
      </c>
      <c r="B53" s="430"/>
      <c r="C53" s="430"/>
      <c r="D53" s="430"/>
      <c r="E53" s="430"/>
      <c r="F53" s="430"/>
      <c r="G53" s="430"/>
      <c r="H53" s="430"/>
      <c r="I53" s="431"/>
    </row>
    <row r="54" spans="1:12" x14ac:dyDescent="0.25">
      <c r="A54" s="114" t="s">
        <v>731</v>
      </c>
      <c r="B54" s="427" t="s">
        <v>732</v>
      </c>
      <c r="C54" s="473"/>
      <c r="D54" s="428"/>
      <c r="E54" s="427" t="s">
        <v>733</v>
      </c>
      <c r="F54" s="428"/>
      <c r="G54" s="130" t="s">
        <v>734</v>
      </c>
      <c r="H54" s="130" t="s">
        <v>707</v>
      </c>
      <c r="I54" s="131" t="s">
        <v>708</v>
      </c>
    </row>
    <row r="55" spans="1:12" x14ac:dyDescent="0.25">
      <c r="A55" s="119">
        <v>1</v>
      </c>
      <c r="B55" s="432" t="s">
        <v>891</v>
      </c>
      <c r="C55" s="433"/>
      <c r="D55" s="434"/>
      <c r="E55" s="452"/>
      <c r="F55" s="454"/>
      <c r="G55" s="120"/>
      <c r="H55" s="132"/>
      <c r="I55" s="123"/>
    </row>
    <row r="56" spans="1:12" x14ac:dyDescent="0.25">
      <c r="A56" s="119"/>
      <c r="B56" s="435" t="s">
        <v>884</v>
      </c>
      <c r="C56" s="436"/>
      <c r="D56" s="437"/>
      <c r="E56" s="421">
        <v>1</v>
      </c>
      <c r="F56" s="422"/>
      <c r="G56" s="120">
        <v>3.8</v>
      </c>
      <c r="H56" s="132">
        <v>5</v>
      </c>
      <c r="I56" s="123">
        <f>H56*G56</f>
        <v>19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SUM(I55:I57)</f>
        <v>19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I58+I52+I40</f>
        <v>6267.6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6267.6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FF00"/>
  </sheetPr>
  <dimension ref="A1:M65"/>
  <sheetViews>
    <sheetView topLeftCell="A31" workbookViewId="0">
      <selection activeCell="M45" sqref="M45"/>
    </sheetView>
  </sheetViews>
  <sheetFormatPr defaultRowHeight="15" x14ac:dyDescent="0.25"/>
  <cols>
    <col min="1" max="1" width="12" bestFit="1" customWidth="1"/>
    <col min="4" max="4" width="25.570312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30</v>
      </c>
      <c r="I9" s="448"/>
    </row>
    <row r="10" spans="1:13" x14ac:dyDescent="0.25">
      <c r="A10" s="93" t="s">
        <v>687</v>
      </c>
      <c r="B10" s="91"/>
      <c r="D10" s="185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D11" s="185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892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1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1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1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119">
        <v>1</v>
      </c>
      <c r="B24" s="432" t="s">
        <v>893</v>
      </c>
      <c r="C24" s="433"/>
      <c r="D24" s="433"/>
      <c r="E24" s="433"/>
      <c r="F24" s="434"/>
      <c r="G24" s="187">
        <v>2</v>
      </c>
      <c r="H24" s="182">
        <v>2789</v>
      </c>
      <c r="I24" s="123">
        <f>H24*G24</f>
        <v>5578</v>
      </c>
    </row>
    <row r="25" spans="1:11" x14ac:dyDescent="0.25">
      <c r="A25" s="119"/>
      <c r="B25" s="435"/>
      <c r="C25" s="436"/>
      <c r="D25" s="436"/>
      <c r="E25" s="436"/>
      <c r="F25" s="436"/>
      <c r="G25" s="189"/>
      <c r="H25" s="188"/>
      <c r="I25" s="123"/>
    </row>
    <row r="26" spans="1:11" x14ac:dyDescent="0.25">
      <c r="A26" s="119"/>
      <c r="B26" s="435"/>
      <c r="C26" s="436"/>
      <c r="D26" s="436"/>
      <c r="E26" s="436"/>
      <c r="F26" s="437"/>
      <c r="G26" s="189"/>
      <c r="H26" s="188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188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190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90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90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  <c r="L37" s="124"/>
    </row>
    <row r="38" spans="1:12" x14ac:dyDescent="0.25">
      <c r="A38" s="482" t="s">
        <v>785</v>
      </c>
      <c r="B38" s="419"/>
      <c r="C38" s="419"/>
      <c r="D38" s="419"/>
      <c r="E38" s="419"/>
      <c r="F38" s="419"/>
      <c r="G38" s="419"/>
      <c r="H38" s="420"/>
      <c r="I38" s="183">
        <f>SUM(I24:I37)</f>
        <v>5578</v>
      </c>
      <c r="L38" s="124"/>
    </row>
    <row r="39" spans="1:12" x14ac:dyDescent="0.25">
      <c r="A39" s="423" t="s">
        <v>786</v>
      </c>
      <c r="B39" s="419"/>
      <c r="C39" s="419"/>
      <c r="D39" s="419"/>
      <c r="E39" s="419"/>
      <c r="F39" s="419"/>
      <c r="G39" s="419"/>
      <c r="H39" s="420"/>
      <c r="I39" s="184">
        <f>ROUND((I38*0.15),2)</f>
        <v>836.7</v>
      </c>
      <c r="L39" s="124"/>
    </row>
    <row r="40" spans="1:12" x14ac:dyDescent="0.25">
      <c r="A40" s="423" t="s">
        <v>787</v>
      </c>
      <c r="B40" s="419"/>
      <c r="C40" s="419"/>
      <c r="D40" s="419"/>
      <c r="E40" s="419"/>
      <c r="F40" s="419"/>
      <c r="G40" s="419"/>
      <c r="H40" s="420"/>
      <c r="I40" s="125">
        <f>I38+I39</f>
        <v>6414.7</v>
      </c>
    </row>
    <row r="41" spans="1:12" x14ac:dyDescent="0.25">
      <c r="A41" s="429" t="s">
        <v>720</v>
      </c>
      <c r="B41" s="430"/>
      <c r="C41" s="430"/>
      <c r="D41" s="430"/>
      <c r="E41" s="430"/>
      <c r="F41" s="430"/>
      <c r="G41" s="430"/>
      <c r="H41" s="430"/>
      <c r="I41" s="431"/>
    </row>
    <row r="42" spans="1:12" x14ac:dyDescent="0.25">
      <c r="A42" s="114" t="s">
        <v>721</v>
      </c>
      <c r="B42" s="427" t="s">
        <v>722</v>
      </c>
      <c r="C42" s="473"/>
      <c r="D42" s="428"/>
      <c r="E42" s="427" t="s">
        <v>704</v>
      </c>
      <c r="F42" s="428"/>
      <c r="G42" s="116" t="s">
        <v>706</v>
      </c>
      <c r="H42" s="117" t="s">
        <v>707</v>
      </c>
      <c r="I42" s="118" t="s">
        <v>708</v>
      </c>
    </row>
    <row r="43" spans="1:12" x14ac:dyDescent="0.25">
      <c r="A43" s="119">
        <v>1</v>
      </c>
      <c r="B43" s="464" t="s">
        <v>723</v>
      </c>
      <c r="C43" s="465"/>
      <c r="D43" s="466"/>
      <c r="E43" s="452" t="s">
        <v>724</v>
      </c>
      <c r="F43" s="454"/>
      <c r="G43" s="151"/>
      <c r="H43" s="149">
        <v>450</v>
      </c>
      <c r="I43" s="126">
        <f>SUM(G43*H43)</f>
        <v>0</v>
      </c>
    </row>
    <row r="44" spans="1:12" x14ac:dyDescent="0.25">
      <c r="A44" s="119">
        <v>2</v>
      </c>
      <c r="B44" s="441" t="s">
        <v>725</v>
      </c>
      <c r="C44" s="442"/>
      <c r="D44" s="443"/>
      <c r="E44" s="421" t="s">
        <v>724</v>
      </c>
      <c r="F44" s="422"/>
      <c r="G44" s="120"/>
      <c r="H44" s="150">
        <v>350</v>
      </c>
      <c r="I44" s="123">
        <f t="shared" ref="I44:I48" si="1">SUM(G44*H44)</f>
        <v>0</v>
      </c>
    </row>
    <row r="45" spans="1:12" x14ac:dyDescent="0.25">
      <c r="A45" s="119">
        <v>3</v>
      </c>
      <c r="B45" s="441" t="s">
        <v>726</v>
      </c>
      <c r="C45" s="442"/>
      <c r="D45" s="443"/>
      <c r="E45" s="421" t="s">
        <v>724</v>
      </c>
      <c r="F45" s="422"/>
      <c r="G45" s="120">
        <v>2</v>
      </c>
      <c r="H45" s="150">
        <v>300</v>
      </c>
      <c r="I45" s="123">
        <f t="shared" si="1"/>
        <v>600</v>
      </c>
    </row>
    <row r="46" spans="1:12" x14ac:dyDescent="0.25">
      <c r="A46" s="119">
        <v>4</v>
      </c>
      <c r="B46" s="441" t="s">
        <v>727</v>
      </c>
      <c r="C46" s="442"/>
      <c r="D46" s="443"/>
      <c r="E46" s="421" t="s">
        <v>724</v>
      </c>
      <c r="F46" s="422"/>
      <c r="G46" s="120">
        <v>2</v>
      </c>
      <c r="H46" s="150">
        <v>200</v>
      </c>
      <c r="I46" s="123">
        <f t="shared" si="1"/>
        <v>400</v>
      </c>
    </row>
    <row r="47" spans="1:12" x14ac:dyDescent="0.25">
      <c r="A47" s="119">
        <v>5</v>
      </c>
      <c r="B47" s="441" t="s">
        <v>728</v>
      </c>
      <c r="C47" s="442"/>
      <c r="D47" s="443"/>
      <c r="E47" s="421" t="s">
        <v>724</v>
      </c>
      <c r="F47" s="422"/>
      <c r="G47" s="120"/>
      <c r="H47" s="152">
        <v>200</v>
      </c>
      <c r="I47" s="123">
        <f t="shared" si="1"/>
        <v>0</v>
      </c>
    </row>
    <row r="48" spans="1:12" x14ac:dyDescent="0.25">
      <c r="A48" s="119">
        <v>6</v>
      </c>
      <c r="B48" s="441" t="s">
        <v>526</v>
      </c>
      <c r="C48" s="442"/>
      <c r="D48" s="443"/>
      <c r="E48" s="421" t="s">
        <v>724</v>
      </c>
      <c r="F48" s="422"/>
      <c r="G48" s="120"/>
      <c r="H48" s="152">
        <v>140</v>
      </c>
      <c r="I48" s="123">
        <f t="shared" si="1"/>
        <v>0</v>
      </c>
    </row>
    <row r="49" spans="1:12" x14ac:dyDescent="0.25">
      <c r="A49" s="119"/>
      <c r="B49" s="441"/>
      <c r="C49" s="442"/>
      <c r="D49" s="443"/>
      <c r="E49" s="127"/>
      <c r="F49" s="94"/>
      <c r="G49" s="94"/>
      <c r="H49" s="110"/>
      <c r="I49" s="123"/>
    </row>
    <row r="50" spans="1:12" x14ac:dyDescent="0.25">
      <c r="A50" s="108"/>
      <c r="B50" s="441"/>
      <c r="C50" s="442"/>
      <c r="D50" s="443"/>
      <c r="F50" s="94"/>
      <c r="G50" s="94"/>
      <c r="H50" s="110"/>
      <c r="I50" s="123"/>
    </row>
    <row r="51" spans="1:12" x14ac:dyDescent="0.25">
      <c r="A51" s="128"/>
      <c r="B51" s="470"/>
      <c r="C51" s="471"/>
      <c r="D51" s="472"/>
      <c r="E51" s="96"/>
      <c r="F51" s="97"/>
      <c r="G51" s="94"/>
      <c r="H51" s="112"/>
      <c r="I51" s="123"/>
    </row>
    <row r="52" spans="1:12" x14ac:dyDescent="0.25">
      <c r="A52" s="423" t="s">
        <v>729</v>
      </c>
      <c r="B52" s="419"/>
      <c r="C52" s="419"/>
      <c r="D52" s="419"/>
      <c r="E52" s="419"/>
      <c r="F52" s="419"/>
      <c r="G52" s="419"/>
      <c r="H52" s="420"/>
      <c r="I52" s="129">
        <f>SUM(I43:I51)</f>
        <v>1000</v>
      </c>
    </row>
    <row r="53" spans="1:12" x14ac:dyDescent="0.25">
      <c r="A53" s="429" t="s">
        <v>730</v>
      </c>
      <c r="B53" s="430"/>
      <c r="C53" s="430"/>
      <c r="D53" s="430"/>
      <c r="E53" s="430"/>
      <c r="F53" s="430"/>
      <c r="G53" s="430"/>
      <c r="H53" s="430"/>
      <c r="I53" s="431"/>
    </row>
    <row r="54" spans="1:12" x14ac:dyDescent="0.25">
      <c r="A54" s="114" t="s">
        <v>731</v>
      </c>
      <c r="B54" s="427" t="s">
        <v>732</v>
      </c>
      <c r="C54" s="473"/>
      <c r="D54" s="428"/>
      <c r="E54" s="427" t="s">
        <v>733</v>
      </c>
      <c r="F54" s="428"/>
      <c r="G54" s="130" t="s">
        <v>734</v>
      </c>
      <c r="H54" s="130" t="s">
        <v>707</v>
      </c>
      <c r="I54" s="131" t="s">
        <v>708</v>
      </c>
    </row>
    <row r="55" spans="1:12" x14ac:dyDescent="0.25">
      <c r="A55" s="119">
        <v>1</v>
      </c>
      <c r="B55" s="432" t="s">
        <v>894</v>
      </c>
      <c r="C55" s="433"/>
      <c r="D55" s="434"/>
      <c r="E55" s="452"/>
      <c r="F55" s="454"/>
      <c r="G55" s="120"/>
      <c r="H55" s="132"/>
      <c r="I55" s="123"/>
    </row>
    <row r="56" spans="1:12" x14ac:dyDescent="0.25">
      <c r="A56" s="119"/>
      <c r="B56" s="435" t="s">
        <v>884</v>
      </c>
      <c r="C56" s="436"/>
      <c r="D56" s="437"/>
      <c r="E56" s="421">
        <v>1</v>
      </c>
      <c r="F56" s="422"/>
      <c r="G56" s="120">
        <v>12.2</v>
      </c>
      <c r="H56" s="132">
        <v>5</v>
      </c>
      <c r="I56" s="123">
        <f>H56*G56</f>
        <v>61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SUM(I55:I57)</f>
        <v>61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I58+I52+I40</f>
        <v>7475.7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7475.7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FFFF00"/>
  </sheetPr>
  <dimension ref="A1:M65"/>
  <sheetViews>
    <sheetView topLeftCell="A31" workbookViewId="0">
      <selection activeCell="M45" sqref="M45"/>
    </sheetView>
  </sheetViews>
  <sheetFormatPr defaultRowHeight="15" x14ac:dyDescent="0.25"/>
  <cols>
    <col min="1" max="1" width="12" bestFit="1" customWidth="1"/>
    <col min="4" max="4" width="25.570312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31</v>
      </c>
      <c r="I9" s="448"/>
    </row>
    <row r="10" spans="1:13" x14ac:dyDescent="0.25">
      <c r="A10" s="93" t="s">
        <v>687</v>
      </c>
      <c r="B10" s="91"/>
      <c r="D10" s="185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D11" s="185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895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1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1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1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119">
        <v>1</v>
      </c>
      <c r="B24" s="432" t="s">
        <v>896</v>
      </c>
      <c r="C24" s="433"/>
      <c r="D24" s="433"/>
      <c r="E24" s="433"/>
      <c r="F24" s="434"/>
      <c r="G24" s="187">
        <v>1</v>
      </c>
      <c r="H24" s="182">
        <v>1984.8</v>
      </c>
      <c r="I24" s="123">
        <f>H24*G24</f>
        <v>1984.8</v>
      </c>
    </row>
    <row r="25" spans="1:11" x14ac:dyDescent="0.25">
      <c r="A25" s="119"/>
      <c r="B25" s="435"/>
      <c r="C25" s="436"/>
      <c r="D25" s="436"/>
      <c r="E25" s="436"/>
      <c r="F25" s="436"/>
      <c r="G25" s="189"/>
      <c r="H25" s="188"/>
      <c r="I25" s="123"/>
    </row>
    <row r="26" spans="1:11" x14ac:dyDescent="0.25">
      <c r="A26" s="119"/>
      <c r="B26" s="435"/>
      <c r="C26" s="436"/>
      <c r="D26" s="436"/>
      <c r="E26" s="436"/>
      <c r="F26" s="437"/>
      <c r="G26" s="189"/>
      <c r="H26" s="188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188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190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90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90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  <c r="L37" s="124"/>
    </row>
    <row r="38" spans="1:12" x14ac:dyDescent="0.25">
      <c r="A38" s="482" t="s">
        <v>785</v>
      </c>
      <c r="B38" s="419"/>
      <c r="C38" s="419"/>
      <c r="D38" s="419"/>
      <c r="E38" s="419"/>
      <c r="F38" s="419"/>
      <c r="G38" s="419"/>
      <c r="H38" s="420"/>
      <c r="I38" s="183">
        <f>SUM(I24:I37)</f>
        <v>1984.8</v>
      </c>
      <c r="L38" s="124"/>
    </row>
    <row r="39" spans="1:12" x14ac:dyDescent="0.25">
      <c r="A39" s="423" t="s">
        <v>786</v>
      </c>
      <c r="B39" s="419"/>
      <c r="C39" s="419"/>
      <c r="D39" s="419"/>
      <c r="E39" s="419"/>
      <c r="F39" s="419"/>
      <c r="G39" s="419"/>
      <c r="H39" s="420"/>
      <c r="I39" s="184">
        <f>ROUND((I38*0.15),2)</f>
        <v>297.72000000000003</v>
      </c>
      <c r="L39" s="124"/>
    </row>
    <row r="40" spans="1:12" x14ac:dyDescent="0.25">
      <c r="A40" s="423" t="s">
        <v>787</v>
      </c>
      <c r="B40" s="419"/>
      <c r="C40" s="419"/>
      <c r="D40" s="419"/>
      <c r="E40" s="419"/>
      <c r="F40" s="419"/>
      <c r="G40" s="419"/>
      <c r="H40" s="420"/>
      <c r="I40" s="125">
        <f>I38+I39</f>
        <v>2282.52</v>
      </c>
    </row>
    <row r="41" spans="1:12" x14ac:dyDescent="0.25">
      <c r="A41" s="429" t="s">
        <v>720</v>
      </c>
      <c r="B41" s="430"/>
      <c r="C41" s="430"/>
      <c r="D41" s="430"/>
      <c r="E41" s="430"/>
      <c r="F41" s="430"/>
      <c r="G41" s="430"/>
      <c r="H41" s="430"/>
      <c r="I41" s="431"/>
    </row>
    <row r="42" spans="1:12" x14ac:dyDescent="0.25">
      <c r="A42" s="114" t="s">
        <v>721</v>
      </c>
      <c r="B42" s="427" t="s">
        <v>722</v>
      </c>
      <c r="C42" s="473"/>
      <c r="D42" s="428"/>
      <c r="E42" s="427" t="s">
        <v>704</v>
      </c>
      <c r="F42" s="428"/>
      <c r="G42" s="116" t="s">
        <v>706</v>
      </c>
      <c r="H42" s="117" t="s">
        <v>707</v>
      </c>
      <c r="I42" s="118" t="s">
        <v>708</v>
      </c>
    </row>
    <row r="43" spans="1:12" x14ac:dyDescent="0.25">
      <c r="A43" s="119">
        <v>1</v>
      </c>
      <c r="B43" s="464" t="s">
        <v>723</v>
      </c>
      <c r="C43" s="465"/>
      <c r="D43" s="466"/>
      <c r="E43" s="452" t="s">
        <v>724</v>
      </c>
      <c r="F43" s="454"/>
      <c r="G43" s="151">
        <v>2</v>
      </c>
      <c r="H43" s="149">
        <v>450</v>
      </c>
      <c r="I43" s="126">
        <f>SUM(G43*H43)</f>
        <v>900</v>
      </c>
    </row>
    <row r="44" spans="1:12" x14ac:dyDescent="0.25">
      <c r="A44" s="119">
        <v>2</v>
      </c>
      <c r="B44" s="441" t="s">
        <v>725</v>
      </c>
      <c r="C44" s="442"/>
      <c r="D44" s="443"/>
      <c r="E44" s="421" t="s">
        <v>724</v>
      </c>
      <c r="F44" s="422"/>
      <c r="G44" s="120"/>
      <c r="H44" s="150">
        <v>350</v>
      </c>
      <c r="I44" s="123">
        <f t="shared" ref="I44:I48" si="1">SUM(G44*H44)</f>
        <v>0</v>
      </c>
    </row>
    <row r="45" spans="1:12" x14ac:dyDescent="0.25">
      <c r="A45" s="119">
        <v>3</v>
      </c>
      <c r="B45" s="441" t="s">
        <v>726</v>
      </c>
      <c r="C45" s="442"/>
      <c r="D45" s="443"/>
      <c r="E45" s="421" t="s">
        <v>724</v>
      </c>
      <c r="F45" s="422"/>
      <c r="G45" s="120"/>
      <c r="H45" s="150">
        <v>300</v>
      </c>
      <c r="I45" s="123">
        <f t="shared" si="1"/>
        <v>0</v>
      </c>
    </row>
    <row r="46" spans="1:12" x14ac:dyDescent="0.25">
      <c r="A46" s="119">
        <v>4</v>
      </c>
      <c r="B46" s="441" t="s">
        <v>727</v>
      </c>
      <c r="C46" s="442"/>
      <c r="D46" s="443"/>
      <c r="E46" s="421" t="s">
        <v>724</v>
      </c>
      <c r="F46" s="422"/>
      <c r="G46" s="120">
        <v>2</v>
      </c>
      <c r="H46" s="150">
        <v>200</v>
      </c>
      <c r="I46" s="123">
        <f t="shared" si="1"/>
        <v>400</v>
      </c>
    </row>
    <row r="47" spans="1:12" x14ac:dyDescent="0.25">
      <c r="A47" s="119">
        <v>5</v>
      </c>
      <c r="B47" s="441" t="s">
        <v>728</v>
      </c>
      <c r="C47" s="442"/>
      <c r="D47" s="443"/>
      <c r="E47" s="421" t="s">
        <v>724</v>
      </c>
      <c r="F47" s="422"/>
      <c r="G47" s="120"/>
      <c r="H47" s="152">
        <v>200</v>
      </c>
      <c r="I47" s="123">
        <f t="shared" si="1"/>
        <v>0</v>
      </c>
    </row>
    <row r="48" spans="1:12" x14ac:dyDescent="0.25">
      <c r="A48" s="119">
        <v>6</v>
      </c>
      <c r="B48" s="441" t="s">
        <v>526</v>
      </c>
      <c r="C48" s="442"/>
      <c r="D48" s="443"/>
      <c r="E48" s="421" t="s">
        <v>724</v>
      </c>
      <c r="F48" s="422"/>
      <c r="G48" s="120"/>
      <c r="H48" s="152">
        <v>140</v>
      </c>
      <c r="I48" s="123">
        <f t="shared" si="1"/>
        <v>0</v>
      </c>
    </row>
    <row r="49" spans="1:12" x14ac:dyDescent="0.25">
      <c r="A49" s="119"/>
      <c r="B49" s="441"/>
      <c r="C49" s="442"/>
      <c r="D49" s="443"/>
      <c r="E49" s="127"/>
      <c r="F49" s="94"/>
      <c r="G49" s="94"/>
      <c r="H49" s="110"/>
      <c r="I49" s="123"/>
    </row>
    <row r="50" spans="1:12" x14ac:dyDescent="0.25">
      <c r="A50" s="108"/>
      <c r="B50" s="441"/>
      <c r="C50" s="442"/>
      <c r="D50" s="443"/>
      <c r="F50" s="94"/>
      <c r="G50" s="94"/>
      <c r="H50" s="110"/>
      <c r="I50" s="123"/>
    </row>
    <row r="51" spans="1:12" x14ac:dyDescent="0.25">
      <c r="A51" s="128"/>
      <c r="B51" s="470"/>
      <c r="C51" s="471"/>
      <c r="D51" s="472"/>
      <c r="E51" s="96"/>
      <c r="F51" s="97"/>
      <c r="G51" s="94"/>
      <c r="H51" s="112"/>
      <c r="I51" s="123"/>
    </row>
    <row r="52" spans="1:12" x14ac:dyDescent="0.25">
      <c r="A52" s="423" t="s">
        <v>729</v>
      </c>
      <c r="B52" s="419"/>
      <c r="C52" s="419"/>
      <c r="D52" s="419"/>
      <c r="E52" s="419"/>
      <c r="F52" s="419"/>
      <c r="G52" s="419"/>
      <c r="H52" s="420"/>
      <c r="I52" s="129">
        <f>SUM(I43:I51)</f>
        <v>1300</v>
      </c>
    </row>
    <row r="53" spans="1:12" x14ac:dyDescent="0.25">
      <c r="A53" s="429" t="s">
        <v>730</v>
      </c>
      <c r="B53" s="430"/>
      <c r="C53" s="430"/>
      <c r="D53" s="430"/>
      <c r="E53" s="430"/>
      <c r="F53" s="430"/>
      <c r="G53" s="430"/>
      <c r="H53" s="430"/>
      <c r="I53" s="431"/>
    </row>
    <row r="54" spans="1:12" x14ac:dyDescent="0.25">
      <c r="A54" s="114" t="s">
        <v>731</v>
      </c>
      <c r="B54" s="427" t="s">
        <v>732</v>
      </c>
      <c r="C54" s="473"/>
      <c r="D54" s="428"/>
      <c r="E54" s="427" t="s">
        <v>733</v>
      </c>
      <c r="F54" s="428"/>
      <c r="G54" s="130" t="s">
        <v>734</v>
      </c>
      <c r="H54" s="130" t="s">
        <v>707</v>
      </c>
      <c r="I54" s="131" t="s">
        <v>708</v>
      </c>
    </row>
    <row r="55" spans="1:12" x14ac:dyDescent="0.25">
      <c r="A55" s="119">
        <v>1</v>
      </c>
      <c r="B55" s="432" t="s">
        <v>897</v>
      </c>
      <c r="C55" s="433"/>
      <c r="D55" s="434"/>
      <c r="E55" s="452"/>
      <c r="F55" s="454"/>
      <c r="G55" s="120"/>
      <c r="H55" s="132"/>
      <c r="I55" s="123"/>
    </row>
    <row r="56" spans="1:12" x14ac:dyDescent="0.25">
      <c r="A56" s="119"/>
      <c r="B56" s="435" t="s">
        <v>884</v>
      </c>
      <c r="C56" s="436"/>
      <c r="D56" s="437"/>
      <c r="E56" s="421">
        <v>1</v>
      </c>
      <c r="F56" s="422"/>
      <c r="G56" s="120">
        <v>11.6</v>
      </c>
      <c r="H56" s="132">
        <v>5</v>
      </c>
      <c r="I56" s="123">
        <f>H56*G56</f>
        <v>58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SUM(I55:I57)</f>
        <v>58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I58+I52+I40</f>
        <v>3640.52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3640.52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FFF00"/>
  </sheetPr>
  <dimension ref="A1:M65"/>
  <sheetViews>
    <sheetView topLeftCell="A25" workbookViewId="0">
      <selection activeCell="M45" sqref="M45"/>
    </sheetView>
  </sheetViews>
  <sheetFormatPr defaultRowHeight="15" x14ac:dyDescent="0.25"/>
  <cols>
    <col min="1" max="1" width="12" bestFit="1" customWidth="1"/>
    <col min="4" max="4" width="21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32</v>
      </c>
      <c r="I9" s="448"/>
    </row>
    <row r="10" spans="1:13" x14ac:dyDescent="0.25">
      <c r="A10" s="93" t="s">
        <v>687</v>
      </c>
      <c r="B10" s="91"/>
      <c r="D10" s="185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D11" s="185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898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1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1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1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119"/>
      <c r="B24" s="432"/>
      <c r="C24" s="433"/>
      <c r="D24" s="433"/>
      <c r="E24" s="433"/>
      <c r="F24" s="434"/>
      <c r="G24" s="187"/>
      <c r="H24" s="182"/>
      <c r="I24" s="123"/>
    </row>
    <row r="25" spans="1:11" x14ac:dyDescent="0.25">
      <c r="A25" s="119"/>
      <c r="B25" s="435"/>
      <c r="C25" s="436"/>
      <c r="D25" s="436"/>
      <c r="E25" s="436"/>
      <c r="F25" s="436"/>
      <c r="G25" s="189"/>
      <c r="H25" s="188"/>
      <c r="I25" s="123"/>
    </row>
    <row r="26" spans="1:11" x14ac:dyDescent="0.25">
      <c r="A26" s="119"/>
      <c r="B26" s="435"/>
      <c r="C26" s="436"/>
      <c r="D26" s="436"/>
      <c r="E26" s="436"/>
      <c r="F26" s="437"/>
      <c r="G26" s="189"/>
      <c r="H26" s="188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188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190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90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90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  <c r="L37" s="124"/>
    </row>
    <row r="38" spans="1:12" x14ac:dyDescent="0.25">
      <c r="A38" s="482" t="s">
        <v>785</v>
      </c>
      <c r="B38" s="419"/>
      <c r="C38" s="419"/>
      <c r="D38" s="419"/>
      <c r="E38" s="419"/>
      <c r="F38" s="419"/>
      <c r="G38" s="419"/>
      <c r="H38" s="420"/>
      <c r="I38" s="183">
        <f>SUM(I24:I37)</f>
        <v>0</v>
      </c>
      <c r="L38" s="124"/>
    </row>
    <row r="39" spans="1:12" x14ac:dyDescent="0.25">
      <c r="A39" s="423" t="s">
        <v>786</v>
      </c>
      <c r="B39" s="419"/>
      <c r="C39" s="419"/>
      <c r="D39" s="419"/>
      <c r="E39" s="419"/>
      <c r="F39" s="419"/>
      <c r="G39" s="419"/>
      <c r="H39" s="420"/>
      <c r="I39" s="184">
        <f>ROUND((I38*0.15),2)</f>
        <v>0</v>
      </c>
      <c r="L39" s="124"/>
    </row>
    <row r="40" spans="1:12" x14ac:dyDescent="0.25">
      <c r="A40" s="423" t="s">
        <v>787</v>
      </c>
      <c r="B40" s="419"/>
      <c r="C40" s="419"/>
      <c r="D40" s="419"/>
      <c r="E40" s="419"/>
      <c r="F40" s="419"/>
      <c r="G40" s="419"/>
      <c r="H40" s="420"/>
      <c r="I40" s="125">
        <f>I38+I39</f>
        <v>0</v>
      </c>
    </row>
    <row r="41" spans="1:12" x14ac:dyDescent="0.25">
      <c r="A41" s="429" t="s">
        <v>720</v>
      </c>
      <c r="B41" s="430"/>
      <c r="C41" s="430"/>
      <c r="D41" s="430"/>
      <c r="E41" s="430"/>
      <c r="F41" s="430"/>
      <c r="G41" s="430"/>
      <c r="H41" s="430"/>
      <c r="I41" s="431"/>
    </row>
    <row r="42" spans="1:12" x14ac:dyDescent="0.25">
      <c r="A42" s="114" t="s">
        <v>721</v>
      </c>
      <c r="B42" s="427" t="s">
        <v>722</v>
      </c>
      <c r="C42" s="473"/>
      <c r="D42" s="428"/>
      <c r="E42" s="427" t="s">
        <v>704</v>
      </c>
      <c r="F42" s="428"/>
      <c r="G42" s="116" t="s">
        <v>706</v>
      </c>
      <c r="H42" s="117" t="s">
        <v>707</v>
      </c>
      <c r="I42" s="118" t="s">
        <v>708</v>
      </c>
    </row>
    <row r="43" spans="1:12" x14ac:dyDescent="0.25">
      <c r="A43" s="119">
        <v>1</v>
      </c>
      <c r="B43" s="464" t="s">
        <v>723</v>
      </c>
      <c r="C43" s="465"/>
      <c r="D43" s="466"/>
      <c r="E43" s="452" t="s">
        <v>724</v>
      </c>
      <c r="F43" s="454"/>
      <c r="G43" s="151">
        <v>2</v>
      </c>
      <c r="H43" s="149">
        <v>450</v>
      </c>
      <c r="I43" s="126">
        <f>SUM(G43*H43)</f>
        <v>900</v>
      </c>
    </row>
    <row r="44" spans="1:12" x14ac:dyDescent="0.25">
      <c r="A44" s="119">
        <v>2</v>
      </c>
      <c r="B44" s="441" t="s">
        <v>725</v>
      </c>
      <c r="C44" s="442"/>
      <c r="D44" s="443"/>
      <c r="E44" s="421" t="s">
        <v>724</v>
      </c>
      <c r="F44" s="422"/>
      <c r="G44" s="120"/>
      <c r="H44" s="150">
        <v>350</v>
      </c>
      <c r="I44" s="123">
        <f t="shared" ref="I44:I48" si="1">SUM(G44*H44)</f>
        <v>0</v>
      </c>
    </row>
    <row r="45" spans="1:12" x14ac:dyDescent="0.25">
      <c r="A45" s="119">
        <v>3</v>
      </c>
      <c r="B45" s="441" t="s">
        <v>726</v>
      </c>
      <c r="C45" s="442"/>
      <c r="D45" s="443"/>
      <c r="E45" s="421" t="s">
        <v>724</v>
      </c>
      <c r="F45" s="422"/>
      <c r="G45" s="120"/>
      <c r="H45" s="150">
        <v>300</v>
      </c>
      <c r="I45" s="123">
        <f t="shared" si="1"/>
        <v>0</v>
      </c>
    </row>
    <row r="46" spans="1:12" x14ac:dyDescent="0.25">
      <c r="A46" s="119">
        <v>4</v>
      </c>
      <c r="B46" s="441" t="s">
        <v>727</v>
      </c>
      <c r="C46" s="442"/>
      <c r="D46" s="443"/>
      <c r="E46" s="421" t="s">
        <v>724</v>
      </c>
      <c r="F46" s="422"/>
      <c r="G46" s="120">
        <v>2</v>
      </c>
      <c r="H46" s="150">
        <v>200</v>
      </c>
      <c r="I46" s="123">
        <f t="shared" si="1"/>
        <v>400</v>
      </c>
    </row>
    <row r="47" spans="1:12" x14ac:dyDescent="0.25">
      <c r="A47" s="119">
        <v>5</v>
      </c>
      <c r="B47" s="441" t="s">
        <v>728</v>
      </c>
      <c r="C47" s="442"/>
      <c r="D47" s="443"/>
      <c r="E47" s="421" t="s">
        <v>724</v>
      </c>
      <c r="F47" s="422"/>
      <c r="G47" s="120"/>
      <c r="H47" s="152">
        <v>200</v>
      </c>
      <c r="I47" s="123">
        <f t="shared" si="1"/>
        <v>0</v>
      </c>
    </row>
    <row r="48" spans="1:12" x14ac:dyDescent="0.25">
      <c r="A48" s="119">
        <v>6</v>
      </c>
      <c r="B48" s="441" t="s">
        <v>526</v>
      </c>
      <c r="C48" s="442"/>
      <c r="D48" s="443"/>
      <c r="E48" s="421" t="s">
        <v>724</v>
      </c>
      <c r="F48" s="422"/>
      <c r="G48" s="120"/>
      <c r="H48" s="152">
        <v>140</v>
      </c>
      <c r="I48" s="123">
        <f t="shared" si="1"/>
        <v>0</v>
      </c>
    </row>
    <row r="49" spans="1:12" x14ac:dyDescent="0.25">
      <c r="A49" s="119"/>
      <c r="B49" s="441"/>
      <c r="C49" s="442"/>
      <c r="D49" s="443"/>
      <c r="E49" s="127"/>
      <c r="F49" s="94"/>
      <c r="G49" s="94"/>
      <c r="H49" s="110"/>
      <c r="I49" s="123"/>
    </row>
    <row r="50" spans="1:12" x14ac:dyDescent="0.25">
      <c r="A50" s="108"/>
      <c r="B50" s="441"/>
      <c r="C50" s="442"/>
      <c r="D50" s="443"/>
      <c r="F50" s="94"/>
      <c r="G50" s="94"/>
      <c r="H50" s="110"/>
      <c r="I50" s="123"/>
    </row>
    <row r="51" spans="1:12" x14ac:dyDescent="0.25">
      <c r="A51" s="128"/>
      <c r="B51" s="470"/>
      <c r="C51" s="471"/>
      <c r="D51" s="472"/>
      <c r="E51" s="96"/>
      <c r="F51" s="97"/>
      <c r="G51" s="94"/>
      <c r="H51" s="112"/>
      <c r="I51" s="123"/>
    </row>
    <row r="52" spans="1:12" x14ac:dyDescent="0.25">
      <c r="A52" s="423" t="s">
        <v>729</v>
      </c>
      <c r="B52" s="419"/>
      <c r="C52" s="419"/>
      <c r="D52" s="419"/>
      <c r="E52" s="419"/>
      <c r="F52" s="419"/>
      <c r="G52" s="419"/>
      <c r="H52" s="420"/>
      <c r="I52" s="129">
        <f>SUM(I43:I51)</f>
        <v>1300</v>
      </c>
    </row>
    <row r="53" spans="1:12" x14ac:dyDescent="0.25">
      <c r="A53" s="429" t="s">
        <v>730</v>
      </c>
      <c r="B53" s="430"/>
      <c r="C53" s="430"/>
      <c r="D53" s="430"/>
      <c r="E53" s="430"/>
      <c r="F53" s="430"/>
      <c r="G53" s="430"/>
      <c r="H53" s="430"/>
      <c r="I53" s="431"/>
    </row>
    <row r="54" spans="1:12" x14ac:dyDescent="0.25">
      <c r="A54" s="114" t="s">
        <v>731</v>
      </c>
      <c r="B54" s="427" t="s">
        <v>732</v>
      </c>
      <c r="C54" s="473"/>
      <c r="D54" s="428"/>
      <c r="E54" s="427" t="s">
        <v>733</v>
      </c>
      <c r="F54" s="428"/>
      <c r="G54" s="130" t="s">
        <v>734</v>
      </c>
      <c r="H54" s="130" t="s">
        <v>707</v>
      </c>
      <c r="I54" s="131" t="s">
        <v>708</v>
      </c>
    </row>
    <row r="55" spans="1:12" x14ac:dyDescent="0.25">
      <c r="A55" s="119">
        <v>1</v>
      </c>
      <c r="B55" s="432" t="s">
        <v>899</v>
      </c>
      <c r="C55" s="433"/>
      <c r="D55" s="434"/>
      <c r="E55" s="452"/>
      <c r="F55" s="454"/>
      <c r="G55" s="120"/>
      <c r="H55" s="132"/>
      <c r="I55" s="123"/>
    </row>
    <row r="56" spans="1:12" x14ac:dyDescent="0.25">
      <c r="A56" s="119"/>
      <c r="B56" s="435" t="s">
        <v>884</v>
      </c>
      <c r="C56" s="436"/>
      <c r="D56" s="437"/>
      <c r="E56" s="421">
        <v>1</v>
      </c>
      <c r="F56" s="422"/>
      <c r="G56" s="120">
        <v>90.2</v>
      </c>
      <c r="H56" s="132">
        <v>5</v>
      </c>
      <c r="I56" s="123">
        <f>H56*G56</f>
        <v>451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SUM(I55:I57)</f>
        <v>451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I58+I52+I40</f>
        <v>1751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1751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FF00"/>
  </sheetPr>
  <dimension ref="A1:M65"/>
  <sheetViews>
    <sheetView topLeftCell="A22" workbookViewId="0">
      <selection activeCell="M45" sqref="M45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33</v>
      </c>
      <c r="I9" s="448"/>
    </row>
    <row r="10" spans="1:13" x14ac:dyDescent="0.25">
      <c r="A10" s="93" t="s">
        <v>687</v>
      </c>
      <c r="B10" s="91"/>
      <c r="D10" s="185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D11" s="185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900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1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1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1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119">
        <v>1</v>
      </c>
      <c r="B24" s="432" t="s">
        <v>901</v>
      </c>
      <c r="C24" s="433"/>
      <c r="D24" s="433"/>
      <c r="E24" s="433"/>
      <c r="F24" s="434"/>
      <c r="G24" s="187">
        <v>1</v>
      </c>
      <c r="H24" s="182">
        <v>153.18</v>
      </c>
      <c r="I24" s="123">
        <f>H24*G24</f>
        <v>153.18</v>
      </c>
    </row>
    <row r="25" spans="1:11" x14ac:dyDescent="0.25">
      <c r="A25" s="119"/>
      <c r="B25" s="435"/>
      <c r="C25" s="436"/>
      <c r="D25" s="436"/>
      <c r="E25" s="436"/>
      <c r="F25" s="436"/>
      <c r="G25" s="189"/>
      <c r="H25" s="188"/>
      <c r="I25" s="123"/>
    </row>
    <row r="26" spans="1:11" x14ac:dyDescent="0.25">
      <c r="A26" s="119"/>
      <c r="B26" s="435"/>
      <c r="C26" s="436"/>
      <c r="D26" s="436"/>
      <c r="E26" s="436"/>
      <c r="F26" s="437"/>
      <c r="G26" s="189"/>
      <c r="H26" s="188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188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190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90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90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  <c r="L37" s="124"/>
    </row>
    <row r="38" spans="1:12" x14ac:dyDescent="0.25">
      <c r="A38" s="482" t="s">
        <v>785</v>
      </c>
      <c r="B38" s="419"/>
      <c r="C38" s="419"/>
      <c r="D38" s="419"/>
      <c r="E38" s="419"/>
      <c r="F38" s="419"/>
      <c r="G38" s="419"/>
      <c r="H38" s="420"/>
      <c r="I38" s="183">
        <f>SUM(I24:I37)</f>
        <v>153.18</v>
      </c>
      <c r="L38" s="124"/>
    </row>
    <row r="39" spans="1:12" x14ac:dyDescent="0.25">
      <c r="A39" s="423" t="s">
        <v>786</v>
      </c>
      <c r="B39" s="419"/>
      <c r="C39" s="419"/>
      <c r="D39" s="419"/>
      <c r="E39" s="419"/>
      <c r="F39" s="419"/>
      <c r="G39" s="419"/>
      <c r="H39" s="420"/>
      <c r="I39" s="184">
        <f>ROUND((I38*0.15),2)</f>
        <v>22.98</v>
      </c>
      <c r="L39" s="124"/>
    </row>
    <row r="40" spans="1:12" x14ac:dyDescent="0.25">
      <c r="A40" s="423" t="s">
        <v>787</v>
      </c>
      <c r="B40" s="419"/>
      <c r="C40" s="419"/>
      <c r="D40" s="419"/>
      <c r="E40" s="419"/>
      <c r="F40" s="419"/>
      <c r="G40" s="419"/>
      <c r="H40" s="420"/>
      <c r="I40" s="125">
        <f>I38+I39</f>
        <v>176.16</v>
      </c>
    </row>
    <row r="41" spans="1:12" x14ac:dyDescent="0.25">
      <c r="A41" s="429" t="s">
        <v>720</v>
      </c>
      <c r="B41" s="430"/>
      <c r="C41" s="430"/>
      <c r="D41" s="430"/>
      <c r="E41" s="430"/>
      <c r="F41" s="430"/>
      <c r="G41" s="430"/>
      <c r="H41" s="430"/>
      <c r="I41" s="431"/>
    </row>
    <row r="42" spans="1:12" x14ac:dyDescent="0.25">
      <c r="A42" s="114" t="s">
        <v>721</v>
      </c>
      <c r="B42" s="427" t="s">
        <v>722</v>
      </c>
      <c r="C42" s="473"/>
      <c r="D42" s="428"/>
      <c r="E42" s="427" t="s">
        <v>704</v>
      </c>
      <c r="F42" s="428"/>
      <c r="G42" s="116" t="s">
        <v>706</v>
      </c>
      <c r="H42" s="117" t="s">
        <v>707</v>
      </c>
      <c r="I42" s="118" t="s">
        <v>708</v>
      </c>
    </row>
    <row r="43" spans="1:12" x14ac:dyDescent="0.25">
      <c r="A43" s="119">
        <v>1</v>
      </c>
      <c r="B43" s="464" t="s">
        <v>723</v>
      </c>
      <c r="C43" s="465"/>
      <c r="D43" s="466"/>
      <c r="E43" s="452" t="s">
        <v>724</v>
      </c>
      <c r="F43" s="454"/>
      <c r="G43" s="151">
        <v>4</v>
      </c>
      <c r="H43" s="149">
        <v>450</v>
      </c>
      <c r="I43" s="126">
        <f>SUM(G43*H43)</f>
        <v>1800</v>
      </c>
    </row>
    <row r="44" spans="1:12" x14ac:dyDescent="0.25">
      <c r="A44" s="119">
        <v>2</v>
      </c>
      <c r="B44" s="441" t="s">
        <v>725</v>
      </c>
      <c r="C44" s="442"/>
      <c r="D44" s="443"/>
      <c r="E44" s="421" t="s">
        <v>724</v>
      </c>
      <c r="F44" s="422"/>
      <c r="G44" s="120"/>
      <c r="H44" s="150">
        <v>350</v>
      </c>
      <c r="I44" s="123">
        <f t="shared" ref="I44:I48" si="1">SUM(G44*H44)</f>
        <v>0</v>
      </c>
    </row>
    <row r="45" spans="1:12" x14ac:dyDescent="0.25">
      <c r="A45" s="119">
        <v>3</v>
      </c>
      <c r="B45" s="441" t="s">
        <v>726</v>
      </c>
      <c r="C45" s="442"/>
      <c r="D45" s="443"/>
      <c r="E45" s="421" t="s">
        <v>724</v>
      </c>
      <c r="F45" s="422"/>
      <c r="G45" s="120"/>
      <c r="H45" s="150">
        <v>300</v>
      </c>
      <c r="I45" s="123">
        <f t="shared" si="1"/>
        <v>0</v>
      </c>
    </row>
    <row r="46" spans="1:12" x14ac:dyDescent="0.25">
      <c r="A46" s="119">
        <v>4</v>
      </c>
      <c r="B46" s="441" t="s">
        <v>727</v>
      </c>
      <c r="C46" s="442"/>
      <c r="D46" s="443"/>
      <c r="E46" s="421" t="s">
        <v>724</v>
      </c>
      <c r="F46" s="422"/>
      <c r="G46" s="120">
        <v>4</v>
      </c>
      <c r="H46" s="150">
        <v>200</v>
      </c>
      <c r="I46" s="123">
        <f t="shared" si="1"/>
        <v>800</v>
      </c>
    </row>
    <row r="47" spans="1:12" x14ac:dyDescent="0.25">
      <c r="A47" s="119">
        <v>5</v>
      </c>
      <c r="B47" s="441" t="s">
        <v>728</v>
      </c>
      <c r="C47" s="442"/>
      <c r="D47" s="443"/>
      <c r="E47" s="421" t="s">
        <v>724</v>
      </c>
      <c r="F47" s="422"/>
      <c r="G47" s="120"/>
      <c r="H47" s="152">
        <v>200</v>
      </c>
      <c r="I47" s="123">
        <f t="shared" si="1"/>
        <v>0</v>
      </c>
    </row>
    <row r="48" spans="1:12" x14ac:dyDescent="0.25">
      <c r="A48" s="119">
        <v>6</v>
      </c>
      <c r="B48" s="441" t="s">
        <v>526</v>
      </c>
      <c r="C48" s="442"/>
      <c r="D48" s="443"/>
      <c r="E48" s="421" t="s">
        <v>724</v>
      </c>
      <c r="F48" s="422"/>
      <c r="G48" s="120"/>
      <c r="H48" s="152">
        <v>140</v>
      </c>
      <c r="I48" s="123">
        <f t="shared" si="1"/>
        <v>0</v>
      </c>
    </row>
    <row r="49" spans="1:12" x14ac:dyDescent="0.25">
      <c r="A49" s="119"/>
      <c r="B49" s="441"/>
      <c r="C49" s="442"/>
      <c r="D49" s="443"/>
      <c r="E49" s="127"/>
      <c r="F49" s="94"/>
      <c r="G49" s="94"/>
      <c r="H49" s="110"/>
      <c r="I49" s="123"/>
    </row>
    <row r="50" spans="1:12" x14ac:dyDescent="0.25">
      <c r="A50" s="108"/>
      <c r="B50" s="441"/>
      <c r="C50" s="442"/>
      <c r="D50" s="443"/>
      <c r="F50" s="94"/>
      <c r="G50" s="94"/>
      <c r="H50" s="110"/>
      <c r="I50" s="123"/>
    </row>
    <row r="51" spans="1:12" x14ac:dyDescent="0.25">
      <c r="A51" s="128"/>
      <c r="B51" s="470"/>
      <c r="C51" s="471"/>
      <c r="D51" s="472"/>
      <c r="E51" s="96"/>
      <c r="F51" s="97"/>
      <c r="G51" s="94"/>
      <c r="H51" s="112"/>
      <c r="I51" s="123"/>
    </row>
    <row r="52" spans="1:12" x14ac:dyDescent="0.25">
      <c r="A52" s="423" t="s">
        <v>729</v>
      </c>
      <c r="B52" s="419"/>
      <c r="C52" s="419"/>
      <c r="D52" s="419"/>
      <c r="E52" s="419"/>
      <c r="F52" s="419"/>
      <c r="G52" s="419"/>
      <c r="H52" s="420"/>
      <c r="I52" s="129">
        <f>SUM(I43:I51)</f>
        <v>2600</v>
      </c>
    </row>
    <row r="53" spans="1:12" x14ac:dyDescent="0.25">
      <c r="A53" s="429" t="s">
        <v>730</v>
      </c>
      <c r="B53" s="430"/>
      <c r="C53" s="430"/>
      <c r="D53" s="430"/>
      <c r="E53" s="430"/>
      <c r="F53" s="430"/>
      <c r="G53" s="430"/>
      <c r="H53" s="430"/>
      <c r="I53" s="431"/>
    </row>
    <row r="54" spans="1:12" x14ac:dyDescent="0.25">
      <c r="A54" s="114" t="s">
        <v>731</v>
      </c>
      <c r="B54" s="427" t="s">
        <v>732</v>
      </c>
      <c r="C54" s="473"/>
      <c r="D54" s="428"/>
      <c r="E54" s="427" t="s">
        <v>733</v>
      </c>
      <c r="F54" s="428"/>
      <c r="G54" s="130" t="s">
        <v>734</v>
      </c>
      <c r="H54" s="130" t="s">
        <v>707</v>
      </c>
      <c r="I54" s="131" t="s">
        <v>708</v>
      </c>
    </row>
    <row r="55" spans="1:12" x14ac:dyDescent="0.25">
      <c r="A55" s="119">
        <v>1</v>
      </c>
      <c r="B55" s="432" t="s">
        <v>902</v>
      </c>
      <c r="C55" s="433"/>
      <c r="D55" s="434"/>
      <c r="E55" s="452"/>
      <c r="F55" s="454"/>
      <c r="G55" s="120"/>
      <c r="H55" s="132"/>
      <c r="I55" s="123"/>
    </row>
    <row r="56" spans="1:12" x14ac:dyDescent="0.25">
      <c r="A56" s="119"/>
      <c r="B56" s="435" t="s">
        <v>884</v>
      </c>
      <c r="C56" s="436"/>
      <c r="D56" s="437"/>
      <c r="E56" s="421">
        <v>1</v>
      </c>
      <c r="F56" s="422"/>
      <c r="G56" s="120">
        <v>47.6</v>
      </c>
      <c r="H56" s="132">
        <v>5</v>
      </c>
      <c r="I56" s="123">
        <f>H56*G56</f>
        <v>238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SUM(I55:I57)</f>
        <v>238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I58+I52+I40</f>
        <v>3014.16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3014.16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FFF00"/>
  </sheetPr>
  <dimension ref="A1:M65"/>
  <sheetViews>
    <sheetView topLeftCell="A25" workbookViewId="0">
      <selection activeCell="L32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34</v>
      </c>
      <c r="I9" s="448"/>
    </row>
    <row r="10" spans="1:13" x14ac:dyDescent="0.25">
      <c r="A10" s="93" t="s">
        <v>687</v>
      </c>
      <c r="B10" s="91"/>
      <c r="D10" s="185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D11" s="185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903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1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1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1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119">
        <v>1</v>
      </c>
      <c r="B24" s="432" t="s">
        <v>904</v>
      </c>
      <c r="C24" s="433"/>
      <c r="D24" s="433"/>
      <c r="E24" s="433"/>
      <c r="F24" s="434"/>
      <c r="G24" s="187">
        <v>1</v>
      </c>
      <c r="H24" s="182">
        <v>2282</v>
      </c>
      <c r="I24" s="123">
        <f>H24*G24</f>
        <v>2282</v>
      </c>
    </row>
    <row r="25" spans="1:11" x14ac:dyDescent="0.25">
      <c r="A25" s="119"/>
      <c r="B25" s="435"/>
      <c r="C25" s="436"/>
      <c r="D25" s="436"/>
      <c r="E25" s="436"/>
      <c r="F25" s="436"/>
      <c r="G25" s="189"/>
      <c r="H25" s="188"/>
      <c r="I25" s="123"/>
    </row>
    <row r="26" spans="1:11" x14ac:dyDescent="0.25">
      <c r="A26" s="119"/>
      <c r="B26" s="435"/>
      <c r="C26" s="436"/>
      <c r="D26" s="436"/>
      <c r="E26" s="436"/>
      <c r="F26" s="437"/>
      <c r="G26" s="189"/>
      <c r="H26" s="188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188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190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90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90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  <c r="L37" s="124"/>
    </row>
    <row r="38" spans="1:12" x14ac:dyDescent="0.25">
      <c r="A38" s="482" t="s">
        <v>785</v>
      </c>
      <c r="B38" s="419"/>
      <c r="C38" s="419"/>
      <c r="D38" s="419"/>
      <c r="E38" s="419"/>
      <c r="F38" s="419"/>
      <c r="G38" s="419"/>
      <c r="H38" s="420"/>
      <c r="I38" s="183">
        <f>SUM(I24:I37)</f>
        <v>2282</v>
      </c>
      <c r="L38" s="124"/>
    </row>
    <row r="39" spans="1:12" x14ac:dyDescent="0.25">
      <c r="A39" s="423" t="s">
        <v>786</v>
      </c>
      <c r="B39" s="419"/>
      <c r="C39" s="419"/>
      <c r="D39" s="419"/>
      <c r="E39" s="419"/>
      <c r="F39" s="419"/>
      <c r="G39" s="419"/>
      <c r="H39" s="420"/>
      <c r="I39" s="184">
        <f>ROUND((I38*0.15),2)</f>
        <v>342.3</v>
      </c>
      <c r="L39" s="124"/>
    </row>
    <row r="40" spans="1:12" x14ac:dyDescent="0.25">
      <c r="A40" s="423" t="s">
        <v>787</v>
      </c>
      <c r="B40" s="419"/>
      <c r="C40" s="419"/>
      <c r="D40" s="419"/>
      <c r="E40" s="419"/>
      <c r="F40" s="419"/>
      <c r="G40" s="419"/>
      <c r="H40" s="420"/>
      <c r="I40" s="125">
        <f>I38+I39</f>
        <v>2624.3</v>
      </c>
    </row>
    <row r="41" spans="1:12" x14ac:dyDescent="0.25">
      <c r="A41" s="429" t="s">
        <v>720</v>
      </c>
      <c r="B41" s="430"/>
      <c r="C41" s="430"/>
      <c r="D41" s="430"/>
      <c r="E41" s="430"/>
      <c r="F41" s="430"/>
      <c r="G41" s="430"/>
      <c r="H41" s="430"/>
      <c r="I41" s="431"/>
    </row>
    <row r="42" spans="1:12" x14ac:dyDescent="0.25">
      <c r="A42" s="114" t="s">
        <v>721</v>
      </c>
      <c r="B42" s="427" t="s">
        <v>722</v>
      </c>
      <c r="C42" s="473"/>
      <c r="D42" s="428"/>
      <c r="E42" s="427" t="s">
        <v>704</v>
      </c>
      <c r="F42" s="428"/>
      <c r="G42" s="116" t="s">
        <v>706</v>
      </c>
      <c r="H42" s="117" t="s">
        <v>707</v>
      </c>
      <c r="I42" s="118" t="s">
        <v>708</v>
      </c>
    </row>
    <row r="43" spans="1:12" x14ac:dyDescent="0.25">
      <c r="A43" s="119">
        <v>1</v>
      </c>
      <c r="B43" s="464" t="s">
        <v>723</v>
      </c>
      <c r="C43" s="465"/>
      <c r="D43" s="466"/>
      <c r="E43" s="452" t="s">
        <v>724</v>
      </c>
      <c r="F43" s="454"/>
      <c r="G43" s="151"/>
      <c r="H43" s="149">
        <v>450</v>
      </c>
      <c r="I43" s="126">
        <f>SUM(G43*H43)</f>
        <v>0</v>
      </c>
    </row>
    <row r="44" spans="1:12" x14ac:dyDescent="0.25">
      <c r="A44" s="119">
        <v>2</v>
      </c>
      <c r="B44" s="441" t="s">
        <v>725</v>
      </c>
      <c r="C44" s="442"/>
      <c r="D44" s="443"/>
      <c r="E44" s="421" t="s">
        <v>724</v>
      </c>
      <c r="F44" s="422"/>
      <c r="G44" s="120"/>
      <c r="H44" s="150">
        <v>350</v>
      </c>
      <c r="I44" s="123">
        <f t="shared" ref="I44:I48" si="1">SUM(G44*H44)</f>
        <v>0</v>
      </c>
    </row>
    <row r="45" spans="1:12" x14ac:dyDescent="0.25">
      <c r="A45" s="119">
        <v>3</v>
      </c>
      <c r="B45" s="441" t="s">
        <v>726</v>
      </c>
      <c r="C45" s="442"/>
      <c r="D45" s="443"/>
      <c r="E45" s="421" t="s">
        <v>724</v>
      </c>
      <c r="F45" s="422"/>
      <c r="G45" s="120">
        <v>2</v>
      </c>
      <c r="H45" s="150">
        <v>300</v>
      </c>
      <c r="I45" s="123">
        <f t="shared" si="1"/>
        <v>600</v>
      </c>
    </row>
    <row r="46" spans="1:12" x14ac:dyDescent="0.25">
      <c r="A46" s="119">
        <v>4</v>
      </c>
      <c r="B46" s="441" t="s">
        <v>727</v>
      </c>
      <c r="C46" s="442"/>
      <c r="D46" s="443"/>
      <c r="E46" s="421" t="s">
        <v>724</v>
      </c>
      <c r="F46" s="422"/>
      <c r="G46" s="120">
        <v>2</v>
      </c>
      <c r="H46" s="150">
        <v>200</v>
      </c>
      <c r="I46" s="123">
        <f t="shared" si="1"/>
        <v>400</v>
      </c>
    </row>
    <row r="47" spans="1:12" x14ac:dyDescent="0.25">
      <c r="A47" s="119">
        <v>5</v>
      </c>
      <c r="B47" s="441" t="s">
        <v>728</v>
      </c>
      <c r="C47" s="442"/>
      <c r="D47" s="443"/>
      <c r="E47" s="421" t="s">
        <v>724</v>
      </c>
      <c r="F47" s="422"/>
      <c r="G47" s="120"/>
      <c r="H47" s="152">
        <v>200</v>
      </c>
      <c r="I47" s="123">
        <f t="shared" si="1"/>
        <v>0</v>
      </c>
    </row>
    <row r="48" spans="1:12" x14ac:dyDescent="0.25">
      <c r="A48" s="119">
        <v>6</v>
      </c>
      <c r="B48" s="441" t="s">
        <v>526</v>
      </c>
      <c r="C48" s="442"/>
      <c r="D48" s="443"/>
      <c r="E48" s="421" t="s">
        <v>724</v>
      </c>
      <c r="F48" s="422"/>
      <c r="G48" s="120"/>
      <c r="H48" s="152">
        <v>140</v>
      </c>
      <c r="I48" s="123">
        <f t="shared" si="1"/>
        <v>0</v>
      </c>
    </row>
    <row r="49" spans="1:12" x14ac:dyDescent="0.25">
      <c r="A49" s="119"/>
      <c r="B49" s="441"/>
      <c r="C49" s="442"/>
      <c r="D49" s="443"/>
      <c r="E49" s="127"/>
      <c r="F49" s="94"/>
      <c r="G49" s="94"/>
      <c r="H49" s="110"/>
      <c r="I49" s="123"/>
    </row>
    <row r="50" spans="1:12" x14ac:dyDescent="0.25">
      <c r="A50" s="108"/>
      <c r="B50" s="441"/>
      <c r="C50" s="442"/>
      <c r="D50" s="443"/>
      <c r="F50" s="94"/>
      <c r="G50" s="94"/>
      <c r="H50" s="110"/>
      <c r="I50" s="123"/>
    </row>
    <row r="51" spans="1:12" x14ac:dyDescent="0.25">
      <c r="A51" s="128"/>
      <c r="B51" s="470"/>
      <c r="C51" s="471"/>
      <c r="D51" s="472"/>
      <c r="E51" s="96"/>
      <c r="F51" s="97"/>
      <c r="G51" s="94"/>
      <c r="H51" s="112"/>
      <c r="I51" s="123"/>
    </row>
    <row r="52" spans="1:12" x14ac:dyDescent="0.25">
      <c r="A52" s="423" t="s">
        <v>729</v>
      </c>
      <c r="B52" s="419"/>
      <c r="C52" s="419"/>
      <c r="D52" s="419"/>
      <c r="E52" s="419"/>
      <c r="F52" s="419"/>
      <c r="G52" s="419"/>
      <c r="H52" s="420"/>
      <c r="I52" s="129">
        <f>SUM(I43:I51)</f>
        <v>1000</v>
      </c>
    </row>
    <row r="53" spans="1:12" x14ac:dyDescent="0.25">
      <c r="A53" s="429" t="s">
        <v>730</v>
      </c>
      <c r="B53" s="430"/>
      <c r="C53" s="430"/>
      <c r="D53" s="430"/>
      <c r="E53" s="430"/>
      <c r="F53" s="430"/>
      <c r="G53" s="430"/>
      <c r="H53" s="430"/>
      <c r="I53" s="431"/>
    </row>
    <row r="54" spans="1:12" x14ac:dyDescent="0.25">
      <c r="A54" s="114" t="s">
        <v>731</v>
      </c>
      <c r="B54" s="427" t="s">
        <v>732</v>
      </c>
      <c r="C54" s="473"/>
      <c r="D54" s="428"/>
      <c r="E54" s="427" t="s">
        <v>733</v>
      </c>
      <c r="F54" s="428"/>
      <c r="G54" s="130" t="s">
        <v>734</v>
      </c>
      <c r="H54" s="130" t="s">
        <v>707</v>
      </c>
      <c r="I54" s="131" t="s">
        <v>708</v>
      </c>
    </row>
    <row r="55" spans="1:12" x14ac:dyDescent="0.25">
      <c r="A55" s="119">
        <v>1</v>
      </c>
      <c r="B55" s="432" t="s">
        <v>905</v>
      </c>
      <c r="C55" s="433"/>
      <c r="D55" s="434"/>
      <c r="E55" s="452"/>
      <c r="F55" s="454"/>
      <c r="G55" s="120"/>
      <c r="H55" s="132"/>
      <c r="I55" s="123"/>
    </row>
    <row r="56" spans="1:12" x14ac:dyDescent="0.25">
      <c r="A56" s="119"/>
      <c r="B56" s="435" t="s">
        <v>884</v>
      </c>
      <c r="C56" s="436"/>
      <c r="D56" s="437"/>
      <c r="E56" s="421">
        <v>1</v>
      </c>
      <c r="F56" s="422"/>
      <c r="G56" s="120">
        <v>78.2</v>
      </c>
      <c r="H56" s="132">
        <v>5</v>
      </c>
      <c r="I56" s="123">
        <f>H56*G56</f>
        <v>391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SUM(I55:I57)</f>
        <v>391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I58+I52+I40</f>
        <v>4015.3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4015.3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65"/>
  <sheetViews>
    <sheetView topLeftCell="A19" zoomScale="70" zoomScaleNormal="70" workbookViewId="0">
      <selection activeCell="M59" sqref="M59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35</v>
      </c>
      <c r="I9" s="448"/>
    </row>
    <row r="10" spans="1:13" x14ac:dyDescent="0.25">
      <c r="A10" s="93" t="s">
        <v>687</v>
      </c>
      <c r="B10" s="91"/>
      <c r="D10" s="185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D11" s="185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906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1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1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1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119"/>
      <c r="B24" s="432"/>
      <c r="C24" s="433"/>
      <c r="D24" s="433"/>
      <c r="E24" s="433"/>
      <c r="F24" s="434"/>
      <c r="G24" s="187"/>
      <c r="H24" s="182"/>
      <c r="I24" s="123"/>
    </row>
    <row r="25" spans="1:11" x14ac:dyDescent="0.25">
      <c r="A25" s="119"/>
      <c r="B25" s="435"/>
      <c r="C25" s="436"/>
      <c r="D25" s="436"/>
      <c r="E25" s="436"/>
      <c r="F25" s="436"/>
      <c r="G25" s="189"/>
      <c r="H25" s="188"/>
      <c r="I25" s="123"/>
    </row>
    <row r="26" spans="1:11" x14ac:dyDescent="0.25">
      <c r="A26" s="119"/>
      <c r="B26" s="435"/>
      <c r="C26" s="436"/>
      <c r="D26" s="436"/>
      <c r="E26" s="436"/>
      <c r="F26" s="437"/>
      <c r="G26" s="189"/>
      <c r="H26" s="188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188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190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90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90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  <c r="L37" s="124"/>
    </row>
    <row r="38" spans="1:12" x14ac:dyDescent="0.25">
      <c r="A38" s="482" t="s">
        <v>785</v>
      </c>
      <c r="B38" s="419"/>
      <c r="C38" s="419"/>
      <c r="D38" s="419"/>
      <c r="E38" s="419"/>
      <c r="F38" s="419"/>
      <c r="G38" s="419"/>
      <c r="H38" s="420"/>
      <c r="I38" s="183">
        <f>SUM(I24:I37)</f>
        <v>0</v>
      </c>
      <c r="L38" s="124"/>
    </row>
    <row r="39" spans="1:12" x14ac:dyDescent="0.25">
      <c r="A39" s="423" t="s">
        <v>786</v>
      </c>
      <c r="B39" s="419"/>
      <c r="C39" s="419"/>
      <c r="D39" s="419"/>
      <c r="E39" s="419"/>
      <c r="F39" s="419"/>
      <c r="G39" s="419"/>
      <c r="H39" s="420"/>
      <c r="I39" s="184">
        <f>ROUND((I38*0.15),2)</f>
        <v>0</v>
      </c>
      <c r="L39" s="124"/>
    </row>
    <row r="40" spans="1:12" x14ac:dyDescent="0.25">
      <c r="A40" s="423" t="s">
        <v>787</v>
      </c>
      <c r="B40" s="419"/>
      <c r="C40" s="419"/>
      <c r="D40" s="419"/>
      <c r="E40" s="419"/>
      <c r="F40" s="419"/>
      <c r="G40" s="419"/>
      <c r="H40" s="420"/>
      <c r="I40" s="125">
        <f>I38+I39</f>
        <v>0</v>
      </c>
    </row>
    <row r="41" spans="1:12" x14ac:dyDescent="0.25">
      <c r="A41" s="429" t="s">
        <v>720</v>
      </c>
      <c r="B41" s="430"/>
      <c r="C41" s="430"/>
      <c r="D41" s="430"/>
      <c r="E41" s="430"/>
      <c r="F41" s="430"/>
      <c r="G41" s="430"/>
      <c r="H41" s="430"/>
      <c r="I41" s="431"/>
    </row>
    <row r="42" spans="1:12" x14ac:dyDescent="0.25">
      <c r="A42" s="114" t="s">
        <v>721</v>
      </c>
      <c r="B42" s="427" t="s">
        <v>722</v>
      </c>
      <c r="C42" s="473"/>
      <c r="D42" s="428"/>
      <c r="E42" s="427" t="s">
        <v>704</v>
      </c>
      <c r="F42" s="428"/>
      <c r="G42" s="116" t="s">
        <v>706</v>
      </c>
      <c r="H42" s="117" t="s">
        <v>707</v>
      </c>
      <c r="I42" s="118" t="s">
        <v>708</v>
      </c>
    </row>
    <row r="43" spans="1:12" x14ac:dyDescent="0.25">
      <c r="A43" s="119">
        <v>1</v>
      </c>
      <c r="B43" s="464" t="s">
        <v>723</v>
      </c>
      <c r="C43" s="465"/>
      <c r="D43" s="466"/>
      <c r="E43" s="452" t="s">
        <v>724</v>
      </c>
      <c r="F43" s="454"/>
      <c r="G43" s="151">
        <v>1.5</v>
      </c>
      <c r="H43" s="149">
        <v>450</v>
      </c>
      <c r="I43" s="126">
        <f>SUM(G43*H43)</f>
        <v>675</v>
      </c>
    </row>
    <row r="44" spans="1:12" x14ac:dyDescent="0.25">
      <c r="A44" s="119">
        <v>2</v>
      </c>
      <c r="B44" s="441" t="s">
        <v>725</v>
      </c>
      <c r="C44" s="442"/>
      <c r="D44" s="443"/>
      <c r="E44" s="421" t="s">
        <v>724</v>
      </c>
      <c r="F44" s="422"/>
      <c r="G44" s="120"/>
      <c r="H44" s="150">
        <v>350</v>
      </c>
      <c r="I44" s="123">
        <f t="shared" ref="I44:I48" si="1">SUM(G44*H44)</f>
        <v>0</v>
      </c>
    </row>
    <row r="45" spans="1:12" x14ac:dyDescent="0.25">
      <c r="A45" s="119">
        <v>3</v>
      </c>
      <c r="B45" s="441" t="s">
        <v>726</v>
      </c>
      <c r="C45" s="442"/>
      <c r="D45" s="443"/>
      <c r="E45" s="421" t="s">
        <v>724</v>
      </c>
      <c r="F45" s="422"/>
      <c r="G45" s="120"/>
      <c r="H45" s="150">
        <v>300</v>
      </c>
      <c r="I45" s="123">
        <f t="shared" si="1"/>
        <v>0</v>
      </c>
    </row>
    <row r="46" spans="1:12" x14ac:dyDescent="0.25">
      <c r="A46" s="119">
        <v>4</v>
      </c>
      <c r="B46" s="441" t="s">
        <v>727</v>
      </c>
      <c r="C46" s="442"/>
      <c r="D46" s="443"/>
      <c r="E46" s="421" t="s">
        <v>724</v>
      </c>
      <c r="F46" s="422"/>
      <c r="G46" s="120">
        <v>1.5</v>
      </c>
      <c r="H46" s="150">
        <v>200</v>
      </c>
      <c r="I46" s="123">
        <f t="shared" si="1"/>
        <v>300</v>
      </c>
    </row>
    <row r="47" spans="1:12" x14ac:dyDescent="0.25">
      <c r="A47" s="119">
        <v>5</v>
      </c>
      <c r="B47" s="441" t="s">
        <v>728</v>
      </c>
      <c r="C47" s="442"/>
      <c r="D47" s="443"/>
      <c r="E47" s="421" t="s">
        <v>724</v>
      </c>
      <c r="F47" s="422"/>
      <c r="G47" s="120"/>
      <c r="H47" s="152">
        <v>200</v>
      </c>
      <c r="I47" s="123">
        <f t="shared" si="1"/>
        <v>0</v>
      </c>
    </row>
    <row r="48" spans="1:12" x14ac:dyDescent="0.25">
      <c r="A48" s="119">
        <v>6</v>
      </c>
      <c r="B48" s="441" t="s">
        <v>526</v>
      </c>
      <c r="C48" s="442"/>
      <c r="D48" s="443"/>
      <c r="E48" s="421" t="s">
        <v>724</v>
      </c>
      <c r="F48" s="422"/>
      <c r="G48" s="120"/>
      <c r="H48" s="152">
        <v>140</v>
      </c>
      <c r="I48" s="123">
        <f t="shared" si="1"/>
        <v>0</v>
      </c>
    </row>
    <row r="49" spans="1:12" x14ac:dyDescent="0.25">
      <c r="A49" s="119"/>
      <c r="B49" s="441"/>
      <c r="C49" s="442"/>
      <c r="D49" s="443"/>
      <c r="E49" s="127"/>
      <c r="F49" s="94"/>
      <c r="G49" s="94"/>
      <c r="H49" s="110"/>
      <c r="I49" s="123"/>
    </row>
    <row r="50" spans="1:12" x14ac:dyDescent="0.25">
      <c r="A50" s="108"/>
      <c r="B50" s="441"/>
      <c r="C50" s="442"/>
      <c r="D50" s="443"/>
      <c r="F50" s="94"/>
      <c r="G50" s="94"/>
      <c r="H50" s="110"/>
      <c r="I50" s="123"/>
    </row>
    <row r="51" spans="1:12" x14ac:dyDescent="0.25">
      <c r="A51" s="128"/>
      <c r="B51" s="470"/>
      <c r="C51" s="471"/>
      <c r="D51" s="472"/>
      <c r="E51" s="96"/>
      <c r="F51" s="97"/>
      <c r="G51" s="94"/>
      <c r="H51" s="112"/>
      <c r="I51" s="123"/>
    </row>
    <row r="52" spans="1:12" x14ac:dyDescent="0.25">
      <c r="A52" s="423" t="s">
        <v>729</v>
      </c>
      <c r="B52" s="419"/>
      <c r="C52" s="419"/>
      <c r="D52" s="419"/>
      <c r="E52" s="419"/>
      <c r="F52" s="419"/>
      <c r="G52" s="419"/>
      <c r="H52" s="420"/>
      <c r="I52" s="129">
        <f>SUM(I43:I51)</f>
        <v>975</v>
      </c>
    </row>
    <row r="53" spans="1:12" x14ac:dyDescent="0.25">
      <c r="A53" s="429" t="s">
        <v>730</v>
      </c>
      <c r="B53" s="430"/>
      <c r="C53" s="430"/>
      <c r="D53" s="430"/>
      <c r="E53" s="430"/>
      <c r="F53" s="430"/>
      <c r="G53" s="430"/>
      <c r="H53" s="430"/>
      <c r="I53" s="431"/>
    </row>
    <row r="54" spans="1:12" x14ac:dyDescent="0.25">
      <c r="A54" s="114" t="s">
        <v>731</v>
      </c>
      <c r="B54" s="427" t="s">
        <v>732</v>
      </c>
      <c r="C54" s="473"/>
      <c r="D54" s="428"/>
      <c r="E54" s="427" t="s">
        <v>733</v>
      </c>
      <c r="F54" s="428"/>
      <c r="G54" s="130" t="s">
        <v>734</v>
      </c>
      <c r="H54" s="130" t="s">
        <v>707</v>
      </c>
      <c r="I54" s="131" t="s">
        <v>708</v>
      </c>
    </row>
    <row r="55" spans="1:12" x14ac:dyDescent="0.25">
      <c r="A55" s="119">
        <v>1</v>
      </c>
      <c r="B55" s="432" t="s">
        <v>907</v>
      </c>
      <c r="C55" s="433"/>
      <c r="D55" s="434"/>
      <c r="E55" s="452"/>
      <c r="F55" s="454"/>
      <c r="G55" s="120"/>
      <c r="H55" s="132"/>
      <c r="I55" s="123"/>
    </row>
    <row r="56" spans="1:12" x14ac:dyDescent="0.25">
      <c r="A56" s="119"/>
      <c r="B56" s="435" t="s">
        <v>884</v>
      </c>
      <c r="C56" s="436"/>
      <c r="D56" s="437"/>
      <c r="E56" s="421">
        <v>1</v>
      </c>
      <c r="F56" s="422"/>
      <c r="G56" s="120">
        <v>50.2</v>
      </c>
      <c r="H56" s="132">
        <v>5</v>
      </c>
      <c r="I56" s="123">
        <f>H56*G56</f>
        <v>251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SUM(I55:I57)</f>
        <v>251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I58+I52+I40</f>
        <v>1226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1226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M65"/>
  <sheetViews>
    <sheetView topLeftCell="A11" zoomScale="70" zoomScaleNormal="70" workbookViewId="0">
      <selection activeCell="M59" sqref="M59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36</v>
      </c>
      <c r="I9" s="448"/>
    </row>
    <row r="10" spans="1:13" x14ac:dyDescent="0.25">
      <c r="A10" s="93" t="s">
        <v>687</v>
      </c>
      <c r="B10" s="91"/>
      <c r="D10" s="185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D11" s="185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908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1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1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1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119"/>
      <c r="B24" s="432"/>
      <c r="C24" s="433"/>
      <c r="D24" s="433"/>
      <c r="E24" s="433"/>
      <c r="F24" s="434"/>
      <c r="G24" s="187"/>
      <c r="H24" s="182"/>
      <c r="I24" s="123"/>
    </row>
    <row r="25" spans="1:11" x14ac:dyDescent="0.25">
      <c r="A25" s="119"/>
      <c r="B25" s="435"/>
      <c r="C25" s="436"/>
      <c r="D25" s="436"/>
      <c r="E25" s="436"/>
      <c r="F25" s="436"/>
      <c r="G25" s="189"/>
      <c r="H25" s="188"/>
      <c r="I25" s="123"/>
    </row>
    <row r="26" spans="1:11" x14ac:dyDescent="0.25">
      <c r="A26" s="119"/>
      <c r="B26" s="435"/>
      <c r="C26" s="436"/>
      <c r="D26" s="436"/>
      <c r="E26" s="436"/>
      <c r="F26" s="437"/>
      <c r="G26" s="189"/>
      <c r="H26" s="188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188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190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90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90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  <c r="L37" s="124"/>
    </row>
    <row r="38" spans="1:12" x14ac:dyDescent="0.25">
      <c r="A38" s="482" t="s">
        <v>785</v>
      </c>
      <c r="B38" s="419"/>
      <c r="C38" s="419"/>
      <c r="D38" s="419"/>
      <c r="E38" s="419"/>
      <c r="F38" s="419"/>
      <c r="G38" s="419"/>
      <c r="H38" s="420"/>
      <c r="I38" s="183">
        <f>SUM(I24:I37)</f>
        <v>0</v>
      </c>
      <c r="L38" s="124"/>
    </row>
    <row r="39" spans="1:12" x14ac:dyDescent="0.25">
      <c r="A39" s="423" t="s">
        <v>786</v>
      </c>
      <c r="B39" s="419"/>
      <c r="C39" s="419"/>
      <c r="D39" s="419"/>
      <c r="E39" s="419"/>
      <c r="F39" s="419"/>
      <c r="G39" s="419"/>
      <c r="H39" s="420"/>
      <c r="I39" s="184">
        <f>ROUND((I38*0.15),2)</f>
        <v>0</v>
      </c>
      <c r="L39" s="124"/>
    </row>
    <row r="40" spans="1:12" x14ac:dyDescent="0.25">
      <c r="A40" s="423" t="s">
        <v>787</v>
      </c>
      <c r="B40" s="419"/>
      <c r="C40" s="419"/>
      <c r="D40" s="419"/>
      <c r="E40" s="419"/>
      <c r="F40" s="419"/>
      <c r="G40" s="419"/>
      <c r="H40" s="420"/>
      <c r="I40" s="125">
        <f>I38+I39</f>
        <v>0</v>
      </c>
    </row>
    <row r="41" spans="1:12" x14ac:dyDescent="0.25">
      <c r="A41" s="429" t="s">
        <v>720</v>
      </c>
      <c r="B41" s="430"/>
      <c r="C41" s="430"/>
      <c r="D41" s="430"/>
      <c r="E41" s="430"/>
      <c r="F41" s="430"/>
      <c r="G41" s="430"/>
      <c r="H41" s="430"/>
      <c r="I41" s="431"/>
    </row>
    <row r="42" spans="1:12" x14ac:dyDescent="0.25">
      <c r="A42" s="114" t="s">
        <v>721</v>
      </c>
      <c r="B42" s="427" t="s">
        <v>722</v>
      </c>
      <c r="C42" s="473"/>
      <c r="D42" s="428"/>
      <c r="E42" s="427" t="s">
        <v>704</v>
      </c>
      <c r="F42" s="428"/>
      <c r="G42" s="116" t="s">
        <v>706</v>
      </c>
      <c r="H42" s="117" t="s">
        <v>707</v>
      </c>
      <c r="I42" s="118" t="s">
        <v>708</v>
      </c>
    </row>
    <row r="43" spans="1:12" x14ac:dyDescent="0.25">
      <c r="A43" s="119">
        <v>1</v>
      </c>
      <c r="B43" s="464" t="s">
        <v>723</v>
      </c>
      <c r="C43" s="465"/>
      <c r="D43" s="466"/>
      <c r="E43" s="452" t="s">
        <v>724</v>
      </c>
      <c r="F43" s="454"/>
      <c r="G43" s="151"/>
      <c r="H43" s="149">
        <v>450</v>
      </c>
      <c r="I43" s="126">
        <f>SUM(G43*H43)</f>
        <v>0</v>
      </c>
    </row>
    <row r="44" spans="1:12" x14ac:dyDescent="0.25">
      <c r="A44" s="119">
        <v>2</v>
      </c>
      <c r="B44" s="441" t="s">
        <v>725</v>
      </c>
      <c r="C44" s="442"/>
      <c r="D44" s="443"/>
      <c r="E44" s="421" t="s">
        <v>724</v>
      </c>
      <c r="F44" s="422"/>
      <c r="G44" s="214">
        <v>0</v>
      </c>
      <c r="H44" s="150">
        <v>350</v>
      </c>
      <c r="I44" s="123">
        <f t="shared" ref="I44:I48" si="1">SUM(G44*H44)</f>
        <v>0</v>
      </c>
    </row>
    <row r="45" spans="1:12" x14ac:dyDescent="0.25">
      <c r="A45" s="119">
        <v>3</v>
      </c>
      <c r="B45" s="441" t="s">
        <v>726</v>
      </c>
      <c r="C45" s="442"/>
      <c r="D45" s="443"/>
      <c r="E45" s="421" t="s">
        <v>724</v>
      </c>
      <c r="F45" s="422"/>
      <c r="G45" s="214">
        <v>3.5</v>
      </c>
      <c r="H45" s="150">
        <v>300</v>
      </c>
      <c r="I45" s="123">
        <f t="shared" si="1"/>
        <v>1050</v>
      </c>
    </row>
    <row r="46" spans="1:12" x14ac:dyDescent="0.25">
      <c r="A46" s="119">
        <v>4</v>
      </c>
      <c r="B46" s="441" t="s">
        <v>727</v>
      </c>
      <c r="C46" s="442"/>
      <c r="D46" s="443"/>
      <c r="E46" s="421" t="s">
        <v>724</v>
      </c>
      <c r="F46" s="422"/>
      <c r="G46" s="120">
        <v>3.5</v>
      </c>
      <c r="H46" s="150">
        <v>200</v>
      </c>
      <c r="I46" s="123">
        <f t="shared" si="1"/>
        <v>700</v>
      </c>
    </row>
    <row r="47" spans="1:12" x14ac:dyDescent="0.25">
      <c r="A47" s="119">
        <v>5</v>
      </c>
      <c r="B47" s="441" t="s">
        <v>728</v>
      </c>
      <c r="C47" s="442"/>
      <c r="D47" s="443"/>
      <c r="E47" s="421" t="s">
        <v>724</v>
      </c>
      <c r="F47" s="422"/>
      <c r="G47" s="120"/>
      <c r="H47" s="152">
        <v>200</v>
      </c>
      <c r="I47" s="123">
        <f t="shared" si="1"/>
        <v>0</v>
      </c>
    </row>
    <row r="48" spans="1:12" x14ac:dyDescent="0.25">
      <c r="A48" s="119">
        <v>6</v>
      </c>
      <c r="B48" s="441" t="s">
        <v>526</v>
      </c>
      <c r="C48" s="442"/>
      <c r="D48" s="443"/>
      <c r="E48" s="421" t="s">
        <v>724</v>
      </c>
      <c r="F48" s="422"/>
      <c r="G48" s="120"/>
      <c r="H48" s="152">
        <v>140</v>
      </c>
      <c r="I48" s="123">
        <f t="shared" si="1"/>
        <v>0</v>
      </c>
    </row>
    <row r="49" spans="1:12" x14ac:dyDescent="0.25">
      <c r="A49" s="119"/>
      <c r="B49" s="441"/>
      <c r="C49" s="442"/>
      <c r="D49" s="443"/>
      <c r="E49" s="127"/>
      <c r="F49" s="94"/>
      <c r="G49" s="94"/>
      <c r="H49" s="110"/>
      <c r="I49" s="123"/>
    </row>
    <row r="50" spans="1:12" x14ac:dyDescent="0.25">
      <c r="A50" s="108"/>
      <c r="B50" s="441"/>
      <c r="C50" s="442"/>
      <c r="D50" s="443"/>
      <c r="F50" s="94"/>
      <c r="G50" s="94"/>
      <c r="H50" s="110"/>
      <c r="I50" s="123"/>
    </row>
    <row r="51" spans="1:12" x14ac:dyDescent="0.25">
      <c r="A51" s="128"/>
      <c r="B51" s="470"/>
      <c r="C51" s="471"/>
      <c r="D51" s="472"/>
      <c r="E51" s="96"/>
      <c r="F51" s="97"/>
      <c r="G51" s="94"/>
      <c r="H51" s="112"/>
      <c r="I51" s="123"/>
    </row>
    <row r="52" spans="1:12" x14ac:dyDescent="0.25">
      <c r="A52" s="423" t="s">
        <v>729</v>
      </c>
      <c r="B52" s="419"/>
      <c r="C52" s="419"/>
      <c r="D52" s="419"/>
      <c r="E52" s="419"/>
      <c r="F52" s="419"/>
      <c r="G52" s="419"/>
      <c r="H52" s="420"/>
      <c r="I52" s="215">
        <f>SUM(I43:I51)</f>
        <v>1750</v>
      </c>
    </row>
    <row r="53" spans="1:12" x14ac:dyDescent="0.25">
      <c r="A53" s="429" t="s">
        <v>730</v>
      </c>
      <c r="B53" s="430"/>
      <c r="C53" s="430"/>
      <c r="D53" s="430"/>
      <c r="E53" s="430"/>
      <c r="F53" s="430"/>
      <c r="G53" s="430"/>
      <c r="H53" s="430"/>
      <c r="I53" s="431"/>
    </row>
    <row r="54" spans="1:12" x14ac:dyDescent="0.25">
      <c r="A54" s="114" t="s">
        <v>731</v>
      </c>
      <c r="B54" s="427" t="s">
        <v>732</v>
      </c>
      <c r="C54" s="473"/>
      <c r="D54" s="428"/>
      <c r="E54" s="427" t="s">
        <v>733</v>
      </c>
      <c r="F54" s="428"/>
      <c r="G54" s="130" t="s">
        <v>734</v>
      </c>
      <c r="H54" s="130" t="s">
        <v>707</v>
      </c>
      <c r="I54" s="131" t="s">
        <v>708</v>
      </c>
    </row>
    <row r="55" spans="1:12" x14ac:dyDescent="0.25">
      <c r="A55" s="119">
        <v>1</v>
      </c>
      <c r="B55" s="432" t="s">
        <v>909</v>
      </c>
      <c r="C55" s="433"/>
      <c r="D55" s="434"/>
      <c r="E55" s="452"/>
      <c r="F55" s="454"/>
      <c r="G55" s="120"/>
      <c r="H55" s="132"/>
      <c r="I55" s="123"/>
    </row>
    <row r="56" spans="1:12" x14ac:dyDescent="0.25">
      <c r="A56" s="119"/>
      <c r="B56" s="435" t="s">
        <v>884</v>
      </c>
      <c r="C56" s="436"/>
      <c r="D56" s="437"/>
      <c r="E56" s="421">
        <v>1</v>
      </c>
      <c r="F56" s="422"/>
      <c r="G56" s="120">
        <v>80</v>
      </c>
      <c r="H56" s="132">
        <v>5</v>
      </c>
      <c r="I56" s="123">
        <f>H56*G56</f>
        <v>400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SUM(I55:I57)</f>
        <v>400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I58+I52+I40</f>
        <v>2150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2150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M65"/>
  <sheetViews>
    <sheetView topLeftCell="A25" workbookViewId="0">
      <selection activeCell="M56" sqref="M5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37</v>
      </c>
      <c r="I9" s="448"/>
    </row>
    <row r="10" spans="1:13" x14ac:dyDescent="0.25">
      <c r="A10" s="93" t="s">
        <v>687</v>
      </c>
      <c r="B10" s="91"/>
      <c r="D10" s="185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D11" s="185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910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1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1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1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428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119">
        <v>1</v>
      </c>
      <c r="B24" s="432" t="s">
        <v>911</v>
      </c>
      <c r="C24" s="433"/>
      <c r="D24" s="433"/>
      <c r="E24" s="433"/>
      <c r="F24" s="434"/>
      <c r="G24" s="187">
        <v>2</v>
      </c>
      <c r="H24" s="182">
        <v>22</v>
      </c>
      <c r="I24" s="123">
        <f>H24*G24</f>
        <v>44</v>
      </c>
    </row>
    <row r="25" spans="1:11" x14ac:dyDescent="0.25">
      <c r="A25" s="119">
        <v>2</v>
      </c>
      <c r="B25" s="435" t="s">
        <v>912</v>
      </c>
      <c r="C25" s="436"/>
      <c r="D25" s="436"/>
      <c r="E25" s="436"/>
      <c r="F25" s="436"/>
      <c r="G25" s="189">
        <v>3</v>
      </c>
      <c r="H25" s="188">
        <v>12.8</v>
      </c>
      <c r="I25" s="123">
        <f>H25*G25</f>
        <v>38.400000000000006</v>
      </c>
    </row>
    <row r="26" spans="1:11" x14ac:dyDescent="0.25">
      <c r="A26" s="119">
        <v>3</v>
      </c>
      <c r="B26" s="435" t="s">
        <v>912</v>
      </c>
      <c r="C26" s="436"/>
      <c r="D26" s="436"/>
      <c r="E26" s="436"/>
      <c r="F26" s="436"/>
      <c r="G26" s="189">
        <v>3</v>
      </c>
      <c r="H26" s="188">
        <v>12.8</v>
      </c>
      <c r="I26" s="123">
        <f t="shared" ref="I26:I30" si="1">H26*G26</f>
        <v>38.400000000000006</v>
      </c>
    </row>
    <row r="27" spans="1:11" x14ac:dyDescent="0.25">
      <c r="A27" s="119">
        <v>4</v>
      </c>
      <c r="B27" s="435" t="s">
        <v>913</v>
      </c>
      <c r="C27" s="436"/>
      <c r="D27" s="436"/>
      <c r="E27" s="436"/>
      <c r="F27" s="437"/>
      <c r="G27" s="189">
        <v>2</v>
      </c>
      <c r="H27" s="188">
        <v>16.600000000000001</v>
      </c>
      <c r="I27" s="123">
        <f t="shared" si="1"/>
        <v>33.200000000000003</v>
      </c>
    </row>
    <row r="28" spans="1:11" x14ac:dyDescent="0.25">
      <c r="A28" s="119">
        <v>5</v>
      </c>
      <c r="B28" s="435" t="s">
        <v>914</v>
      </c>
      <c r="C28" s="436"/>
      <c r="D28" s="436"/>
      <c r="E28" s="436"/>
      <c r="F28" s="437"/>
      <c r="G28" s="189">
        <v>2</v>
      </c>
      <c r="H28" s="188">
        <v>16.600000000000001</v>
      </c>
      <c r="I28" s="123">
        <f t="shared" si="1"/>
        <v>33.200000000000003</v>
      </c>
    </row>
    <row r="29" spans="1:11" x14ac:dyDescent="0.25">
      <c r="A29" s="119">
        <v>6</v>
      </c>
      <c r="B29" s="485" t="s">
        <v>915</v>
      </c>
      <c r="C29" s="486"/>
      <c r="D29" s="486"/>
      <c r="E29" s="486"/>
      <c r="F29" s="486"/>
      <c r="G29" s="189">
        <v>2</v>
      </c>
      <c r="H29" s="188">
        <v>37</v>
      </c>
      <c r="I29" s="123">
        <f t="shared" si="1"/>
        <v>74</v>
      </c>
    </row>
    <row r="30" spans="1:11" x14ac:dyDescent="0.25">
      <c r="A30" s="119">
        <v>7</v>
      </c>
      <c r="B30" s="485" t="s">
        <v>916</v>
      </c>
      <c r="C30" s="486"/>
      <c r="D30" s="486"/>
      <c r="E30" s="486"/>
      <c r="F30" s="486"/>
      <c r="G30" s="189">
        <v>1</v>
      </c>
      <c r="H30" s="188">
        <v>4680</v>
      </c>
      <c r="I30" s="123">
        <f t="shared" si="1"/>
        <v>4680</v>
      </c>
    </row>
    <row r="31" spans="1:11" x14ac:dyDescent="0.25">
      <c r="A31" s="119"/>
      <c r="B31" s="485"/>
      <c r="C31" s="486"/>
      <c r="D31" s="486"/>
      <c r="E31" s="486"/>
      <c r="F31" s="486"/>
      <c r="G31" s="189"/>
      <c r="H31" s="190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  <c r="L37" s="124"/>
    </row>
    <row r="38" spans="1:12" x14ac:dyDescent="0.25">
      <c r="A38" s="482" t="s">
        <v>785</v>
      </c>
      <c r="B38" s="419"/>
      <c r="C38" s="419"/>
      <c r="D38" s="419"/>
      <c r="E38" s="419"/>
      <c r="F38" s="419"/>
      <c r="G38" s="419"/>
      <c r="H38" s="420"/>
      <c r="I38" s="183">
        <f>SUM(I24:I37)</f>
        <v>4941.2</v>
      </c>
      <c r="L38" s="124"/>
    </row>
    <row r="39" spans="1:12" x14ac:dyDescent="0.25">
      <c r="A39" s="423" t="s">
        <v>786</v>
      </c>
      <c r="B39" s="419"/>
      <c r="C39" s="419"/>
      <c r="D39" s="419"/>
      <c r="E39" s="419"/>
      <c r="F39" s="419"/>
      <c r="G39" s="419"/>
      <c r="H39" s="420"/>
      <c r="I39" s="184">
        <f>ROUND((I38*0.15),2)</f>
        <v>741.18</v>
      </c>
      <c r="L39" s="124"/>
    </row>
    <row r="40" spans="1:12" x14ac:dyDescent="0.25">
      <c r="A40" s="423" t="s">
        <v>787</v>
      </c>
      <c r="B40" s="419"/>
      <c r="C40" s="419"/>
      <c r="D40" s="419"/>
      <c r="E40" s="419"/>
      <c r="F40" s="419"/>
      <c r="G40" s="419"/>
      <c r="H40" s="420"/>
      <c r="I40" s="125">
        <f>I38+I39</f>
        <v>5682.38</v>
      </c>
    </row>
    <row r="41" spans="1:12" x14ac:dyDescent="0.25">
      <c r="A41" s="429" t="s">
        <v>720</v>
      </c>
      <c r="B41" s="430"/>
      <c r="C41" s="430"/>
      <c r="D41" s="430"/>
      <c r="E41" s="430"/>
      <c r="F41" s="430"/>
      <c r="G41" s="430"/>
      <c r="H41" s="430"/>
      <c r="I41" s="431"/>
    </row>
    <row r="42" spans="1:12" x14ac:dyDescent="0.25">
      <c r="A42" s="114" t="s">
        <v>721</v>
      </c>
      <c r="B42" s="427" t="s">
        <v>722</v>
      </c>
      <c r="C42" s="473"/>
      <c r="D42" s="428"/>
      <c r="E42" s="427" t="s">
        <v>704</v>
      </c>
      <c r="F42" s="428"/>
      <c r="G42" s="116" t="s">
        <v>706</v>
      </c>
      <c r="H42" s="117" t="s">
        <v>707</v>
      </c>
      <c r="I42" s="118" t="s">
        <v>708</v>
      </c>
    </row>
    <row r="43" spans="1:12" x14ac:dyDescent="0.25">
      <c r="A43" s="119">
        <v>1</v>
      </c>
      <c r="B43" s="464" t="s">
        <v>723</v>
      </c>
      <c r="C43" s="465"/>
      <c r="D43" s="466"/>
      <c r="E43" s="452" t="s">
        <v>724</v>
      </c>
      <c r="F43" s="454"/>
      <c r="G43" s="151"/>
      <c r="H43" s="149">
        <v>450</v>
      </c>
      <c r="I43" s="126">
        <f>SUM(G43*H43)</f>
        <v>0</v>
      </c>
    </row>
    <row r="44" spans="1:12" x14ac:dyDescent="0.25">
      <c r="A44" s="119">
        <v>2</v>
      </c>
      <c r="B44" s="441" t="s">
        <v>725</v>
      </c>
      <c r="C44" s="442"/>
      <c r="D44" s="443"/>
      <c r="E44" s="421" t="s">
        <v>724</v>
      </c>
      <c r="F44" s="422"/>
      <c r="G44" s="120"/>
      <c r="H44" s="150">
        <v>350</v>
      </c>
      <c r="I44" s="123">
        <f t="shared" ref="I44:I48" si="2">SUM(G44*H44)</f>
        <v>0</v>
      </c>
    </row>
    <row r="45" spans="1:12" x14ac:dyDescent="0.25">
      <c r="A45" s="119">
        <v>3</v>
      </c>
      <c r="B45" s="441" t="s">
        <v>726</v>
      </c>
      <c r="C45" s="442"/>
      <c r="D45" s="443"/>
      <c r="E45" s="421" t="s">
        <v>724</v>
      </c>
      <c r="F45" s="422"/>
      <c r="G45" s="120">
        <v>18.5</v>
      </c>
      <c r="H45" s="150">
        <v>300</v>
      </c>
      <c r="I45" s="123">
        <f t="shared" si="2"/>
        <v>5550</v>
      </c>
    </row>
    <row r="46" spans="1:12" x14ac:dyDescent="0.25">
      <c r="A46" s="119">
        <v>4</v>
      </c>
      <c r="B46" s="441" t="s">
        <v>727</v>
      </c>
      <c r="C46" s="442"/>
      <c r="D46" s="443"/>
      <c r="E46" s="421" t="s">
        <v>724</v>
      </c>
      <c r="F46" s="422"/>
      <c r="G46" s="120">
        <v>18.5</v>
      </c>
      <c r="H46" s="150">
        <v>200</v>
      </c>
      <c r="I46" s="123">
        <f t="shared" si="2"/>
        <v>3700</v>
      </c>
    </row>
    <row r="47" spans="1:12" x14ac:dyDescent="0.25">
      <c r="A47" s="119">
        <v>5</v>
      </c>
      <c r="B47" s="441" t="s">
        <v>728</v>
      </c>
      <c r="C47" s="442"/>
      <c r="D47" s="443"/>
      <c r="E47" s="421" t="s">
        <v>724</v>
      </c>
      <c r="F47" s="422"/>
      <c r="G47" s="120"/>
      <c r="H47" s="152">
        <v>200</v>
      </c>
      <c r="I47" s="123">
        <f t="shared" si="2"/>
        <v>0</v>
      </c>
    </row>
    <row r="48" spans="1:12" x14ac:dyDescent="0.25">
      <c r="A48" s="119">
        <v>6</v>
      </c>
      <c r="B48" s="441" t="s">
        <v>526</v>
      </c>
      <c r="C48" s="442"/>
      <c r="D48" s="443"/>
      <c r="E48" s="421" t="s">
        <v>724</v>
      </c>
      <c r="F48" s="422"/>
      <c r="G48" s="120"/>
      <c r="H48" s="152">
        <v>140</v>
      </c>
      <c r="I48" s="123">
        <f t="shared" si="2"/>
        <v>0</v>
      </c>
    </row>
    <row r="49" spans="1:12" x14ac:dyDescent="0.25">
      <c r="A49" s="119"/>
      <c r="B49" s="441"/>
      <c r="C49" s="442"/>
      <c r="D49" s="443"/>
      <c r="E49" s="127"/>
      <c r="F49" s="94"/>
      <c r="G49" s="94"/>
      <c r="H49" s="110"/>
      <c r="I49" s="123"/>
    </row>
    <row r="50" spans="1:12" x14ac:dyDescent="0.25">
      <c r="A50" s="108"/>
      <c r="B50" s="441"/>
      <c r="C50" s="442"/>
      <c r="D50" s="443"/>
      <c r="F50" s="94"/>
      <c r="G50" s="94"/>
      <c r="H50" s="110"/>
      <c r="I50" s="123"/>
    </row>
    <row r="51" spans="1:12" x14ac:dyDescent="0.25">
      <c r="A51" s="128"/>
      <c r="B51" s="470"/>
      <c r="C51" s="471"/>
      <c r="D51" s="472"/>
      <c r="E51" s="96"/>
      <c r="F51" s="97"/>
      <c r="G51" s="94"/>
      <c r="H51" s="112"/>
      <c r="I51" s="123"/>
    </row>
    <row r="52" spans="1:12" x14ac:dyDescent="0.25">
      <c r="A52" s="423" t="s">
        <v>729</v>
      </c>
      <c r="B52" s="419"/>
      <c r="C52" s="419"/>
      <c r="D52" s="419"/>
      <c r="E52" s="419"/>
      <c r="F52" s="419"/>
      <c r="G52" s="419"/>
      <c r="H52" s="420"/>
      <c r="I52" s="129">
        <f>SUM(I43:I51)</f>
        <v>9250</v>
      </c>
    </row>
    <row r="53" spans="1:12" x14ac:dyDescent="0.25">
      <c r="A53" s="429" t="s">
        <v>730</v>
      </c>
      <c r="B53" s="430"/>
      <c r="C53" s="430"/>
      <c r="D53" s="430"/>
      <c r="E53" s="430"/>
      <c r="F53" s="430"/>
      <c r="G53" s="430"/>
      <c r="H53" s="430"/>
      <c r="I53" s="431"/>
    </row>
    <row r="54" spans="1:12" x14ac:dyDescent="0.25">
      <c r="A54" s="114" t="s">
        <v>731</v>
      </c>
      <c r="B54" s="427" t="s">
        <v>732</v>
      </c>
      <c r="C54" s="473"/>
      <c r="D54" s="428"/>
      <c r="E54" s="427" t="s">
        <v>733</v>
      </c>
      <c r="F54" s="428"/>
      <c r="G54" s="130" t="s">
        <v>734</v>
      </c>
      <c r="H54" s="130" t="s">
        <v>707</v>
      </c>
      <c r="I54" s="131" t="s">
        <v>708</v>
      </c>
    </row>
    <row r="55" spans="1:12" x14ac:dyDescent="0.25">
      <c r="A55" s="119">
        <v>1</v>
      </c>
      <c r="B55" s="432" t="s">
        <v>917</v>
      </c>
      <c r="C55" s="433"/>
      <c r="D55" s="434"/>
      <c r="E55" s="452"/>
      <c r="F55" s="454"/>
      <c r="G55" s="120"/>
      <c r="H55" s="132"/>
      <c r="I55" s="123"/>
    </row>
    <row r="56" spans="1:12" x14ac:dyDescent="0.25">
      <c r="A56" s="119"/>
      <c r="B56" s="435" t="s">
        <v>884</v>
      </c>
      <c r="C56" s="436"/>
      <c r="D56" s="437"/>
      <c r="E56" s="421">
        <v>1</v>
      </c>
      <c r="F56" s="422"/>
      <c r="G56" s="120">
        <v>24.4</v>
      </c>
      <c r="H56" s="132">
        <v>5</v>
      </c>
      <c r="I56" s="123">
        <f>H56*G56</f>
        <v>122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SUM(I55:I57)</f>
        <v>122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I58+I52+I40</f>
        <v>15054.380000000001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15054.380000000001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4:F24"/>
    <mergeCell ref="B25:F25"/>
    <mergeCell ref="B26:F26"/>
    <mergeCell ref="B23:F2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M65"/>
  <sheetViews>
    <sheetView topLeftCell="A34" workbookViewId="0">
      <selection activeCell="F51" sqref="F51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38</v>
      </c>
      <c r="I9" s="448"/>
    </row>
    <row r="10" spans="1:13" x14ac:dyDescent="0.25">
      <c r="A10" s="93" t="s">
        <v>687</v>
      </c>
      <c r="B10" s="91"/>
      <c r="D10" s="185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D11" s="185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918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1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1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1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116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119"/>
      <c r="B24" s="432"/>
      <c r="C24" s="433"/>
      <c r="D24" s="433"/>
      <c r="E24" s="433"/>
      <c r="F24" s="434"/>
      <c r="G24" s="187"/>
      <c r="H24" s="182"/>
      <c r="I24" s="123"/>
    </row>
    <row r="25" spans="1:11" x14ac:dyDescent="0.25">
      <c r="A25" s="119"/>
      <c r="B25" s="435"/>
      <c r="C25" s="436"/>
      <c r="D25" s="436"/>
      <c r="E25" s="436"/>
      <c r="F25" s="436"/>
      <c r="G25" s="189"/>
      <c r="H25" s="188"/>
      <c r="I25" s="123"/>
    </row>
    <row r="26" spans="1:11" x14ac:dyDescent="0.25">
      <c r="A26" s="119"/>
      <c r="B26" s="435"/>
      <c r="C26" s="436"/>
      <c r="D26" s="436"/>
      <c r="E26" s="436"/>
      <c r="F26" s="437"/>
      <c r="G26" s="189"/>
      <c r="H26" s="188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188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190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90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90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  <c r="L37" s="124"/>
    </row>
    <row r="38" spans="1:12" x14ac:dyDescent="0.25">
      <c r="A38" s="482" t="s">
        <v>785</v>
      </c>
      <c r="B38" s="419"/>
      <c r="C38" s="419"/>
      <c r="D38" s="419"/>
      <c r="E38" s="419"/>
      <c r="F38" s="419"/>
      <c r="G38" s="419"/>
      <c r="H38" s="420"/>
      <c r="I38" s="183">
        <f>SUM(I24:I37)</f>
        <v>0</v>
      </c>
      <c r="L38" s="124"/>
    </row>
    <row r="39" spans="1:12" x14ac:dyDescent="0.25">
      <c r="A39" s="423" t="s">
        <v>786</v>
      </c>
      <c r="B39" s="419"/>
      <c r="C39" s="419"/>
      <c r="D39" s="419"/>
      <c r="E39" s="419"/>
      <c r="F39" s="419"/>
      <c r="G39" s="419"/>
      <c r="H39" s="420"/>
      <c r="I39" s="184">
        <f>ROUND((I38*0.15),2)</f>
        <v>0</v>
      </c>
      <c r="L39" s="124"/>
    </row>
    <row r="40" spans="1:12" x14ac:dyDescent="0.25">
      <c r="A40" s="423" t="s">
        <v>787</v>
      </c>
      <c r="B40" s="419"/>
      <c r="C40" s="419"/>
      <c r="D40" s="419"/>
      <c r="E40" s="419"/>
      <c r="F40" s="419"/>
      <c r="G40" s="419"/>
      <c r="H40" s="420"/>
      <c r="I40" s="125">
        <f>I38+I39</f>
        <v>0</v>
      </c>
    </row>
    <row r="41" spans="1:12" x14ac:dyDescent="0.25">
      <c r="A41" s="429" t="s">
        <v>720</v>
      </c>
      <c r="B41" s="430"/>
      <c r="C41" s="430"/>
      <c r="D41" s="430"/>
      <c r="E41" s="430"/>
      <c r="F41" s="430"/>
      <c r="G41" s="430"/>
      <c r="H41" s="430"/>
      <c r="I41" s="431"/>
    </row>
    <row r="42" spans="1:12" x14ac:dyDescent="0.25">
      <c r="A42" s="114" t="s">
        <v>721</v>
      </c>
      <c r="B42" s="427" t="s">
        <v>722</v>
      </c>
      <c r="C42" s="473"/>
      <c r="D42" s="428"/>
      <c r="E42" s="427" t="s">
        <v>704</v>
      </c>
      <c r="F42" s="428"/>
      <c r="G42" s="116" t="s">
        <v>706</v>
      </c>
      <c r="H42" s="117" t="s">
        <v>707</v>
      </c>
      <c r="I42" s="118" t="s">
        <v>708</v>
      </c>
    </row>
    <row r="43" spans="1:12" x14ac:dyDescent="0.25">
      <c r="A43" s="119">
        <v>1</v>
      </c>
      <c r="B43" s="464" t="s">
        <v>723</v>
      </c>
      <c r="C43" s="465"/>
      <c r="D43" s="466"/>
      <c r="E43" s="452" t="s">
        <v>724</v>
      </c>
      <c r="F43" s="454"/>
      <c r="G43" s="151"/>
      <c r="H43" s="149">
        <v>450</v>
      </c>
      <c r="I43" s="126">
        <f>SUM(G43*H43)</f>
        <v>0</v>
      </c>
    </row>
    <row r="44" spans="1:12" x14ac:dyDescent="0.25">
      <c r="A44" s="119">
        <v>2</v>
      </c>
      <c r="B44" s="441" t="s">
        <v>725</v>
      </c>
      <c r="C44" s="442"/>
      <c r="D44" s="443"/>
      <c r="E44" s="421" t="s">
        <v>724</v>
      </c>
      <c r="F44" s="422"/>
      <c r="G44" s="214">
        <v>0</v>
      </c>
      <c r="H44" s="150">
        <v>350</v>
      </c>
      <c r="I44" s="123">
        <f t="shared" ref="I44:I48" si="1">SUM(G44*H44)</f>
        <v>0</v>
      </c>
    </row>
    <row r="45" spans="1:12" x14ac:dyDescent="0.25">
      <c r="A45" s="119">
        <v>3</v>
      </c>
      <c r="B45" s="441" t="s">
        <v>726</v>
      </c>
      <c r="C45" s="442"/>
      <c r="D45" s="443"/>
      <c r="E45" s="421" t="s">
        <v>724</v>
      </c>
      <c r="F45" s="422"/>
      <c r="G45" s="214">
        <v>2</v>
      </c>
      <c r="H45" s="150">
        <v>300</v>
      </c>
      <c r="I45" s="123">
        <f t="shared" si="1"/>
        <v>600</v>
      </c>
    </row>
    <row r="46" spans="1:12" x14ac:dyDescent="0.25">
      <c r="A46" s="119">
        <v>4</v>
      </c>
      <c r="B46" s="441" t="s">
        <v>727</v>
      </c>
      <c r="C46" s="442"/>
      <c r="D46" s="443"/>
      <c r="E46" s="421" t="s">
        <v>724</v>
      </c>
      <c r="F46" s="422"/>
      <c r="G46" s="120">
        <v>2</v>
      </c>
      <c r="H46" s="150">
        <v>200</v>
      </c>
      <c r="I46" s="123">
        <f t="shared" si="1"/>
        <v>400</v>
      </c>
    </row>
    <row r="47" spans="1:12" x14ac:dyDescent="0.25">
      <c r="A47" s="119">
        <v>5</v>
      </c>
      <c r="B47" s="441" t="s">
        <v>728</v>
      </c>
      <c r="C47" s="442"/>
      <c r="D47" s="443"/>
      <c r="E47" s="421" t="s">
        <v>724</v>
      </c>
      <c r="F47" s="422"/>
      <c r="G47" s="120"/>
      <c r="H47" s="152">
        <v>200</v>
      </c>
      <c r="I47" s="123">
        <f t="shared" si="1"/>
        <v>0</v>
      </c>
    </row>
    <row r="48" spans="1:12" x14ac:dyDescent="0.25">
      <c r="A48" s="119">
        <v>6</v>
      </c>
      <c r="B48" s="441" t="s">
        <v>526</v>
      </c>
      <c r="C48" s="442"/>
      <c r="D48" s="443"/>
      <c r="E48" s="421" t="s">
        <v>724</v>
      </c>
      <c r="F48" s="422"/>
      <c r="G48" s="120"/>
      <c r="H48" s="152">
        <v>140</v>
      </c>
      <c r="I48" s="123">
        <f t="shared" si="1"/>
        <v>0</v>
      </c>
    </row>
    <row r="49" spans="1:12" x14ac:dyDescent="0.25">
      <c r="A49" s="119"/>
      <c r="B49" s="441"/>
      <c r="C49" s="442"/>
      <c r="D49" s="443"/>
      <c r="E49" s="127"/>
      <c r="F49" s="94"/>
      <c r="G49" s="94"/>
      <c r="H49" s="110"/>
      <c r="I49" s="123"/>
    </row>
    <row r="50" spans="1:12" x14ac:dyDescent="0.25">
      <c r="A50" s="108"/>
      <c r="B50" s="441"/>
      <c r="C50" s="442"/>
      <c r="D50" s="443"/>
      <c r="F50" s="94"/>
      <c r="G50" s="94"/>
      <c r="H50" s="110"/>
      <c r="I50" s="123"/>
    </row>
    <row r="51" spans="1:12" x14ac:dyDescent="0.25">
      <c r="A51" s="128"/>
      <c r="B51" s="470"/>
      <c r="C51" s="471"/>
      <c r="D51" s="472"/>
      <c r="E51" s="96"/>
      <c r="F51" s="97"/>
      <c r="G51" s="94"/>
      <c r="H51" s="112"/>
      <c r="I51" s="123"/>
    </row>
    <row r="52" spans="1:12" x14ac:dyDescent="0.25">
      <c r="A52" s="423" t="s">
        <v>729</v>
      </c>
      <c r="B52" s="419"/>
      <c r="C52" s="419"/>
      <c r="D52" s="419"/>
      <c r="E52" s="419"/>
      <c r="F52" s="419"/>
      <c r="G52" s="419"/>
      <c r="H52" s="420"/>
      <c r="I52" s="215">
        <f>SUM(I43:I51)</f>
        <v>1000</v>
      </c>
    </row>
    <row r="53" spans="1:12" x14ac:dyDescent="0.25">
      <c r="A53" s="429" t="s">
        <v>730</v>
      </c>
      <c r="B53" s="430"/>
      <c r="C53" s="430"/>
      <c r="D53" s="430"/>
      <c r="E53" s="430"/>
      <c r="F53" s="430"/>
      <c r="G53" s="430"/>
      <c r="H53" s="430"/>
      <c r="I53" s="431"/>
    </row>
    <row r="54" spans="1:12" x14ac:dyDescent="0.25">
      <c r="A54" s="114" t="s">
        <v>731</v>
      </c>
      <c r="B54" s="427" t="s">
        <v>732</v>
      </c>
      <c r="C54" s="473"/>
      <c r="D54" s="428"/>
      <c r="E54" s="427" t="s">
        <v>733</v>
      </c>
      <c r="F54" s="428"/>
      <c r="G54" s="130" t="s">
        <v>734</v>
      </c>
      <c r="H54" s="130" t="s">
        <v>707</v>
      </c>
      <c r="I54" s="131" t="s">
        <v>708</v>
      </c>
    </row>
    <row r="55" spans="1:12" x14ac:dyDescent="0.25">
      <c r="A55" s="119">
        <v>1</v>
      </c>
      <c r="B55" s="432" t="s">
        <v>919</v>
      </c>
      <c r="C55" s="433"/>
      <c r="D55" s="434"/>
      <c r="E55" s="452"/>
      <c r="F55" s="454"/>
      <c r="G55" s="120"/>
      <c r="H55" s="132"/>
      <c r="I55" s="123"/>
    </row>
    <row r="56" spans="1:12" x14ac:dyDescent="0.25">
      <c r="A56" s="119"/>
      <c r="B56" s="435" t="s">
        <v>884</v>
      </c>
      <c r="C56" s="436"/>
      <c r="D56" s="437"/>
      <c r="E56" s="421">
        <v>1</v>
      </c>
      <c r="F56" s="422"/>
      <c r="G56" s="120">
        <v>82</v>
      </c>
      <c r="H56" s="132">
        <v>5</v>
      </c>
      <c r="I56" s="123">
        <f>H56*G56</f>
        <v>410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SUM(I55:I57)</f>
        <v>410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I58+I52+I40</f>
        <v>1410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1410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M65"/>
  <sheetViews>
    <sheetView topLeftCell="A7" workbookViewId="0">
      <selection activeCell="M56" sqref="M5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D10" s="185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D11" s="185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920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1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1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1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428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119"/>
      <c r="B24" s="432"/>
      <c r="C24" s="433"/>
      <c r="D24" s="433"/>
      <c r="E24" s="433"/>
      <c r="F24" s="434"/>
      <c r="G24" s="187"/>
      <c r="H24" s="182"/>
      <c r="I24" s="123"/>
    </row>
    <row r="25" spans="1:11" x14ac:dyDescent="0.25">
      <c r="A25" s="119"/>
      <c r="B25" s="435"/>
      <c r="C25" s="436"/>
      <c r="D25" s="436"/>
      <c r="E25" s="436"/>
      <c r="F25" s="436"/>
      <c r="G25" s="189"/>
      <c r="H25" s="188"/>
      <c r="I25" s="123"/>
    </row>
    <row r="26" spans="1:11" x14ac:dyDescent="0.25">
      <c r="A26" s="119"/>
      <c r="B26" s="435"/>
      <c r="C26" s="436"/>
      <c r="D26" s="436"/>
      <c r="E26" s="436"/>
      <c r="F26" s="436"/>
      <c r="G26" s="189"/>
      <c r="H26" s="188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188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188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88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88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90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  <c r="L37" s="124"/>
    </row>
    <row r="38" spans="1:12" x14ac:dyDescent="0.25">
      <c r="A38" s="482" t="s">
        <v>785</v>
      </c>
      <c r="B38" s="419"/>
      <c r="C38" s="419"/>
      <c r="D38" s="419"/>
      <c r="E38" s="419"/>
      <c r="F38" s="419"/>
      <c r="G38" s="419"/>
      <c r="H38" s="420"/>
      <c r="I38" s="183">
        <f>SUM(I24:I37)</f>
        <v>0</v>
      </c>
      <c r="L38" s="124"/>
    </row>
    <row r="39" spans="1:12" x14ac:dyDescent="0.25">
      <c r="A39" s="423" t="s">
        <v>786</v>
      </c>
      <c r="B39" s="419"/>
      <c r="C39" s="419"/>
      <c r="D39" s="419"/>
      <c r="E39" s="419"/>
      <c r="F39" s="419"/>
      <c r="G39" s="419"/>
      <c r="H39" s="420"/>
      <c r="I39" s="184">
        <f>ROUND((I38*0.15),2)</f>
        <v>0</v>
      </c>
      <c r="L39" s="124"/>
    </row>
    <row r="40" spans="1:12" x14ac:dyDescent="0.25">
      <c r="A40" s="423" t="s">
        <v>787</v>
      </c>
      <c r="B40" s="419"/>
      <c r="C40" s="419"/>
      <c r="D40" s="419"/>
      <c r="E40" s="419"/>
      <c r="F40" s="419"/>
      <c r="G40" s="419"/>
      <c r="H40" s="420"/>
      <c r="I40" s="125">
        <f>I38+I39</f>
        <v>0</v>
      </c>
    </row>
    <row r="41" spans="1:12" x14ac:dyDescent="0.25">
      <c r="A41" s="429" t="s">
        <v>720</v>
      </c>
      <c r="B41" s="430"/>
      <c r="C41" s="430"/>
      <c r="D41" s="430"/>
      <c r="E41" s="430"/>
      <c r="F41" s="430"/>
      <c r="G41" s="430"/>
      <c r="H41" s="430"/>
      <c r="I41" s="431"/>
    </row>
    <row r="42" spans="1:12" x14ac:dyDescent="0.25">
      <c r="A42" s="114" t="s">
        <v>721</v>
      </c>
      <c r="B42" s="427" t="s">
        <v>722</v>
      </c>
      <c r="C42" s="473"/>
      <c r="D42" s="428"/>
      <c r="E42" s="427" t="s">
        <v>704</v>
      </c>
      <c r="F42" s="428"/>
      <c r="G42" s="116" t="s">
        <v>706</v>
      </c>
      <c r="H42" s="117" t="s">
        <v>707</v>
      </c>
      <c r="I42" s="118" t="s">
        <v>708</v>
      </c>
    </row>
    <row r="43" spans="1:12" x14ac:dyDescent="0.25">
      <c r="A43" s="119">
        <v>1</v>
      </c>
      <c r="B43" s="464" t="s">
        <v>723</v>
      </c>
      <c r="C43" s="465"/>
      <c r="D43" s="466"/>
      <c r="E43" s="452" t="s">
        <v>724</v>
      </c>
      <c r="F43" s="454"/>
      <c r="G43" s="151"/>
      <c r="H43" s="149">
        <v>450</v>
      </c>
      <c r="I43" s="126">
        <f>SUM(G43*H43)</f>
        <v>0</v>
      </c>
    </row>
    <row r="44" spans="1:12" x14ac:dyDescent="0.25">
      <c r="A44" s="119">
        <v>2</v>
      </c>
      <c r="B44" s="441" t="s">
        <v>725</v>
      </c>
      <c r="C44" s="442"/>
      <c r="D44" s="443"/>
      <c r="E44" s="421" t="s">
        <v>724</v>
      </c>
      <c r="F44" s="422"/>
      <c r="G44" s="120"/>
      <c r="H44" s="150">
        <v>350</v>
      </c>
      <c r="I44" s="123">
        <f t="shared" ref="I44:I48" si="1">SUM(G44*H44)</f>
        <v>0</v>
      </c>
    </row>
    <row r="45" spans="1:12" x14ac:dyDescent="0.25">
      <c r="A45" s="119">
        <v>3</v>
      </c>
      <c r="B45" s="441" t="s">
        <v>726</v>
      </c>
      <c r="C45" s="442"/>
      <c r="D45" s="443"/>
      <c r="E45" s="421" t="s">
        <v>724</v>
      </c>
      <c r="F45" s="422"/>
      <c r="G45" s="120">
        <v>1</v>
      </c>
      <c r="H45" s="150">
        <v>300</v>
      </c>
      <c r="I45" s="123">
        <f t="shared" si="1"/>
        <v>300</v>
      </c>
    </row>
    <row r="46" spans="1:12" x14ac:dyDescent="0.25">
      <c r="A46" s="119">
        <v>4</v>
      </c>
      <c r="B46" s="441" t="s">
        <v>727</v>
      </c>
      <c r="C46" s="442"/>
      <c r="D46" s="443"/>
      <c r="E46" s="421" t="s">
        <v>724</v>
      </c>
      <c r="F46" s="422"/>
      <c r="G46" s="120">
        <v>1</v>
      </c>
      <c r="H46" s="150">
        <v>200</v>
      </c>
      <c r="I46" s="123">
        <f t="shared" si="1"/>
        <v>200</v>
      </c>
    </row>
    <row r="47" spans="1:12" x14ac:dyDescent="0.25">
      <c r="A47" s="119">
        <v>5</v>
      </c>
      <c r="B47" s="441" t="s">
        <v>728</v>
      </c>
      <c r="C47" s="442"/>
      <c r="D47" s="443"/>
      <c r="E47" s="421" t="s">
        <v>724</v>
      </c>
      <c r="F47" s="422"/>
      <c r="G47" s="120"/>
      <c r="H47" s="152">
        <v>200</v>
      </c>
      <c r="I47" s="123">
        <f t="shared" si="1"/>
        <v>0</v>
      </c>
    </row>
    <row r="48" spans="1:12" x14ac:dyDescent="0.25">
      <c r="A48" s="119">
        <v>6</v>
      </c>
      <c r="B48" s="441" t="s">
        <v>526</v>
      </c>
      <c r="C48" s="442"/>
      <c r="D48" s="443"/>
      <c r="E48" s="421" t="s">
        <v>724</v>
      </c>
      <c r="F48" s="422"/>
      <c r="G48" s="120"/>
      <c r="H48" s="152">
        <v>140</v>
      </c>
      <c r="I48" s="123">
        <f t="shared" si="1"/>
        <v>0</v>
      </c>
    </row>
    <row r="49" spans="1:12" x14ac:dyDescent="0.25">
      <c r="A49" s="119"/>
      <c r="B49" s="441"/>
      <c r="C49" s="442"/>
      <c r="D49" s="443"/>
      <c r="E49" s="421"/>
      <c r="F49" s="422"/>
      <c r="G49" s="94"/>
      <c r="H49" s="110"/>
      <c r="I49" s="123"/>
    </row>
    <row r="50" spans="1:12" x14ac:dyDescent="0.25">
      <c r="A50" s="108"/>
      <c r="B50" s="441"/>
      <c r="C50" s="442"/>
      <c r="D50" s="443"/>
      <c r="E50" s="421"/>
      <c r="F50" s="422"/>
      <c r="G50" s="94"/>
      <c r="H50" s="110"/>
      <c r="I50" s="123"/>
    </row>
    <row r="51" spans="1:12" x14ac:dyDescent="0.25">
      <c r="A51" s="128"/>
      <c r="B51" s="470"/>
      <c r="C51" s="471"/>
      <c r="D51" s="472"/>
      <c r="E51" s="455"/>
      <c r="F51" s="457"/>
      <c r="G51" s="94"/>
      <c r="H51" s="112"/>
      <c r="I51" s="123"/>
    </row>
    <row r="52" spans="1:12" x14ac:dyDescent="0.25">
      <c r="A52" s="423" t="s">
        <v>729</v>
      </c>
      <c r="B52" s="419"/>
      <c r="C52" s="419"/>
      <c r="D52" s="419"/>
      <c r="E52" s="419"/>
      <c r="F52" s="419"/>
      <c r="G52" s="419"/>
      <c r="H52" s="420"/>
      <c r="I52" s="129">
        <f>SUM(I43:I51)</f>
        <v>500</v>
      </c>
    </row>
    <row r="53" spans="1:12" x14ac:dyDescent="0.25">
      <c r="A53" s="429" t="s">
        <v>730</v>
      </c>
      <c r="B53" s="430"/>
      <c r="C53" s="430"/>
      <c r="D53" s="430"/>
      <c r="E53" s="430"/>
      <c r="F53" s="430"/>
      <c r="G53" s="430"/>
      <c r="H53" s="430"/>
      <c r="I53" s="431"/>
    </row>
    <row r="54" spans="1:12" x14ac:dyDescent="0.25">
      <c r="A54" s="114" t="s">
        <v>731</v>
      </c>
      <c r="B54" s="427" t="s">
        <v>732</v>
      </c>
      <c r="C54" s="473"/>
      <c r="D54" s="428"/>
      <c r="E54" s="427" t="s">
        <v>733</v>
      </c>
      <c r="F54" s="428"/>
      <c r="G54" s="130" t="s">
        <v>734</v>
      </c>
      <c r="H54" s="130" t="s">
        <v>707</v>
      </c>
      <c r="I54" s="131" t="s">
        <v>708</v>
      </c>
    </row>
    <row r="55" spans="1:12" x14ac:dyDescent="0.25">
      <c r="A55" s="119">
        <v>1</v>
      </c>
      <c r="B55" s="432" t="s">
        <v>883</v>
      </c>
      <c r="C55" s="433"/>
      <c r="D55" s="434"/>
      <c r="E55" s="452"/>
      <c r="F55" s="454"/>
      <c r="G55" s="120"/>
      <c r="H55" s="132"/>
      <c r="I55" s="123"/>
    </row>
    <row r="56" spans="1:12" x14ac:dyDescent="0.25">
      <c r="A56" s="119"/>
      <c r="B56" s="435" t="s">
        <v>884</v>
      </c>
      <c r="C56" s="436"/>
      <c r="D56" s="437"/>
      <c r="E56" s="421">
        <v>1</v>
      </c>
      <c r="F56" s="422"/>
      <c r="G56" s="120">
        <v>11.8</v>
      </c>
      <c r="H56" s="132">
        <v>5</v>
      </c>
      <c r="I56" s="123">
        <f>H56*G56</f>
        <v>59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SUM(I55:I57)</f>
        <v>59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I58+I52+I40</f>
        <v>559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559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9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F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E49:F49"/>
    <mergeCell ref="E50:F50"/>
    <mergeCell ref="E51:F51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M65"/>
  <sheetViews>
    <sheetView topLeftCell="A13" workbookViewId="0">
      <selection activeCell="M56" sqref="M5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D10" s="185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D11" s="185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>
        <v>888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921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1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1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1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428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119"/>
      <c r="B24" s="432"/>
      <c r="C24" s="433"/>
      <c r="D24" s="433"/>
      <c r="E24" s="433"/>
      <c r="F24" s="434"/>
      <c r="G24" s="187"/>
      <c r="H24" s="182"/>
      <c r="I24" s="123"/>
    </row>
    <row r="25" spans="1:11" x14ac:dyDescent="0.25">
      <c r="A25" s="119"/>
      <c r="B25" s="435"/>
      <c r="C25" s="436"/>
      <c r="D25" s="436"/>
      <c r="E25" s="436"/>
      <c r="F25" s="436"/>
      <c r="G25" s="189"/>
      <c r="H25" s="188"/>
      <c r="I25" s="123"/>
    </row>
    <row r="26" spans="1:11" x14ac:dyDescent="0.25">
      <c r="A26" s="119"/>
      <c r="B26" s="435"/>
      <c r="C26" s="436"/>
      <c r="D26" s="436"/>
      <c r="E26" s="436"/>
      <c r="F26" s="436"/>
      <c r="G26" s="189"/>
      <c r="H26" s="188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188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188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88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88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90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  <c r="L37" s="124"/>
    </row>
    <row r="38" spans="1:12" x14ac:dyDescent="0.25">
      <c r="A38" s="482" t="s">
        <v>785</v>
      </c>
      <c r="B38" s="419"/>
      <c r="C38" s="419"/>
      <c r="D38" s="419"/>
      <c r="E38" s="419"/>
      <c r="F38" s="419"/>
      <c r="G38" s="419"/>
      <c r="H38" s="420"/>
      <c r="I38" s="183">
        <f>SUM(I24:I37)</f>
        <v>0</v>
      </c>
      <c r="L38" s="124"/>
    </row>
    <row r="39" spans="1:12" x14ac:dyDescent="0.25">
      <c r="A39" s="423" t="s">
        <v>786</v>
      </c>
      <c r="B39" s="419"/>
      <c r="C39" s="419"/>
      <c r="D39" s="419"/>
      <c r="E39" s="419"/>
      <c r="F39" s="419"/>
      <c r="G39" s="419"/>
      <c r="H39" s="420"/>
      <c r="I39" s="184">
        <f>ROUND((I38*0.15),2)</f>
        <v>0</v>
      </c>
      <c r="L39" s="124"/>
    </row>
    <row r="40" spans="1:12" x14ac:dyDescent="0.25">
      <c r="A40" s="423" t="s">
        <v>787</v>
      </c>
      <c r="B40" s="419"/>
      <c r="C40" s="419"/>
      <c r="D40" s="419"/>
      <c r="E40" s="419"/>
      <c r="F40" s="419"/>
      <c r="G40" s="419"/>
      <c r="H40" s="420"/>
      <c r="I40" s="125">
        <f>I38+I39</f>
        <v>0</v>
      </c>
    </row>
    <row r="41" spans="1:12" x14ac:dyDescent="0.25">
      <c r="A41" s="429" t="s">
        <v>720</v>
      </c>
      <c r="B41" s="430"/>
      <c r="C41" s="430"/>
      <c r="D41" s="430"/>
      <c r="E41" s="430"/>
      <c r="F41" s="430"/>
      <c r="G41" s="430"/>
      <c r="H41" s="430"/>
      <c r="I41" s="431"/>
    </row>
    <row r="42" spans="1:12" x14ac:dyDescent="0.25">
      <c r="A42" s="114" t="s">
        <v>721</v>
      </c>
      <c r="B42" s="427" t="s">
        <v>722</v>
      </c>
      <c r="C42" s="473"/>
      <c r="D42" s="428"/>
      <c r="E42" s="427" t="s">
        <v>704</v>
      </c>
      <c r="F42" s="428"/>
      <c r="G42" s="116" t="s">
        <v>706</v>
      </c>
      <c r="H42" s="117" t="s">
        <v>707</v>
      </c>
      <c r="I42" s="118" t="s">
        <v>708</v>
      </c>
    </row>
    <row r="43" spans="1:12" x14ac:dyDescent="0.25">
      <c r="A43" s="119">
        <v>1</v>
      </c>
      <c r="B43" s="464" t="s">
        <v>723</v>
      </c>
      <c r="C43" s="465"/>
      <c r="D43" s="466"/>
      <c r="E43" s="452" t="s">
        <v>724</v>
      </c>
      <c r="F43" s="454"/>
      <c r="G43" s="151"/>
      <c r="H43" s="149">
        <v>450</v>
      </c>
      <c r="I43" s="126">
        <f>SUM(G43*H43)</f>
        <v>0</v>
      </c>
    </row>
    <row r="44" spans="1:12" x14ac:dyDescent="0.25">
      <c r="A44" s="119">
        <v>2</v>
      </c>
      <c r="B44" s="441" t="s">
        <v>725</v>
      </c>
      <c r="C44" s="442"/>
      <c r="D44" s="443"/>
      <c r="E44" s="421" t="s">
        <v>724</v>
      </c>
      <c r="F44" s="422"/>
      <c r="G44" s="120"/>
      <c r="H44" s="150">
        <v>350</v>
      </c>
      <c r="I44" s="123">
        <f t="shared" ref="I44:I48" si="1">SUM(G44*H44)</f>
        <v>0</v>
      </c>
    </row>
    <row r="45" spans="1:12" x14ac:dyDescent="0.25">
      <c r="A45" s="119">
        <v>3</v>
      </c>
      <c r="B45" s="441" t="s">
        <v>726</v>
      </c>
      <c r="C45" s="442"/>
      <c r="D45" s="443"/>
      <c r="E45" s="421" t="s">
        <v>724</v>
      </c>
      <c r="F45" s="422"/>
      <c r="G45" s="120">
        <v>1</v>
      </c>
      <c r="H45" s="150">
        <v>300</v>
      </c>
      <c r="I45" s="123">
        <f t="shared" si="1"/>
        <v>300</v>
      </c>
    </row>
    <row r="46" spans="1:12" x14ac:dyDescent="0.25">
      <c r="A46" s="119">
        <v>4</v>
      </c>
      <c r="B46" s="441" t="s">
        <v>727</v>
      </c>
      <c r="C46" s="442"/>
      <c r="D46" s="443"/>
      <c r="E46" s="421" t="s">
        <v>724</v>
      </c>
      <c r="F46" s="422"/>
      <c r="G46" s="120">
        <v>1</v>
      </c>
      <c r="H46" s="150">
        <v>200</v>
      </c>
      <c r="I46" s="123">
        <f t="shared" si="1"/>
        <v>200</v>
      </c>
    </row>
    <row r="47" spans="1:12" x14ac:dyDescent="0.25">
      <c r="A47" s="119">
        <v>5</v>
      </c>
      <c r="B47" s="441" t="s">
        <v>728</v>
      </c>
      <c r="C47" s="442"/>
      <c r="D47" s="443"/>
      <c r="E47" s="421" t="s">
        <v>724</v>
      </c>
      <c r="F47" s="422"/>
      <c r="G47" s="120"/>
      <c r="H47" s="152">
        <v>200</v>
      </c>
      <c r="I47" s="123">
        <f t="shared" si="1"/>
        <v>0</v>
      </c>
    </row>
    <row r="48" spans="1:12" x14ac:dyDescent="0.25">
      <c r="A48" s="119">
        <v>6</v>
      </c>
      <c r="B48" s="441" t="s">
        <v>526</v>
      </c>
      <c r="C48" s="442"/>
      <c r="D48" s="443"/>
      <c r="E48" s="421" t="s">
        <v>724</v>
      </c>
      <c r="F48" s="422"/>
      <c r="G48" s="120"/>
      <c r="H48" s="152">
        <v>140</v>
      </c>
      <c r="I48" s="123">
        <f t="shared" si="1"/>
        <v>0</v>
      </c>
    </row>
    <row r="49" spans="1:12" x14ac:dyDescent="0.25">
      <c r="A49" s="119"/>
      <c r="B49" s="441"/>
      <c r="C49" s="442"/>
      <c r="D49" s="443"/>
      <c r="E49" s="127"/>
      <c r="F49" s="94"/>
      <c r="G49" s="94"/>
      <c r="H49" s="110"/>
      <c r="I49" s="123"/>
    </row>
    <row r="50" spans="1:12" x14ac:dyDescent="0.25">
      <c r="A50" s="108"/>
      <c r="B50" s="441"/>
      <c r="C50" s="442"/>
      <c r="D50" s="443"/>
      <c r="F50" s="94"/>
      <c r="G50" s="94"/>
      <c r="H50" s="110"/>
      <c r="I50" s="123"/>
    </row>
    <row r="51" spans="1:12" x14ac:dyDescent="0.25">
      <c r="A51" s="128"/>
      <c r="B51" s="470"/>
      <c r="C51" s="471"/>
      <c r="D51" s="472"/>
      <c r="E51" s="96"/>
      <c r="F51" s="97"/>
      <c r="G51" s="94"/>
      <c r="H51" s="112"/>
      <c r="I51" s="123"/>
    </row>
    <row r="52" spans="1:12" x14ac:dyDescent="0.25">
      <c r="A52" s="423" t="s">
        <v>729</v>
      </c>
      <c r="B52" s="419"/>
      <c r="C52" s="419"/>
      <c r="D52" s="419"/>
      <c r="E52" s="419"/>
      <c r="F52" s="419"/>
      <c r="G52" s="419"/>
      <c r="H52" s="420"/>
      <c r="I52" s="129">
        <f>SUM(I43:I51)</f>
        <v>500</v>
      </c>
    </row>
    <row r="53" spans="1:12" x14ac:dyDescent="0.25">
      <c r="A53" s="429" t="s">
        <v>730</v>
      </c>
      <c r="B53" s="430"/>
      <c r="C53" s="430"/>
      <c r="D53" s="430"/>
      <c r="E53" s="430"/>
      <c r="F53" s="430"/>
      <c r="G53" s="430"/>
      <c r="H53" s="430"/>
      <c r="I53" s="431"/>
    </row>
    <row r="54" spans="1:12" x14ac:dyDescent="0.25">
      <c r="A54" s="114" t="s">
        <v>731</v>
      </c>
      <c r="B54" s="427" t="s">
        <v>732</v>
      </c>
      <c r="C54" s="473"/>
      <c r="D54" s="428"/>
      <c r="E54" s="427" t="s">
        <v>733</v>
      </c>
      <c r="F54" s="428"/>
      <c r="G54" s="130" t="s">
        <v>734</v>
      </c>
      <c r="H54" s="130" t="s">
        <v>707</v>
      </c>
      <c r="I54" s="131" t="s">
        <v>708</v>
      </c>
    </row>
    <row r="55" spans="1:12" x14ac:dyDescent="0.25">
      <c r="A55" s="119">
        <v>1</v>
      </c>
      <c r="B55" s="432" t="s">
        <v>922</v>
      </c>
      <c r="C55" s="433"/>
      <c r="D55" s="434"/>
      <c r="E55" s="452"/>
      <c r="F55" s="454"/>
      <c r="G55" s="120"/>
      <c r="H55" s="132"/>
      <c r="I55" s="123"/>
    </row>
    <row r="56" spans="1:12" x14ac:dyDescent="0.25">
      <c r="A56" s="119"/>
      <c r="B56" s="435" t="s">
        <v>884</v>
      </c>
      <c r="C56" s="436"/>
      <c r="D56" s="437"/>
      <c r="E56" s="421">
        <v>1</v>
      </c>
      <c r="F56" s="422"/>
      <c r="G56" s="120">
        <v>33.200000000000003</v>
      </c>
      <c r="H56" s="132">
        <v>5</v>
      </c>
      <c r="I56" s="123">
        <f>H56*G56</f>
        <v>166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SUM(I55:I57)</f>
        <v>166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I58+I52+I40</f>
        <v>666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666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F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M65"/>
  <sheetViews>
    <sheetView topLeftCell="A37" workbookViewId="0">
      <selection activeCell="M56" sqref="M5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D10" s="185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D11" s="185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>
        <v>1007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458" t="s">
        <v>921</v>
      </c>
      <c r="B15" s="459"/>
      <c r="C15" s="459"/>
      <c r="D15" s="459"/>
      <c r="E15" s="459"/>
      <c r="F15" s="459"/>
      <c r="G15" s="459"/>
      <c r="H15" s="459"/>
      <c r="I15" s="460"/>
    </row>
    <row r="16" spans="1:13" ht="15.75" thickBot="1" x14ac:dyDescent="0.3">
      <c r="A16" s="461" t="s">
        <v>701</v>
      </c>
      <c r="B16" s="462"/>
      <c r="C16" s="462"/>
      <c r="D16" s="462"/>
      <c r="E16" s="462"/>
      <c r="F16" s="462"/>
      <c r="G16" s="462"/>
      <c r="H16" s="462"/>
      <c r="I16" s="463"/>
    </row>
    <row r="17" spans="1:11" x14ac:dyDescent="0.25">
      <c r="A17" s="98" t="s">
        <v>702</v>
      </c>
      <c r="B17" s="479" t="s">
        <v>784</v>
      </c>
      <c r="C17" s="480"/>
      <c r="D17" s="481"/>
      <c r="E17" s="164" t="s">
        <v>704</v>
      </c>
      <c r="F17" s="164" t="s">
        <v>705</v>
      </c>
      <c r="G17" s="164" t="s">
        <v>706</v>
      </c>
      <c r="H17" s="164" t="s">
        <v>707</v>
      </c>
      <c r="I17" s="165" t="s">
        <v>708</v>
      </c>
    </row>
    <row r="18" spans="1:11" x14ac:dyDescent="0.25">
      <c r="A18" s="103"/>
      <c r="B18" s="452"/>
      <c r="C18" s="453"/>
      <c r="D18" s="454"/>
      <c r="E18" s="104"/>
      <c r="F18" s="105"/>
      <c r="G18" s="104"/>
      <c r="H18" s="106"/>
      <c r="I18" s="107">
        <f>SUM(G18*H18)</f>
        <v>0</v>
      </c>
    </row>
    <row r="19" spans="1:11" x14ac:dyDescent="0.25">
      <c r="A19" s="108"/>
      <c r="B19" s="421"/>
      <c r="C19" s="411"/>
      <c r="D19" s="422"/>
      <c r="E19" s="109"/>
      <c r="F19" s="94"/>
      <c r="G19" s="109"/>
      <c r="H19" s="110"/>
      <c r="I19" s="107">
        <f t="shared" ref="I19:I20" si="0">SUM(G19*H19)</f>
        <v>0</v>
      </c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>
        <f t="shared" si="0"/>
        <v>0</v>
      </c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>
        <f>SUM(I18:I20)</f>
        <v>0</v>
      </c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428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119"/>
      <c r="B24" s="432"/>
      <c r="C24" s="433"/>
      <c r="D24" s="433"/>
      <c r="E24" s="433"/>
      <c r="F24" s="434"/>
      <c r="G24" s="187"/>
      <c r="H24" s="182"/>
      <c r="I24" s="123"/>
    </row>
    <row r="25" spans="1:11" x14ac:dyDescent="0.25">
      <c r="A25" s="119"/>
      <c r="B25" s="435"/>
      <c r="C25" s="436"/>
      <c r="D25" s="436"/>
      <c r="E25" s="436"/>
      <c r="F25" s="436"/>
      <c r="G25" s="189"/>
      <c r="H25" s="188"/>
      <c r="I25" s="123"/>
    </row>
    <row r="26" spans="1:11" x14ac:dyDescent="0.25">
      <c r="A26" s="119"/>
      <c r="B26" s="435"/>
      <c r="C26" s="436"/>
      <c r="D26" s="436"/>
      <c r="E26" s="436"/>
      <c r="F26" s="436"/>
      <c r="G26" s="189"/>
      <c r="H26" s="188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188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188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88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88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90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  <c r="L37" s="124"/>
    </row>
    <row r="38" spans="1:12" x14ac:dyDescent="0.25">
      <c r="A38" s="482" t="s">
        <v>785</v>
      </c>
      <c r="B38" s="419"/>
      <c r="C38" s="419"/>
      <c r="D38" s="419"/>
      <c r="E38" s="419"/>
      <c r="F38" s="419"/>
      <c r="G38" s="419"/>
      <c r="H38" s="420"/>
      <c r="I38" s="183">
        <f>SUM(I24:I37)</f>
        <v>0</v>
      </c>
      <c r="L38" s="124"/>
    </row>
    <row r="39" spans="1:12" x14ac:dyDescent="0.25">
      <c r="A39" s="423" t="s">
        <v>786</v>
      </c>
      <c r="B39" s="419"/>
      <c r="C39" s="419"/>
      <c r="D39" s="419"/>
      <c r="E39" s="419"/>
      <c r="F39" s="419"/>
      <c r="G39" s="419"/>
      <c r="H39" s="420"/>
      <c r="I39" s="184">
        <f>ROUND((I38*0.15),2)</f>
        <v>0</v>
      </c>
      <c r="L39" s="124"/>
    </row>
    <row r="40" spans="1:12" x14ac:dyDescent="0.25">
      <c r="A40" s="423" t="s">
        <v>787</v>
      </c>
      <c r="B40" s="419"/>
      <c r="C40" s="419"/>
      <c r="D40" s="419"/>
      <c r="E40" s="419"/>
      <c r="F40" s="419"/>
      <c r="G40" s="419"/>
      <c r="H40" s="420"/>
      <c r="I40" s="125">
        <f>I38+I39</f>
        <v>0</v>
      </c>
    </row>
    <row r="41" spans="1:12" x14ac:dyDescent="0.25">
      <c r="A41" s="429" t="s">
        <v>720</v>
      </c>
      <c r="B41" s="430"/>
      <c r="C41" s="430"/>
      <c r="D41" s="430"/>
      <c r="E41" s="430"/>
      <c r="F41" s="430"/>
      <c r="G41" s="430"/>
      <c r="H41" s="430"/>
      <c r="I41" s="431"/>
    </row>
    <row r="42" spans="1:12" x14ac:dyDescent="0.25">
      <c r="A42" s="114" t="s">
        <v>721</v>
      </c>
      <c r="B42" s="427" t="s">
        <v>722</v>
      </c>
      <c r="C42" s="473"/>
      <c r="D42" s="428"/>
      <c r="E42" s="427" t="s">
        <v>704</v>
      </c>
      <c r="F42" s="428"/>
      <c r="G42" s="116" t="s">
        <v>706</v>
      </c>
      <c r="H42" s="117" t="s">
        <v>707</v>
      </c>
      <c r="I42" s="118" t="s">
        <v>708</v>
      </c>
    </row>
    <row r="43" spans="1:12" x14ac:dyDescent="0.25">
      <c r="A43" s="119">
        <v>1</v>
      </c>
      <c r="B43" s="464" t="s">
        <v>723</v>
      </c>
      <c r="C43" s="465"/>
      <c r="D43" s="466"/>
      <c r="E43" s="452" t="s">
        <v>724</v>
      </c>
      <c r="F43" s="454"/>
      <c r="G43" s="151"/>
      <c r="H43" s="149">
        <v>450</v>
      </c>
      <c r="I43" s="126">
        <f>SUM(G43*H43)</f>
        <v>0</v>
      </c>
    </row>
    <row r="44" spans="1:12" x14ac:dyDescent="0.25">
      <c r="A44" s="119">
        <v>2</v>
      </c>
      <c r="B44" s="441" t="s">
        <v>725</v>
      </c>
      <c r="C44" s="442"/>
      <c r="D44" s="443"/>
      <c r="E44" s="421" t="s">
        <v>724</v>
      </c>
      <c r="F44" s="422"/>
      <c r="G44" s="120"/>
      <c r="H44" s="150">
        <v>350</v>
      </c>
      <c r="I44" s="123">
        <f t="shared" ref="I44:I48" si="1">SUM(G44*H44)</f>
        <v>0</v>
      </c>
    </row>
    <row r="45" spans="1:12" x14ac:dyDescent="0.25">
      <c r="A45" s="119">
        <v>3</v>
      </c>
      <c r="B45" s="441" t="s">
        <v>726</v>
      </c>
      <c r="C45" s="442"/>
      <c r="D45" s="443"/>
      <c r="E45" s="421" t="s">
        <v>724</v>
      </c>
      <c r="F45" s="422"/>
      <c r="G45" s="120">
        <v>3</v>
      </c>
      <c r="H45" s="150">
        <v>300</v>
      </c>
      <c r="I45" s="123">
        <f t="shared" si="1"/>
        <v>900</v>
      </c>
    </row>
    <row r="46" spans="1:12" x14ac:dyDescent="0.25">
      <c r="A46" s="119">
        <v>4</v>
      </c>
      <c r="B46" s="441" t="s">
        <v>727</v>
      </c>
      <c r="C46" s="442"/>
      <c r="D46" s="443"/>
      <c r="E46" s="421" t="s">
        <v>724</v>
      </c>
      <c r="F46" s="422"/>
      <c r="G46" s="120">
        <v>3</v>
      </c>
      <c r="H46" s="150">
        <v>200</v>
      </c>
      <c r="I46" s="123">
        <f t="shared" si="1"/>
        <v>600</v>
      </c>
    </row>
    <row r="47" spans="1:12" x14ac:dyDescent="0.25">
      <c r="A47" s="119">
        <v>5</v>
      </c>
      <c r="B47" s="441" t="s">
        <v>728</v>
      </c>
      <c r="C47" s="442"/>
      <c r="D47" s="443"/>
      <c r="E47" s="421" t="s">
        <v>724</v>
      </c>
      <c r="F47" s="422"/>
      <c r="G47" s="120"/>
      <c r="H47" s="152">
        <v>200</v>
      </c>
      <c r="I47" s="123">
        <f t="shared" si="1"/>
        <v>0</v>
      </c>
    </row>
    <row r="48" spans="1:12" x14ac:dyDescent="0.25">
      <c r="A48" s="119">
        <v>6</v>
      </c>
      <c r="B48" s="441" t="s">
        <v>526</v>
      </c>
      <c r="C48" s="442"/>
      <c r="D48" s="443"/>
      <c r="E48" s="421" t="s">
        <v>724</v>
      </c>
      <c r="F48" s="422"/>
      <c r="G48" s="120"/>
      <c r="H48" s="152">
        <v>140</v>
      </c>
      <c r="I48" s="123">
        <f t="shared" si="1"/>
        <v>0</v>
      </c>
    </row>
    <row r="49" spans="1:12" x14ac:dyDescent="0.25">
      <c r="A49" s="119"/>
      <c r="B49" s="441"/>
      <c r="C49" s="442"/>
      <c r="D49" s="443"/>
      <c r="E49" s="127"/>
      <c r="F49" s="94"/>
      <c r="G49" s="94"/>
      <c r="H49" s="110"/>
      <c r="I49" s="123"/>
    </row>
    <row r="50" spans="1:12" x14ac:dyDescent="0.25">
      <c r="A50" s="108"/>
      <c r="B50" s="441"/>
      <c r="C50" s="442"/>
      <c r="D50" s="443"/>
      <c r="F50" s="94"/>
      <c r="G50" s="94"/>
      <c r="H50" s="110"/>
      <c r="I50" s="123"/>
    </row>
    <row r="51" spans="1:12" x14ac:dyDescent="0.25">
      <c r="A51" s="128"/>
      <c r="B51" s="470"/>
      <c r="C51" s="471"/>
      <c r="D51" s="472"/>
      <c r="E51" s="96"/>
      <c r="F51" s="97"/>
      <c r="G51" s="94"/>
      <c r="H51" s="112"/>
      <c r="I51" s="123"/>
    </row>
    <row r="52" spans="1:12" x14ac:dyDescent="0.25">
      <c r="A52" s="423" t="s">
        <v>729</v>
      </c>
      <c r="B52" s="419"/>
      <c r="C52" s="419"/>
      <c r="D52" s="419"/>
      <c r="E52" s="419"/>
      <c r="F52" s="419"/>
      <c r="G52" s="419"/>
      <c r="H52" s="420"/>
      <c r="I52" s="129">
        <f>SUM(I43:I51)</f>
        <v>1500</v>
      </c>
    </row>
    <row r="53" spans="1:12" x14ac:dyDescent="0.25">
      <c r="A53" s="429" t="s">
        <v>730</v>
      </c>
      <c r="B53" s="430"/>
      <c r="C53" s="430"/>
      <c r="D53" s="430"/>
      <c r="E53" s="430"/>
      <c r="F53" s="430"/>
      <c r="G53" s="430"/>
      <c r="H53" s="430"/>
      <c r="I53" s="431"/>
    </row>
    <row r="54" spans="1:12" x14ac:dyDescent="0.25">
      <c r="A54" s="114" t="s">
        <v>731</v>
      </c>
      <c r="B54" s="427" t="s">
        <v>732</v>
      </c>
      <c r="C54" s="473"/>
      <c r="D54" s="428"/>
      <c r="E54" s="427" t="s">
        <v>733</v>
      </c>
      <c r="F54" s="428"/>
      <c r="G54" s="130" t="s">
        <v>734</v>
      </c>
      <c r="H54" s="130" t="s">
        <v>707</v>
      </c>
      <c r="I54" s="131" t="s">
        <v>708</v>
      </c>
    </row>
    <row r="55" spans="1:12" x14ac:dyDescent="0.25">
      <c r="A55" s="119">
        <v>1</v>
      </c>
      <c r="B55" s="432" t="s">
        <v>923</v>
      </c>
      <c r="C55" s="433"/>
      <c r="D55" s="434"/>
      <c r="E55" s="452"/>
      <c r="F55" s="454"/>
      <c r="G55" s="120"/>
      <c r="H55" s="132"/>
      <c r="I55" s="123"/>
    </row>
    <row r="56" spans="1:12" x14ac:dyDescent="0.25">
      <c r="A56" s="119"/>
      <c r="B56" s="435" t="s">
        <v>884</v>
      </c>
      <c r="C56" s="436"/>
      <c r="D56" s="437"/>
      <c r="E56" s="421">
        <v>1</v>
      </c>
      <c r="F56" s="422"/>
      <c r="G56" s="120">
        <v>19.600000000000001</v>
      </c>
      <c r="H56" s="132">
        <v>5</v>
      </c>
      <c r="I56" s="123">
        <f>H56*G56</f>
        <v>98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SUM(I55:I57)</f>
        <v>98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I58+I52+I40</f>
        <v>1598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1598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F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M66"/>
  <sheetViews>
    <sheetView topLeftCell="A28" workbookViewId="0">
      <selection activeCell="M56" sqref="M5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>
        <v>1708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</row>
    <row r="15" spans="1:13" x14ac:dyDescent="0.25">
      <c r="A15" s="93"/>
      <c r="B15" s="91"/>
      <c r="D15" s="185"/>
      <c r="E15" s="94"/>
      <c r="F15" s="445" t="s">
        <v>924</v>
      </c>
      <c r="G15" s="446"/>
      <c r="H15" s="451" t="s">
        <v>925</v>
      </c>
      <c r="I15" s="450"/>
      <c r="M15" t="s">
        <v>697</v>
      </c>
    </row>
    <row r="16" spans="1:13" x14ac:dyDescent="0.25">
      <c r="A16" s="458" t="s">
        <v>926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/>
      <c r="B25" s="432"/>
      <c r="C25" s="433"/>
      <c r="D25" s="433"/>
      <c r="E25" s="433"/>
      <c r="F25" s="434"/>
      <c r="G25" s="187"/>
      <c r="H25" s="182"/>
      <c r="I25" s="123"/>
    </row>
    <row r="26" spans="1:11" x14ac:dyDescent="0.25">
      <c r="A26" s="119"/>
      <c r="B26" s="435"/>
      <c r="C26" s="436"/>
      <c r="D26" s="436"/>
      <c r="E26" s="436"/>
      <c r="F26" s="436"/>
      <c r="G26" s="189"/>
      <c r="H26" s="188"/>
      <c r="I26" s="123"/>
    </row>
    <row r="27" spans="1:11" x14ac:dyDescent="0.25">
      <c r="A27" s="119"/>
      <c r="B27" s="435"/>
      <c r="C27" s="436"/>
      <c r="D27" s="436"/>
      <c r="E27" s="436"/>
      <c r="F27" s="436"/>
      <c r="G27" s="189"/>
      <c r="H27" s="188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188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188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88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88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0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0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0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2</v>
      </c>
      <c r="H46" s="150">
        <v>300</v>
      </c>
      <c r="I46" s="123">
        <f t="shared" si="1"/>
        <v>600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>
        <v>2</v>
      </c>
      <c r="H47" s="150">
        <v>200</v>
      </c>
      <c r="I47" s="123">
        <f t="shared" si="1"/>
        <v>400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/>
      <c r="H48" s="152">
        <v>200</v>
      </c>
      <c r="I48" s="123">
        <f t="shared" si="1"/>
        <v>0</v>
      </c>
    </row>
    <row r="49" spans="1:12" x14ac:dyDescent="0.25">
      <c r="A49" s="119">
        <v>6</v>
      </c>
      <c r="B49" s="441" t="s">
        <v>526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1000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927</v>
      </c>
      <c r="C56" s="433"/>
      <c r="D56" s="434"/>
      <c r="E56" s="452"/>
      <c r="F56" s="454"/>
      <c r="G56" s="120"/>
      <c r="H56" s="132"/>
      <c r="I56" s="123"/>
    </row>
    <row r="57" spans="1:12" x14ac:dyDescent="0.25">
      <c r="A57" s="119"/>
      <c r="B57" s="435" t="s">
        <v>884</v>
      </c>
      <c r="C57" s="436"/>
      <c r="D57" s="437"/>
      <c r="E57" s="421">
        <v>1</v>
      </c>
      <c r="F57" s="422"/>
      <c r="G57" s="120">
        <v>59.6</v>
      </c>
      <c r="H57" s="132">
        <v>5</v>
      </c>
      <c r="I57" s="123">
        <f>H57*G57</f>
        <v>298</v>
      </c>
    </row>
    <row r="58" spans="1:12" x14ac:dyDescent="0.25">
      <c r="A58" s="133"/>
      <c r="B58" s="438"/>
      <c r="C58" s="439"/>
      <c r="D58" s="440"/>
      <c r="E58" s="455"/>
      <c r="F58" s="457"/>
      <c r="G58" s="120"/>
      <c r="H58" s="132"/>
      <c r="I58" s="123"/>
    </row>
    <row r="59" spans="1:12" x14ac:dyDescent="0.25">
      <c r="A59" s="423" t="s">
        <v>737</v>
      </c>
      <c r="B59" s="419"/>
      <c r="C59" s="419"/>
      <c r="D59" s="419"/>
      <c r="E59" s="419"/>
      <c r="F59" s="419"/>
      <c r="G59" s="419"/>
      <c r="H59" s="420"/>
      <c r="I59" s="134">
        <f>SUM(I56:I58)</f>
        <v>298</v>
      </c>
    </row>
    <row r="60" spans="1:12" x14ac:dyDescent="0.25">
      <c r="A60" s="135"/>
      <c r="B60" s="136"/>
      <c r="C60" s="136"/>
      <c r="D60" s="136"/>
      <c r="E60" s="136"/>
      <c r="F60" s="137"/>
      <c r="G60" s="138"/>
      <c r="H60" s="138"/>
      <c r="I60" s="139"/>
      <c r="L60" s="91"/>
    </row>
    <row r="61" spans="1:12" x14ac:dyDescent="0.25">
      <c r="A61" s="467"/>
      <c r="B61" s="468"/>
      <c r="C61" s="468"/>
      <c r="D61" s="468"/>
      <c r="E61" s="468"/>
      <c r="F61" s="140"/>
      <c r="G61" s="469" t="s">
        <v>738</v>
      </c>
      <c r="H61" s="468"/>
      <c r="I61" s="141">
        <f>I59+I53+I41</f>
        <v>1298</v>
      </c>
    </row>
    <row r="62" spans="1:12" x14ac:dyDescent="0.25">
      <c r="A62" s="467"/>
      <c r="B62" s="468"/>
      <c r="C62" s="468"/>
      <c r="D62" s="468"/>
      <c r="E62" s="468"/>
      <c r="F62" s="94"/>
      <c r="G62" s="142"/>
      <c r="H62" s="143"/>
      <c r="I62" s="144"/>
    </row>
    <row r="63" spans="1:12" ht="15.75" thickBot="1" x14ac:dyDescent="0.3">
      <c r="A63" s="467"/>
      <c r="B63" s="468"/>
      <c r="C63" s="468"/>
      <c r="D63" s="468"/>
      <c r="E63" s="468"/>
      <c r="F63" s="94"/>
      <c r="G63" s="417" t="s">
        <v>739</v>
      </c>
      <c r="H63" s="418"/>
      <c r="I63" s="153">
        <f>I61+I62</f>
        <v>1298</v>
      </c>
    </row>
    <row r="64" spans="1:12" ht="16.5" thickTop="1" thickBot="1" x14ac:dyDescent="0.3">
      <c r="A64" s="145"/>
      <c r="B64" s="146"/>
      <c r="C64" s="474"/>
      <c r="D64" s="475"/>
      <c r="E64" s="475"/>
      <c r="F64" s="475"/>
      <c r="G64" s="147"/>
      <c r="H64" s="147"/>
      <c r="I64" s="148"/>
    </row>
    <row r="66" spans="1:2" x14ac:dyDescent="0.25">
      <c r="A66" s="91"/>
      <c r="B66" s="91"/>
    </row>
  </sheetData>
  <mergeCells count="78">
    <mergeCell ref="A16:I16"/>
    <mergeCell ref="A9:E9"/>
    <mergeCell ref="F9:G9"/>
    <mergeCell ref="H9:I9"/>
    <mergeCell ref="F10:G10"/>
    <mergeCell ref="H10:I10"/>
    <mergeCell ref="F11:G11"/>
    <mergeCell ref="H11:I11"/>
    <mergeCell ref="F14:G14"/>
    <mergeCell ref="H14:I14"/>
    <mergeCell ref="F12:G12"/>
    <mergeCell ref="H12:I12"/>
    <mergeCell ref="H13:I13"/>
    <mergeCell ref="F15:G15"/>
    <mergeCell ref="H15:I15"/>
    <mergeCell ref="B28:F28"/>
    <mergeCell ref="A17:I17"/>
    <mergeCell ref="B18:D18"/>
    <mergeCell ref="B19:D19"/>
    <mergeCell ref="B20:D20"/>
    <mergeCell ref="B21:D21"/>
    <mergeCell ref="A22:H22"/>
    <mergeCell ref="A23:I23"/>
    <mergeCell ref="B24:F24"/>
    <mergeCell ref="B25:F25"/>
    <mergeCell ref="B26:F26"/>
    <mergeCell ref="B27:F27"/>
    <mergeCell ref="A40:H40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A39:H39"/>
    <mergeCell ref="A41:H41"/>
    <mergeCell ref="A42:I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M66"/>
  <sheetViews>
    <sheetView topLeftCell="A7" workbookViewId="0">
      <selection activeCell="M56" sqref="M5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D10" s="217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>
        <v>1745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929</v>
      </c>
      <c r="I15" s="484"/>
    </row>
    <row r="16" spans="1:13" x14ac:dyDescent="0.25">
      <c r="A16" s="458" t="s">
        <v>930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931</v>
      </c>
      <c r="C25" s="433"/>
      <c r="D25" s="433"/>
      <c r="E25" s="433"/>
      <c r="F25" s="434"/>
      <c r="G25" s="187">
        <v>1</v>
      </c>
      <c r="H25" s="182">
        <v>1380</v>
      </c>
      <c r="I25" s="123">
        <f>H25*G25</f>
        <v>1380</v>
      </c>
    </row>
    <row r="26" spans="1:11" x14ac:dyDescent="0.25">
      <c r="A26" s="119"/>
      <c r="B26" s="435"/>
      <c r="C26" s="436"/>
      <c r="D26" s="436"/>
      <c r="E26" s="436"/>
      <c r="F26" s="436"/>
      <c r="G26" s="189"/>
      <c r="H26" s="188"/>
      <c r="I26" s="123"/>
    </row>
    <row r="27" spans="1:11" x14ac:dyDescent="0.25">
      <c r="A27" s="119"/>
      <c r="B27" s="435"/>
      <c r="C27" s="436"/>
      <c r="D27" s="436"/>
      <c r="E27" s="436"/>
      <c r="F27" s="436"/>
      <c r="G27" s="189"/>
      <c r="H27" s="188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188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188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88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88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1380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207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1587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2</v>
      </c>
      <c r="H46" s="150">
        <v>300</v>
      </c>
      <c r="I46" s="123">
        <f t="shared" si="1"/>
        <v>600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>
        <v>2</v>
      </c>
      <c r="H47" s="150">
        <v>200</v>
      </c>
      <c r="I47" s="123">
        <f t="shared" si="1"/>
        <v>400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/>
      <c r="H48" s="152">
        <v>200</v>
      </c>
      <c r="I48" s="123">
        <f t="shared" si="1"/>
        <v>0</v>
      </c>
    </row>
    <row r="49" spans="1:12" x14ac:dyDescent="0.25">
      <c r="A49" s="119">
        <v>6</v>
      </c>
      <c r="B49" s="441" t="s">
        <v>526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1000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932</v>
      </c>
      <c r="C56" s="433"/>
      <c r="D56" s="434"/>
      <c r="E56" s="452"/>
      <c r="F56" s="454"/>
      <c r="G56" s="120"/>
      <c r="H56" s="132"/>
      <c r="I56" s="123"/>
    </row>
    <row r="57" spans="1:12" x14ac:dyDescent="0.25">
      <c r="A57" s="119"/>
      <c r="B57" s="435" t="s">
        <v>884</v>
      </c>
      <c r="C57" s="436"/>
      <c r="D57" s="437"/>
      <c r="E57" s="421">
        <v>1</v>
      </c>
      <c r="F57" s="422"/>
      <c r="G57" s="120">
        <v>34</v>
      </c>
      <c r="H57" s="132">
        <v>5</v>
      </c>
      <c r="I57" s="123">
        <f>H57*G57</f>
        <v>170</v>
      </c>
    </row>
    <row r="58" spans="1:12" x14ac:dyDescent="0.25">
      <c r="A58" s="133"/>
      <c r="B58" s="438"/>
      <c r="C58" s="439"/>
      <c r="D58" s="440"/>
      <c r="E58" s="455"/>
      <c r="F58" s="457"/>
      <c r="G58" s="120"/>
      <c r="H58" s="132"/>
      <c r="I58" s="123"/>
    </row>
    <row r="59" spans="1:12" x14ac:dyDescent="0.25">
      <c r="A59" s="423" t="s">
        <v>737</v>
      </c>
      <c r="B59" s="419"/>
      <c r="C59" s="419"/>
      <c r="D59" s="419"/>
      <c r="E59" s="419"/>
      <c r="F59" s="419"/>
      <c r="G59" s="419"/>
      <c r="H59" s="420"/>
      <c r="I59" s="134">
        <f>SUM(I56:I58)</f>
        <v>170</v>
      </c>
    </row>
    <row r="60" spans="1:12" x14ac:dyDescent="0.25">
      <c r="A60" s="135"/>
      <c r="B60" s="136"/>
      <c r="C60" s="136"/>
      <c r="D60" s="136"/>
      <c r="E60" s="136"/>
      <c r="F60" s="137"/>
      <c r="G60" s="138"/>
      <c r="H60" s="138"/>
      <c r="I60" s="139"/>
      <c r="L60" s="91"/>
    </row>
    <row r="61" spans="1:12" x14ac:dyDescent="0.25">
      <c r="A61" s="467"/>
      <c r="B61" s="468"/>
      <c r="C61" s="468"/>
      <c r="D61" s="468"/>
      <c r="E61" s="468"/>
      <c r="F61" s="140"/>
      <c r="G61" s="469" t="s">
        <v>738</v>
      </c>
      <c r="H61" s="468"/>
      <c r="I61" s="141">
        <f>I59+I53+I41</f>
        <v>2757</v>
      </c>
    </row>
    <row r="62" spans="1:12" x14ac:dyDescent="0.25">
      <c r="A62" s="467"/>
      <c r="B62" s="468"/>
      <c r="C62" s="468"/>
      <c r="D62" s="468"/>
      <c r="E62" s="468"/>
      <c r="F62" s="94"/>
      <c r="G62" s="142"/>
      <c r="H62" s="143"/>
      <c r="I62" s="144"/>
    </row>
    <row r="63" spans="1:12" ht="15.75" thickBot="1" x14ac:dyDescent="0.3">
      <c r="A63" s="467"/>
      <c r="B63" s="468"/>
      <c r="C63" s="468"/>
      <c r="D63" s="468"/>
      <c r="E63" s="468"/>
      <c r="F63" s="94"/>
      <c r="G63" s="417" t="s">
        <v>739</v>
      </c>
      <c r="H63" s="418"/>
      <c r="I63" s="153">
        <f>I61+I62</f>
        <v>2757</v>
      </c>
    </row>
    <row r="64" spans="1:12" ht="16.5" thickTop="1" thickBot="1" x14ac:dyDescent="0.3">
      <c r="A64" s="145"/>
      <c r="B64" s="146"/>
      <c r="C64" s="474"/>
      <c r="D64" s="475"/>
      <c r="E64" s="475"/>
      <c r="F64" s="475"/>
      <c r="G64" s="147"/>
      <c r="H64" s="147"/>
      <c r="I64" s="148"/>
    </row>
    <row r="66" spans="1:2" x14ac:dyDescent="0.25">
      <c r="A66" s="91"/>
      <c r="B66" s="91"/>
    </row>
  </sheetData>
  <mergeCells count="78">
    <mergeCell ref="A16:I16"/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8:F28"/>
    <mergeCell ref="A17:I17"/>
    <mergeCell ref="B18:D18"/>
    <mergeCell ref="B19:D19"/>
    <mergeCell ref="B20:D20"/>
    <mergeCell ref="B21:D21"/>
    <mergeCell ref="A22:H22"/>
    <mergeCell ref="A23:I23"/>
    <mergeCell ref="B24:F24"/>
    <mergeCell ref="B25:F25"/>
    <mergeCell ref="B26:F26"/>
    <mergeCell ref="B27:F27"/>
    <mergeCell ref="A40:H40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A39:H39"/>
    <mergeCell ref="A41:H41"/>
    <mergeCell ref="A42:I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M66"/>
  <sheetViews>
    <sheetView topLeftCell="A31" workbookViewId="0">
      <selection activeCell="M56" sqref="M5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D10" s="217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>
        <v>1814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933</v>
      </c>
      <c r="I15" s="484"/>
    </row>
    <row r="16" spans="1:13" x14ac:dyDescent="0.25">
      <c r="A16" s="458" t="s">
        <v>934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/>
      <c r="B25" s="432"/>
      <c r="C25" s="433"/>
      <c r="D25" s="433"/>
      <c r="E25" s="433"/>
      <c r="F25" s="434"/>
      <c r="G25" s="187"/>
      <c r="H25" s="182"/>
      <c r="I25" s="123"/>
    </row>
    <row r="26" spans="1:11" x14ac:dyDescent="0.25">
      <c r="A26" s="119"/>
      <c r="B26" s="435"/>
      <c r="C26" s="436"/>
      <c r="D26" s="436"/>
      <c r="E26" s="436"/>
      <c r="F26" s="436"/>
      <c r="G26" s="189"/>
      <c r="H26" s="188"/>
      <c r="I26" s="123"/>
    </row>
    <row r="27" spans="1:11" x14ac:dyDescent="0.25">
      <c r="A27" s="119"/>
      <c r="B27" s="435"/>
      <c r="C27" s="436"/>
      <c r="D27" s="436"/>
      <c r="E27" s="436"/>
      <c r="F27" s="436"/>
      <c r="G27" s="189"/>
      <c r="H27" s="188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188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188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88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88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0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0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0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4</v>
      </c>
      <c r="H46" s="150">
        <v>300</v>
      </c>
      <c r="I46" s="123">
        <f t="shared" si="1"/>
        <v>1200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>
        <v>4</v>
      </c>
      <c r="H47" s="150">
        <v>200</v>
      </c>
      <c r="I47" s="123">
        <f t="shared" si="1"/>
        <v>800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/>
      <c r="H48" s="152">
        <v>200</v>
      </c>
      <c r="I48" s="123">
        <f t="shared" si="1"/>
        <v>0</v>
      </c>
    </row>
    <row r="49" spans="1:12" x14ac:dyDescent="0.25">
      <c r="A49" s="119">
        <v>6</v>
      </c>
      <c r="B49" s="441" t="s">
        <v>526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2000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935</v>
      </c>
      <c r="C56" s="433"/>
      <c r="D56" s="434"/>
      <c r="E56" s="452"/>
      <c r="F56" s="454"/>
      <c r="G56" s="120"/>
      <c r="H56" s="132"/>
      <c r="I56" s="123"/>
    </row>
    <row r="57" spans="1:12" x14ac:dyDescent="0.25">
      <c r="A57" s="119"/>
      <c r="B57" s="435" t="s">
        <v>884</v>
      </c>
      <c r="C57" s="436"/>
      <c r="D57" s="437"/>
      <c r="E57" s="421">
        <v>1</v>
      </c>
      <c r="F57" s="422"/>
      <c r="G57" s="120">
        <v>66.400000000000006</v>
      </c>
      <c r="H57" s="132">
        <v>5</v>
      </c>
      <c r="I57" s="123">
        <f>H57*G57</f>
        <v>332</v>
      </c>
    </row>
    <row r="58" spans="1:12" x14ac:dyDescent="0.25">
      <c r="A58" s="133"/>
      <c r="B58" s="438"/>
      <c r="C58" s="439"/>
      <c r="D58" s="440"/>
      <c r="E58" s="455"/>
      <c r="F58" s="457"/>
      <c r="G58" s="120"/>
      <c r="H58" s="132"/>
      <c r="I58" s="123"/>
    </row>
    <row r="59" spans="1:12" x14ac:dyDescent="0.25">
      <c r="A59" s="423" t="s">
        <v>737</v>
      </c>
      <c r="B59" s="419"/>
      <c r="C59" s="419"/>
      <c r="D59" s="419"/>
      <c r="E59" s="419"/>
      <c r="F59" s="419"/>
      <c r="G59" s="419"/>
      <c r="H59" s="420"/>
      <c r="I59" s="134">
        <f>SUM(I56:I58)</f>
        <v>332</v>
      </c>
    </row>
    <row r="60" spans="1:12" x14ac:dyDescent="0.25">
      <c r="A60" s="135"/>
      <c r="B60" s="136"/>
      <c r="C60" s="136"/>
      <c r="D60" s="136"/>
      <c r="E60" s="136"/>
      <c r="F60" s="137"/>
      <c r="G60" s="138"/>
      <c r="H60" s="138"/>
      <c r="I60" s="139"/>
      <c r="L60" s="91"/>
    </row>
    <row r="61" spans="1:12" x14ac:dyDescent="0.25">
      <c r="A61" s="467"/>
      <c r="B61" s="468"/>
      <c r="C61" s="468"/>
      <c r="D61" s="468"/>
      <c r="E61" s="468"/>
      <c r="F61" s="140"/>
      <c r="G61" s="469" t="s">
        <v>738</v>
      </c>
      <c r="H61" s="468"/>
      <c r="I61" s="141">
        <f>I59+I53+I41</f>
        <v>2332</v>
      </c>
    </row>
    <row r="62" spans="1:12" x14ac:dyDescent="0.25">
      <c r="A62" s="467"/>
      <c r="B62" s="468"/>
      <c r="C62" s="468"/>
      <c r="D62" s="468"/>
      <c r="E62" s="468"/>
      <c r="F62" s="94"/>
      <c r="G62" s="142"/>
      <c r="H62" s="143"/>
      <c r="I62" s="144"/>
    </row>
    <row r="63" spans="1:12" ht="15.75" thickBot="1" x14ac:dyDescent="0.3">
      <c r="A63" s="467"/>
      <c r="B63" s="468"/>
      <c r="C63" s="468"/>
      <c r="D63" s="468"/>
      <c r="E63" s="468"/>
      <c r="F63" s="94"/>
      <c r="G63" s="417" t="s">
        <v>739</v>
      </c>
      <c r="H63" s="418"/>
      <c r="I63" s="153">
        <f>I61+I62</f>
        <v>2332</v>
      </c>
    </row>
    <row r="64" spans="1:12" ht="16.5" thickTop="1" thickBot="1" x14ac:dyDescent="0.3">
      <c r="A64" s="145"/>
      <c r="B64" s="146"/>
      <c r="C64" s="474"/>
      <c r="D64" s="475"/>
      <c r="E64" s="475"/>
      <c r="F64" s="475"/>
      <c r="G64" s="147"/>
      <c r="H64" s="147"/>
      <c r="I64" s="148"/>
    </row>
    <row r="66" spans="1:2" x14ac:dyDescent="0.25">
      <c r="A66" s="91"/>
      <c r="B66" s="91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M66"/>
  <sheetViews>
    <sheetView topLeftCell="A22" workbookViewId="0">
      <selection activeCell="M56" sqref="M5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D10" s="217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>
        <v>2592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936</v>
      </c>
      <c r="I15" s="484"/>
    </row>
    <row r="16" spans="1:13" x14ac:dyDescent="0.25">
      <c r="A16" s="458" t="s">
        <v>937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938</v>
      </c>
      <c r="C25" s="433"/>
      <c r="D25" s="433"/>
      <c r="E25" s="433"/>
      <c r="F25" s="434"/>
      <c r="G25" s="187">
        <v>1</v>
      </c>
      <c r="H25" s="182">
        <v>1850</v>
      </c>
      <c r="I25" s="123">
        <f>H25*G25</f>
        <v>1850</v>
      </c>
    </row>
    <row r="26" spans="1:11" x14ac:dyDescent="0.25">
      <c r="A26" s="119">
        <v>2</v>
      </c>
      <c r="B26" s="435" t="s">
        <v>939</v>
      </c>
      <c r="C26" s="436"/>
      <c r="D26" s="436"/>
      <c r="E26" s="436"/>
      <c r="F26" s="436"/>
      <c r="G26" s="189">
        <v>1</v>
      </c>
      <c r="H26" s="188">
        <v>390</v>
      </c>
      <c r="I26" s="123">
        <f>H26*G26</f>
        <v>390</v>
      </c>
    </row>
    <row r="27" spans="1:11" x14ac:dyDescent="0.25">
      <c r="A27" s="119"/>
      <c r="B27" s="435"/>
      <c r="C27" s="436"/>
      <c r="D27" s="436"/>
      <c r="E27" s="436"/>
      <c r="F27" s="436"/>
      <c r="G27" s="189"/>
      <c r="H27" s="188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188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188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88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88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2240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336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2576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4.5</v>
      </c>
      <c r="H46" s="150">
        <v>300</v>
      </c>
      <c r="I46" s="123">
        <f t="shared" si="1"/>
        <v>1350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>
        <v>4.5</v>
      </c>
      <c r="H47" s="150">
        <v>200</v>
      </c>
      <c r="I47" s="123">
        <f t="shared" si="1"/>
        <v>900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/>
      <c r="H48" s="152">
        <v>200</v>
      </c>
      <c r="I48" s="123">
        <f t="shared" si="1"/>
        <v>0</v>
      </c>
    </row>
    <row r="49" spans="1:12" x14ac:dyDescent="0.25">
      <c r="A49" s="119">
        <v>6</v>
      </c>
      <c r="B49" s="441" t="s">
        <v>526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2250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940</v>
      </c>
      <c r="C56" s="433"/>
      <c r="D56" s="434"/>
      <c r="E56" s="452"/>
      <c r="F56" s="454"/>
      <c r="G56" s="120"/>
      <c r="H56" s="132"/>
      <c r="I56" s="123"/>
    </row>
    <row r="57" spans="1:12" x14ac:dyDescent="0.25">
      <c r="A57" s="119"/>
      <c r="B57" s="435" t="s">
        <v>884</v>
      </c>
      <c r="C57" s="436"/>
      <c r="D57" s="437"/>
      <c r="E57" s="421">
        <v>1</v>
      </c>
      <c r="F57" s="422"/>
      <c r="G57" s="120">
        <v>39.200000000000003</v>
      </c>
      <c r="H57" s="132">
        <v>5</v>
      </c>
      <c r="I57" s="123">
        <f>H57*G57</f>
        <v>196</v>
      </c>
    </row>
    <row r="58" spans="1:12" x14ac:dyDescent="0.25">
      <c r="A58" s="133"/>
      <c r="B58" s="438"/>
      <c r="C58" s="439"/>
      <c r="D58" s="440"/>
      <c r="E58" s="455"/>
      <c r="F58" s="457"/>
      <c r="G58" s="120"/>
      <c r="H58" s="132"/>
      <c r="I58" s="123"/>
    </row>
    <row r="59" spans="1:12" x14ac:dyDescent="0.25">
      <c r="A59" s="423" t="s">
        <v>737</v>
      </c>
      <c r="B59" s="419"/>
      <c r="C59" s="419"/>
      <c r="D59" s="419"/>
      <c r="E59" s="419"/>
      <c r="F59" s="419"/>
      <c r="G59" s="419"/>
      <c r="H59" s="420"/>
      <c r="I59" s="134">
        <f>SUM(I56:I58)</f>
        <v>196</v>
      </c>
    </row>
    <row r="60" spans="1:12" x14ac:dyDescent="0.25">
      <c r="A60" s="135"/>
      <c r="B60" s="136"/>
      <c r="C60" s="136"/>
      <c r="D60" s="136"/>
      <c r="E60" s="136"/>
      <c r="F60" s="137"/>
      <c r="G60" s="138"/>
      <c r="H60" s="138"/>
      <c r="I60" s="139"/>
      <c r="L60" s="91"/>
    </row>
    <row r="61" spans="1:12" x14ac:dyDescent="0.25">
      <c r="A61" s="467"/>
      <c r="B61" s="468"/>
      <c r="C61" s="468"/>
      <c r="D61" s="468"/>
      <c r="E61" s="468"/>
      <c r="F61" s="140"/>
      <c r="G61" s="469" t="s">
        <v>738</v>
      </c>
      <c r="H61" s="468"/>
      <c r="I61" s="141">
        <f>I59+I53+I41</f>
        <v>5022</v>
      </c>
    </row>
    <row r="62" spans="1:12" x14ac:dyDescent="0.25">
      <c r="A62" s="467"/>
      <c r="B62" s="468"/>
      <c r="C62" s="468"/>
      <c r="D62" s="468"/>
      <c r="E62" s="468"/>
      <c r="F62" s="94"/>
      <c r="G62" s="142"/>
      <c r="H62" s="143"/>
      <c r="I62" s="144"/>
    </row>
    <row r="63" spans="1:12" ht="15.75" thickBot="1" x14ac:dyDescent="0.3">
      <c r="A63" s="467"/>
      <c r="B63" s="468"/>
      <c r="C63" s="468"/>
      <c r="D63" s="468"/>
      <c r="E63" s="468"/>
      <c r="F63" s="94"/>
      <c r="G63" s="417" t="s">
        <v>739</v>
      </c>
      <c r="H63" s="418"/>
      <c r="I63" s="153">
        <f>I61+I62</f>
        <v>5022</v>
      </c>
    </row>
    <row r="64" spans="1:12" ht="16.5" thickTop="1" thickBot="1" x14ac:dyDescent="0.3">
      <c r="A64" s="145"/>
      <c r="B64" s="146"/>
      <c r="C64" s="474"/>
      <c r="D64" s="475"/>
      <c r="E64" s="475"/>
      <c r="F64" s="475"/>
      <c r="G64" s="147"/>
      <c r="H64" s="147"/>
      <c r="I64" s="148"/>
    </row>
    <row r="66" spans="1:2" x14ac:dyDescent="0.25">
      <c r="A66" s="91"/>
      <c r="B66" s="91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M66"/>
  <sheetViews>
    <sheetView topLeftCell="A7" workbookViewId="0">
      <selection activeCell="H25" sqref="H25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D10" s="217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>
        <v>2886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941</v>
      </c>
      <c r="I15" s="484"/>
    </row>
    <row r="16" spans="1:13" x14ac:dyDescent="0.25">
      <c r="A16" s="458" t="s">
        <v>942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943</v>
      </c>
      <c r="C25" s="433"/>
      <c r="D25" s="433"/>
      <c r="E25" s="433"/>
      <c r="F25" s="434"/>
      <c r="G25" s="187">
        <v>1</v>
      </c>
      <c r="H25" s="182">
        <v>2091.25</v>
      </c>
      <c r="I25" s="123">
        <f>H25*G25</f>
        <v>2091.25</v>
      </c>
    </row>
    <row r="26" spans="1:11" x14ac:dyDescent="0.25">
      <c r="A26" s="119"/>
      <c r="B26" s="435"/>
      <c r="C26" s="436"/>
      <c r="D26" s="436"/>
      <c r="E26" s="436"/>
      <c r="F26" s="436"/>
      <c r="G26" s="189"/>
      <c r="H26" s="188"/>
      <c r="I26" s="123"/>
    </row>
    <row r="27" spans="1:11" x14ac:dyDescent="0.25">
      <c r="A27" s="119"/>
      <c r="B27" s="435"/>
      <c r="C27" s="436"/>
      <c r="D27" s="436"/>
      <c r="E27" s="436"/>
      <c r="F27" s="436"/>
      <c r="G27" s="189"/>
      <c r="H27" s="188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188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188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88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88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2091.25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313.69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2404.94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4.5</v>
      </c>
      <c r="H46" s="150">
        <v>300</v>
      </c>
      <c r="I46" s="123">
        <f t="shared" si="1"/>
        <v>1350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>
        <v>4.5</v>
      </c>
      <c r="H47" s="150">
        <v>200</v>
      </c>
      <c r="I47" s="123">
        <f t="shared" si="1"/>
        <v>900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/>
      <c r="H48" s="152">
        <v>200</v>
      </c>
      <c r="I48" s="123">
        <f t="shared" si="1"/>
        <v>0</v>
      </c>
    </row>
    <row r="49" spans="1:12" x14ac:dyDescent="0.25">
      <c r="A49" s="119">
        <v>6</v>
      </c>
      <c r="B49" s="441" t="s">
        <v>526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2250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944</v>
      </c>
      <c r="C56" s="433"/>
      <c r="D56" s="434"/>
      <c r="E56" s="452"/>
      <c r="F56" s="454"/>
      <c r="G56" s="120"/>
      <c r="H56" s="132"/>
      <c r="I56" s="123"/>
    </row>
    <row r="57" spans="1:12" x14ac:dyDescent="0.25">
      <c r="A57" s="119"/>
      <c r="B57" s="435" t="s">
        <v>884</v>
      </c>
      <c r="C57" s="436"/>
      <c r="D57" s="437"/>
      <c r="E57" s="421">
        <v>1</v>
      </c>
      <c r="F57" s="422"/>
      <c r="G57" s="120">
        <v>113.2</v>
      </c>
      <c r="H57" s="132">
        <v>5</v>
      </c>
      <c r="I57" s="123">
        <f>H57*G57</f>
        <v>566</v>
      </c>
    </row>
    <row r="58" spans="1:12" x14ac:dyDescent="0.25">
      <c r="A58" s="133"/>
      <c r="B58" s="438"/>
      <c r="C58" s="439"/>
      <c r="D58" s="440"/>
      <c r="E58" s="455"/>
      <c r="F58" s="457"/>
      <c r="G58" s="120"/>
      <c r="H58" s="132"/>
      <c r="I58" s="123"/>
    </row>
    <row r="59" spans="1:12" x14ac:dyDescent="0.25">
      <c r="A59" s="423" t="s">
        <v>737</v>
      </c>
      <c r="B59" s="419"/>
      <c r="C59" s="419"/>
      <c r="D59" s="419"/>
      <c r="E59" s="419"/>
      <c r="F59" s="419"/>
      <c r="G59" s="419"/>
      <c r="H59" s="420"/>
      <c r="I59" s="134">
        <f>SUM(I56:I58)</f>
        <v>566</v>
      </c>
    </row>
    <row r="60" spans="1:12" x14ac:dyDescent="0.25">
      <c r="A60" s="135"/>
      <c r="B60" s="136"/>
      <c r="C60" s="136"/>
      <c r="D60" s="136"/>
      <c r="E60" s="136"/>
      <c r="F60" s="137"/>
      <c r="G60" s="138"/>
      <c r="H60" s="138"/>
      <c r="I60" s="139"/>
      <c r="L60" s="91"/>
    </row>
    <row r="61" spans="1:12" x14ac:dyDescent="0.25">
      <c r="A61" s="467"/>
      <c r="B61" s="468"/>
      <c r="C61" s="468"/>
      <c r="D61" s="468"/>
      <c r="E61" s="468"/>
      <c r="F61" s="140"/>
      <c r="G61" s="469" t="s">
        <v>738</v>
      </c>
      <c r="H61" s="468"/>
      <c r="I61" s="141">
        <f>I59+I53+I41</f>
        <v>5220.9400000000005</v>
      </c>
    </row>
    <row r="62" spans="1:12" x14ac:dyDescent="0.25">
      <c r="A62" s="467"/>
      <c r="B62" s="468"/>
      <c r="C62" s="468"/>
      <c r="D62" s="468"/>
      <c r="E62" s="468"/>
      <c r="F62" s="94"/>
      <c r="G62" s="142"/>
      <c r="H62" s="143"/>
      <c r="I62" s="144"/>
    </row>
    <row r="63" spans="1:12" ht="15.75" thickBot="1" x14ac:dyDescent="0.3">
      <c r="A63" s="467"/>
      <c r="B63" s="468"/>
      <c r="C63" s="468"/>
      <c r="D63" s="468"/>
      <c r="E63" s="468"/>
      <c r="F63" s="94"/>
      <c r="G63" s="417" t="s">
        <v>739</v>
      </c>
      <c r="H63" s="418"/>
      <c r="I63" s="153">
        <f>I61+I62</f>
        <v>5220.9400000000005</v>
      </c>
    </row>
    <row r="64" spans="1:12" ht="16.5" thickTop="1" thickBot="1" x14ac:dyDescent="0.3">
      <c r="A64" s="145"/>
      <c r="B64" s="146"/>
      <c r="C64" s="474"/>
      <c r="D64" s="475"/>
      <c r="E64" s="475"/>
      <c r="F64" s="475"/>
      <c r="G64" s="147"/>
      <c r="H64" s="147"/>
      <c r="I64" s="148"/>
    </row>
    <row r="66" spans="1:2" x14ac:dyDescent="0.25">
      <c r="A66" s="91"/>
      <c r="B66" s="91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M66"/>
  <sheetViews>
    <sheetView topLeftCell="A31" workbookViewId="0">
      <selection activeCell="P52" sqref="P52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D10" s="217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945</v>
      </c>
      <c r="I15" s="484"/>
    </row>
    <row r="16" spans="1:13" ht="29.25" customHeight="1" x14ac:dyDescent="0.25">
      <c r="A16" s="492" t="s">
        <v>946</v>
      </c>
      <c r="B16" s="493"/>
      <c r="C16" s="493"/>
      <c r="D16" s="493"/>
      <c r="E16" s="493"/>
      <c r="F16" s="493"/>
      <c r="G16" s="493"/>
      <c r="H16" s="493"/>
      <c r="I16" s="494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947</v>
      </c>
      <c r="C25" s="433"/>
      <c r="D25" s="433"/>
      <c r="E25" s="433"/>
      <c r="F25" s="434"/>
      <c r="G25" s="187">
        <v>1</v>
      </c>
      <c r="H25" s="218">
        <v>160</v>
      </c>
      <c r="I25" s="123">
        <f>H25*G25</f>
        <v>160</v>
      </c>
    </row>
    <row r="26" spans="1:11" x14ac:dyDescent="0.25">
      <c r="A26" s="119">
        <v>2</v>
      </c>
      <c r="B26" s="435" t="s">
        <v>948</v>
      </c>
      <c r="C26" s="436"/>
      <c r="D26" s="436"/>
      <c r="E26" s="436"/>
      <c r="F26" s="436"/>
      <c r="G26" s="189">
        <v>1</v>
      </c>
      <c r="H26" s="219">
        <v>211</v>
      </c>
      <c r="I26" s="123">
        <f>H26*G26</f>
        <v>211</v>
      </c>
    </row>
    <row r="27" spans="1:11" x14ac:dyDescent="0.25">
      <c r="A27" s="119">
        <v>3</v>
      </c>
      <c r="B27" s="435" t="s">
        <v>949</v>
      </c>
      <c r="C27" s="436"/>
      <c r="D27" s="436"/>
      <c r="E27" s="436"/>
      <c r="F27" s="436"/>
      <c r="G27" s="189">
        <v>1</v>
      </c>
      <c r="H27" s="219">
        <v>1094</v>
      </c>
      <c r="I27" s="123">
        <f>H27*G27</f>
        <v>1094</v>
      </c>
    </row>
    <row r="28" spans="1:11" x14ac:dyDescent="0.25">
      <c r="A28" s="119"/>
      <c r="B28" s="489"/>
      <c r="C28" s="490"/>
      <c r="D28" s="490"/>
      <c r="E28" s="490"/>
      <c r="F28" s="491"/>
      <c r="G28" s="189"/>
      <c r="H28" s="188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188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88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88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1465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219.75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1684.75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7.5</v>
      </c>
      <c r="H46" s="150">
        <v>300</v>
      </c>
      <c r="I46" s="123">
        <f t="shared" si="1"/>
        <v>2250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7.5</v>
      </c>
      <c r="H48" s="152">
        <v>200</v>
      </c>
      <c r="I48" s="123">
        <f t="shared" si="1"/>
        <v>1500</v>
      </c>
    </row>
    <row r="49" spans="1:12" x14ac:dyDescent="0.25">
      <c r="A49" s="119">
        <v>6</v>
      </c>
      <c r="B49" s="441" t="s">
        <v>950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3750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951</v>
      </c>
      <c r="C56" s="433"/>
      <c r="D56" s="434"/>
      <c r="E56" s="452"/>
      <c r="F56" s="454"/>
      <c r="G56" s="120"/>
      <c r="H56" s="132"/>
      <c r="I56" s="123"/>
    </row>
    <row r="57" spans="1:12" x14ac:dyDescent="0.25">
      <c r="A57" s="119"/>
      <c r="B57" s="441" t="s">
        <v>884</v>
      </c>
      <c r="C57" s="442"/>
      <c r="D57" s="443"/>
      <c r="E57" s="421">
        <v>2</v>
      </c>
      <c r="F57" s="422"/>
      <c r="G57" s="120">
        <v>21.2</v>
      </c>
      <c r="H57" s="132">
        <v>5</v>
      </c>
      <c r="I57" s="123">
        <f>H57*G57</f>
        <v>106</v>
      </c>
    </row>
    <row r="58" spans="1:12" x14ac:dyDescent="0.25">
      <c r="A58" s="133"/>
      <c r="B58" s="438"/>
      <c r="C58" s="439"/>
      <c r="D58" s="440"/>
      <c r="E58" s="455"/>
      <c r="F58" s="457"/>
      <c r="G58" s="120"/>
      <c r="H58" s="132"/>
      <c r="I58" s="123"/>
    </row>
    <row r="59" spans="1:12" x14ac:dyDescent="0.25">
      <c r="A59" s="423" t="s">
        <v>737</v>
      </c>
      <c r="B59" s="419"/>
      <c r="C59" s="419"/>
      <c r="D59" s="419"/>
      <c r="E59" s="419"/>
      <c r="F59" s="419"/>
      <c r="G59" s="419"/>
      <c r="H59" s="420"/>
      <c r="I59" s="134">
        <f>SUM(I56:I58)</f>
        <v>106</v>
      </c>
    </row>
    <row r="60" spans="1:12" x14ac:dyDescent="0.25">
      <c r="A60" s="135"/>
      <c r="B60" s="136"/>
      <c r="C60" s="136"/>
      <c r="D60" s="136"/>
      <c r="E60" s="136"/>
      <c r="F60" s="137"/>
      <c r="G60" s="138"/>
      <c r="H60" s="138"/>
      <c r="I60" s="139"/>
      <c r="L60" s="91"/>
    </row>
    <row r="61" spans="1:12" x14ac:dyDescent="0.25">
      <c r="A61" s="467"/>
      <c r="B61" s="468"/>
      <c r="C61" s="468"/>
      <c r="D61" s="468"/>
      <c r="E61" s="468"/>
      <c r="F61" s="140"/>
      <c r="G61" s="469" t="s">
        <v>738</v>
      </c>
      <c r="H61" s="468"/>
      <c r="I61" s="141">
        <f>I59+I53+I41</f>
        <v>5540.75</v>
      </c>
    </row>
    <row r="62" spans="1:12" x14ac:dyDescent="0.25">
      <c r="A62" s="467"/>
      <c r="B62" s="468"/>
      <c r="C62" s="468"/>
      <c r="D62" s="468"/>
      <c r="E62" s="468"/>
      <c r="F62" s="94"/>
      <c r="G62" s="142"/>
      <c r="H62" s="143"/>
      <c r="I62" s="144"/>
    </row>
    <row r="63" spans="1:12" ht="15.75" thickBot="1" x14ac:dyDescent="0.3">
      <c r="A63" s="467"/>
      <c r="B63" s="468"/>
      <c r="C63" s="468"/>
      <c r="D63" s="468"/>
      <c r="E63" s="468"/>
      <c r="F63" s="94"/>
      <c r="G63" s="417" t="s">
        <v>739</v>
      </c>
      <c r="H63" s="418"/>
      <c r="I63" s="153">
        <f>I61+I62</f>
        <v>5540.75</v>
      </c>
    </row>
    <row r="64" spans="1:12" ht="16.5" thickTop="1" thickBot="1" x14ac:dyDescent="0.3">
      <c r="A64" s="145"/>
      <c r="B64" s="146"/>
      <c r="C64" s="474"/>
      <c r="D64" s="475"/>
      <c r="E64" s="475"/>
      <c r="F64" s="475"/>
      <c r="G64" s="147"/>
      <c r="H64" s="147"/>
      <c r="I64" s="148"/>
    </row>
    <row r="66" spans="1:2" x14ac:dyDescent="0.25">
      <c r="A66" s="91"/>
      <c r="B66" s="91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M66"/>
  <sheetViews>
    <sheetView topLeftCell="A28" workbookViewId="0">
      <selection activeCell="P52" sqref="P52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47</v>
      </c>
      <c r="I9" s="448"/>
    </row>
    <row r="10" spans="1:13" x14ac:dyDescent="0.25">
      <c r="A10" s="93" t="s">
        <v>687</v>
      </c>
      <c r="B10" s="91"/>
      <c r="D10" s="217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941</v>
      </c>
      <c r="I15" s="484"/>
    </row>
    <row r="16" spans="1:13" x14ac:dyDescent="0.25">
      <c r="A16" s="458" t="s">
        <v>930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952</v>
      </c>
      <c r="C25" s="433"/>
      <c r="D25" s="433"/>
      <c r="E25" s="433"/>
      <c r="F25" s="434"/>
      <c r="G25" s="187">
        <v>1</v>
      </c>
      <c r="H25" s="218">
        <v>14550</v>
      </c>
      <c r="I25" s="123">
        <f>H25*G25</f>
        <v>14550</v>
      </c>
    </row>
    <row r="26" spans="1:11" x14ac:dyDescent="0.25">
      <c r="A26" s="119">
        <v>2</v>
      </c>
      <c r="B26" s="435" t="s">
        <v>953</v>
      </c>
      <c r="C26" s="436"/>
      <c r="D26" s="436"/>
      <c r="E26" s="436"/>
      <c r="F26" s="436"/>
      <c r="G26" s="189">
        <v>1</v>
      </c>
      <c r="H26" s="219">
        <v>3705</v>
      </c>
      <c r="I26" s="123">
        <f>H26*G26</f>
        <v>3705</v>
      </c>
    </row>
    <row r="27" spans="1:11" x14ac:dyDescent="0.25">
      <c r="A27" s="119"/>
      <c r="B27" s="435"/>
      <c r="C27" s="436"/>
      <c r="D27" s="436"/>
      <c r="E27" s="436"/>
      <c r="F27" s="436"/>
      <c r="G27" s="189"/>
      <c r="H27" s="182"/>
      <c r="I27" s="123"/>
    </row>
    <row r="28" spans="1:11" x14ac:dyDescent="0.25">
      <c r="A28" s="119"/>
      <c r="B28" s="489" t="s">
        <v>954</v>
      </c>
      <c r="C28" s="490"/>
      <c r="D28" s="490"/>
      <c r="E28" s="490"/>
      <c r="F28" s="491"/>
      <c r="G28" s="189"/>
      <c r="H28" s="188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188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88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88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18255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2738.25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20993.25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>
        <v>10</v>
      </c>
      <c r="H44" s="149">
        <v>450</v>
      </c>
      <c r="I44" s="126">
        <f>SUM(G44*H44)</f>
        <v>4500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/>
      <c r="H46" s="150">
        <v>300</v>
      </c>
      <c r="I46" s="123">
        <f t="shared" si="1"/>
        <v>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/>
      <c r="H48" s="152">
        <v>200</v>
      </c>
      <c r="I48" s="123">
        <f t="shared" si="1"/>
        <v>0</v>
      </c>
    </row>
    <row r="49" spans="1:12" x14ac:dyDescent="0.25">
      <c r="A49" s="119">
        <v>6</v>
      </c>
      <c r="B49" s="441" t="s">
        <v>955</v>
      </c>
      <c r="C49" s="442"/>
      <c r="D49" s="443"/>
      <c r="E49" s="421" t="s">
        <v>724</v>
      </c>
      <c r="F49" s="422"/>
      <c r="G49" s="120">
        <v>20</v>
      </c>
      <c r="H49" s="152">
        <v>140</v>
      </c>
      <c r="I49" s="123">
        <f t="shared" si="1"/>
        <v>2800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7300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956</v>
      </c>
      <c r="C56" s="433"/>
      <c r="D56" s="434"/>
      <c r="E56" s="452"/>
      <c r="F56" s="454"/>
      <c r="G56" s="120"/>
      <c r="H56" s="132"/>
      <c r="I56" s="123"/>
    </row>
    <row r="57" spans="1:12" x14ac:dyDescent="0.25">
      <c r="A57" s="119"/>
      <c r="B57" s="435" t="s">
        <v>884</v>
      </c>
      <c r="C57" s="436"/>
      <c r="D57" s="437"/>
      <c r="E57" s="421">
        <v>3</v>
      </c>
      <c r="F57" s="422"/>
      <c r="G57" s="120">
        <v>58.8</v>
      </c>
      <c r="H57" s="132">
        <v>5</v>
      </c>
      <c r="I57" s="123">
        <f>H57*G57</f>
        <v>294</v>
      </c>
    </row>
    <row r="58" spans="1:12" x14ac:dyDescent="0.25">
      <c r="A58" s="133"/>
      <c r="B58" s="438"/>
      <c r="C58" s="439"/>
      <c r="D58" s="440"/>
      <c r="E58" s="455"/>
      <c r="F58" s="457"/>
      <c r="G58" s="120"/>
      <c r="H58" s="132"/>
      <c r="I58" s="123"/>
    </row>
    <row r="59" spans="1:12" x14ac:dyDescent="0.25">
      <c r="A59" s="423" t="s">
        <v>737</v>
      </c>
      <c r="B59" s="419"/>
      <c r="C59" s="419"/>
      <c r="D59" s="419"/>
      <c r="E59" s="419"/>
      <c r="F59" s="419"/>
      <c r="G59" s="419"/>
      <c r="H59" s="420"/>
      <c r="I59" s="134">
        <f>SUM(I56:I58)</f>
        <v>294</v>
      </c>
    </row>
    <row r="60" spans="1:12" x14ac:dyDescent="0.25">
      <c r="A60" s="135"/>
      <c r="B60" s="136"/>
      <c r="C60" s="136"/>
      <c r="D60" s="136"/>
      <c r="E60" s="136"/>
      <c r="F60" s="137"/>
      <c r="G60" s="138"/>
      <c r="H60" s="138"/>
      <c r="I60" s="139"/>
      <c r="L60" s="91"/>
    </row>
    <row r="61" spans="1:12" x14ac:dyDescent="0.25">
      <c r="A61" s="467"/>
      <c r="B61" s="468"/>
      <c r="C61" s="468"/>
      <c r="D61" s="468"/>
      <c r="E61" s="468"/>
      <c r="F61" s="140"/>
      <c r="G61" s="469" t="s">
        <v>738</v>
      </c>
      <c r="H61" s="468"/>
      <c r="I61" s="141">
        <f>I59+I53+I41</f>
        <v>28587.25</v>
      </c>
    </row>
    <row r="62" spans="1:12" x14ac:dyDescent="0.25">
      <c r="A62" s="467"/>
      <c r="B62" s="468"/>
      <c r="C62" s="468"/>
      <c r="D62" s="468"/>
      <c r="E62" s="468"/>
      <c r="F62" s="94"/>
      <c r="G62" s="142"/>
      <c r="H62" s="143"/>
      <c r="I62" s="144"/>
    </row>
    <row r="63" spans="1:12" ht="15.75" thickBot="1" x14ac:dyDescent="0.3">
      <c r="A63" s="467"/>
      <c r="B63" s="468"/>
      <c r="C63" s="468"/>
      <c r="D63" s="468"/>
      <c r="E63" s="468"/>
      <c r="F63" s="94"/>
      <c r="G63" s="417" t="s">
        <v>739</v>
      </c>
      <c r="H63" s="418"/>
      <c r="I63" s="153">
        <f>I61+I62</f>
        <v>28587.25</v>
      </c>
    </row>
    <row r="64" spans="1:12" ht="16.5" thickTop="1" thickBot="1" x14ac:dyDescent="0.3">
      <c r="A64" s="145"/>
      <c r="B64" s="146"/>
      <c r="C64" s="474"/>
      <c r="D64" s="475"/>
      <c r="E64" s="475"/>
      <c r="F64" s="475"/>
      <c r="G64" s="147"/>
      <c r="H64" s="147"/>
      <c r="I64" s="148"/>
    </row>
    <row r="66" spans="1:2" x14ac:dyDescent="0.25">
      <c r="A66" s="91"/>
      <c r="B66" s="91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M66"/>
  <sheetViews>
    <sheetView topLeftCell="A31" workbookViewId="0">
      <selection activeCell="P52" sqref="P52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D10" s="217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936</v>
      </c>
      <c r="I15" s="484"/>
    </row>
    <row r="16" spans="1:13" x14ac:dyDescent="0.25">
      <c r="A16" s="458" t="s">
        <v>957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958</v>
      </c>
      <c r="C25" s="433"/>
      <c r="D25" s="433"/>
      <c r="E25" s="433"/>
      <c r="F25" s="434"/>
      <c r="G25" s="187">
        <v>1</v>
      </c>
      <c r="H25" s="218">
        <v>682</v>
      </c>
      <c r="I25" s="123">
        <f>H25*G25</f>
        <v>682</v>
      </c>
    </row>
    <row r="26" spans="1:11" x14ac:dyDescent="0.25">
      <c r="A26" s="119">
        <v>2</v>
      </c>
      <c r="B26" s="435" t="s">
        <v>959</v>
      </c>
      <c r="C26" s="436"/>
      <c r="D26" s="436"/>
      <c r="E26" s="436"/>
      <c r="F26" s="436"/>
      <c r="G26" s="189">
        <v>1</v>
      </c>
      <c r="H26" s="219">
        <v>248.85</v>
      </c>
      <c r="I26" s="123">
        <f>H26*G26</f>
        <v>248.85</v>
      </c>
    </row>
    <row r="27" spans="1:11" x14ac:dyDescent="0.25">
      <c r="A27" s="119"/>
      <c r="B27" s="435"/>
      <c r="C27" s="436"/>
      <c r="D27" s="436"/>
      <c r="E27" s="436"/>
      <c r="F27" s="436"/>
      <c r="G27" s="189"/>
      <c r="H27" s="182"/>
      <c r="I27" s="123"/>
    </row>
    <row r="28" spans="1:11" x14ac:dyDescent="0.25">
      <c r="A28" s="119"/>
      <c r="B28" s="489"/>
      <c r="C28" s="490"/>
      <c r="D28" s="490"/>
      <c r="E28" s="490"/>
      <c r="F28" s="491"/>
      <c r="G28" s="189"/>
      <c r="H28" s="188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188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88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88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930.85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139.63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1070.48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>
        <v>4</v>
      </c>
      <c r="H44" s="149">
        <v>450</v>
      </c>
      <c r="I44" s="126">
        <f>SUM(G44*H44)</f>
        <v>1800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/>
      <c r="H46" s="150">
        <v>300</v>
      </c>
      <c r="I46" s="123">
        <f t="shared" si="1"/>
        <v>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4</v>
      </c>
      <c r="H48" s="152">
        <v>200</v>
      </c>
      <c r="I48" s="123">
        <f t="shared" si="1"/>
        <v>800</v>
      </c>
    </row>
    <row r="49" spans="1:12" x14ac:dyDescent="0.25">
      <c r="A49" s="119">
        <v>6</v>
      </c>
      <c r="B49" s="441" t="s">
        <v>955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2600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960</v>
      </c>
      <c r="C56" s="433"/>
      <c r="D56" s="434"/>
      <c r="E56" s="452"/>
      <c r="F56" s="454"/>
      <c r="G56" s="120"/>
      <c r="H56" s="132"/>
      <c r="I56" s="123"/>
    </row>
    <row r="57" spans="1:12" x14ac:dyDescent="0.25">
      <c r="A57" s="119"/>
      <c r="B57" s="435" t="s">
        <v>884</v>
      </c>
      <c r="C57" s="436"/>
      <c r="D57" s="437"/>
      <c r="E57" s="421">
        <v>2</v>
      </c>
      <c r="F57" s="422"/>
      <c r="G57" s="120">
        <v>39.6</v>
      </c>
      <c r="H57" s="132">
        <v>5</v>
      </c>
      <c r="I57" s="123">
        <f>H57*G57</f>
        <v>198</v>
      </c>
    </row>
    <row r="58" spans="1:12" x14ac:dyDescent="0.25">
      <c r="A58" s="133"/>
      <c r="B58" s="438"/>
      <c r="C58" s="439"/>
      <c r="D58" s="440"/>
      <c r="E58" s="455"/>
      <c r="F58" s="457"/>
      <c r="G58" s="120"/>
      <c r="H58" s="132"/>
      <c r="I58" s="123"/>
    </row>
    <row r="59" spans="1:12" x14ac:dyDescent="0.25">
      <c r="A59" s="423" t="s">
        <v>737</v>
      </c>
      <c r="B59" s="419"/>
      <c r="C59" s="419"/>
      <c r="D59" s="419"/>
      <c r="E59" s="419"/>
      <c r="F59" s="419"/>
      <c r="G59" s="419"/>
      <c r="H59" s="420"/>
      <c r="I59" s="134">
        <f>SUM(I56:I58)</f>
        <v>198</v>
      </c>
    </row>
    <row r="60" spans="1:12" x14ac:dyDescent="0.25">
      <c r="A60" s="135"/>
      <c r="B60" s="136"/>
      <c r="C60" s="136"/>
      <c r="D60" s="136"/>
      <c r="E60" s="136"/>
      <c r="F60" s="137"/>
      <c r="G60" s="138"/>
      <c r="H60" s="138"/>
      <c r="I60" s="139"/>
      <c r="L60" s="91"/>
    </row>
    <row r="61" spans="1:12" x14ac:dyDescent="0.25">
      <c r="A61" s="467"/>
      <c r="B61" s="468"/>
      <c r="C61" s="468"/>
      <c r="D61" s="468"/>
      <c r="E61" s="468"/>
      <c r="F61" s="140"/>
      <c r="G61" s="469" t="s">
        <v>738</v>
      </c>
      <c r="H61" s="468"/>
      <c r="I61" s="141">
        <f>I59+I53+I41</f>
        <v>3868.48</v>
      </c>
    </row>
    <row r="62" spans="1:12" x14ac:dyDescent="0.25">
      <c r="A62" s="467"/>
      <c r="B62" s="468"/>
      <c r="C62" s="468"/>
      <c r="D62" s="468"/>
      <c r="E62" s="468"/>
      <c r="F62" s="94"/>
      <c r="G62" s="142"/>
      <c r="H62" s="143"/>
      <c r="I62" s="144"/>
    </row>
    <row r="63" spans="1:12" ht="15.75" thickBot="1" x14ac:dyDescent="0.3">
      <c r="A63" s="467"/>
      <c r="B63" s="468"/>
      <c r="C63" s="468"/>
      <c r="D63" s="468"/>
      <c r="E63" s="468"/>
      <c r="F63" s="94"/>
      <c r="G63" s="417" t="s">
        <v>739</v>
      </c>
      <c r="H63" s="418"/>
      <c r="I63" s="153">
        <f>I61+I62</f>
        <v>3868.48</v>
      </c>
    </row>
    <row r="64" spans="1:12" ht="16.5" thickTop="1" thickBot="1" x14ac:dyDescent="0.3">
      <c r="A64" s="145"/>
      <c r="B64" s="146"/>
      <c r="C64" s="474"/>
      <c r="D64" s="475"/>
      <c r="E64" s="475"/>
      <c r="F64" s="475"/>
      <c r="G64" s="147"/>
      <c r="H64" s="147"/>
      <c r="I64" s="148"/>
    </row>
    <row r="66" spans="1:2" x14ac:dyDescent="0.25">
      <c r="A66" s="91"/>
      <c r="B66" s="91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M66"/>
  <sheetViews>
    <sheetView topLeftCell="A40" workbookViewId="0">
      <selection activeCell="P52" sqref="P52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D10" s="217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961</v>
      </c>
      <c r="I15" s="484"/>
    </row>
    <row r="16" spans="1:13" x14ac:dyDescent="0.25">
      <c r="A16" s="458" t="s">
        <v>962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/>
      <c r="B25" s="432"/>
      <c r="C25" s="433"/>
      <c r="D25" s="433"/>
      <c r="E25" s="433"/>
      <c r="F25" s="434"/>
      <c r="G25" s="187"/>
      <c r="H25" s="218"/>
      <c r="I25" s="123">
        <f>H25*G25</f>
        <v>0</v>
      </c>
    </row>
    <row r="26" spans="1:11" x14ac:dyDescent="0.25">
      <c r="A26" s="119"/>
      <c r="B26" s="435"/>
      <c r="C26" s="436"/>
      <c r="D26" s="436"/>
      <c r="E26" s="436"/>
      <c r="F26" s="436"/>
      <c r="G26" s="189"/>
      <c r="H26" s="219"/>
      <c r="I26" s="123">
        <f>H26*G26</f>
        <v>0</v>
      </c>
    </row>
    <row r="27" spans="1:11" x14ac:dyDescent="0.25">
      <c r="A27" s="119"/>
      <c r="B27" s="435"/>
      <c r="C27" s="436"/>
      <c r="D27" s="436"/>
      <c r="E27" s="436"/>
      <c r="F27" s="436"/>
      <c r="G27" s="189"/>
      <c r="H27" s="182"/>
      <c r="I27" s="123"/>
    </row>
    <row r="28" spans="1:11" x14ac:dyDescent="0.25">
      <c r="A28" s="119"/>
      <c r="B28" s="489"/>
      <c r="C28" s="490"/>
      <c r="D28" s="490"/>
      <c r="E28" s="490"/>
      <c r="F28" s="491"/>
      <c r="G28" s="189"/>
      <c r="H28" s="188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188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88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88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0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0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0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1</v>
      </c>
      <c r="H46" s="150">
        <v>300</v>
      </c>
      <c r="I46" s="123">
        <f t="shared" si="1"/>
        <v>300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1</v>
      </c>
      <c r="H48" s="152">
        <v>200</v>
      </c>
      <c r="I48" s="123">
        <f t="shared" si="1"/>
        <v>200</v>
      </c>
    </row>
    <row r="49" spans="1:12" x14ac:dyDescent="0.25">
      <c r="A49" s="119">
        <v>6</v>
      </c>
      <c r="B49" s="441" t="s">
        <v>955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500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963</v>
      </c>
      <c r="C56" s="433"/>
      <c r="D56" s="434"/>
      <c r="E56" s="452"/>
      <c r="F56" s="454"/>
      <c r="G56" s="120"/>
      <c r="H56" s="132"/>
      <c r="I56" s="123"/>
    </row>
    <row r="57" spans="1:12" x14ac:dyDescent="0.25">
      <c r="A57" s="119"/>
      <c r="B57" s="435" t="s">
        <v>884</v>
      </c>
      <c r="C57" s="436"/>
      <c r="D57" s="437"/>
      <c r="E57" s="421">
        <v>1</v>
      </c>
      <c r="F57" s="422"/>
      <c r="G57" s="120">
        <v>33.4</v>
      </c>
      <c r="H57" s="132">
        <v>5</v>
      </c>
      <c r="I57" s="123">
        <f>H57*G57</f>
        <v>167</v>
      </c>
    </row>
    <row r="58" spans="1:12" x14ac:dyDescent="0.25">
      <c r="A58" s="133"/>
      <c r="B58" s="438"/>
      <c r="C58" s="439"/>
      <c r="D58" s="440"/>
      <c r="E58" s="455"/>
      <c r="F58" s="457"/>
      <c r="G58" s="120"/>
      <c r="H58" s="132"/>
      <c r="I58" s="123"/>
    </row>
    <row r="59" spans="1:12" x14ac:dyDescent="0.25">
      <c r="A59" s="423" t="s">
        <v>737</v>
      </c>
      <c r="B59" s="419"/>
      <c r="C59" s="419"/>
      <c r="D59" s="419"/>
      <c r="E59" s="419"/>
      <c r="F59" s="419"/>
      <c r="G59" s="419"/>
      <c r="H59" s="420"/>
      <c r="I59" s="134">
        <f>SUM(I56:I58)</f>
        <v>167</v>
      </c>
    </row>
    <row r="60" spans="1:12" x14ac:dyDescent="0.25">
      <c r="A60" s="135"/>
      <c r="B60" s="136"/>
      <c r="C60" s="136"/>
      <c r="D60" s="136"/>
      <c r="E60" s="136"/>
      <c r="F60" s="137"/>
      <c r="G60" s="138"/>
      <c r="H60" s="138"/>
      <c r="I60" s="139"/>
      <c r="L60" s="91"/>
    </row>
    <row r="61" spans="1:12" x14ac:dyDescent="0.25">
      <c r="A61" s="467"/>
      <c r="B61" s="468"/>
      <c r="C61" s="468"/>
      <c r="D61" s="468"/>
      <c r="E61" s="468"/>
      <c r="F61" s="140"/>
      <c r="G61" s="469" t="s">
        <v>738</v>
      </c>
      <c r="H61" s="468"/>
      <c r="I61" s="141">
        <f>I59+I53+I41</f>
        <v>667</v>
      </c>
    </row>
    <row r="62" spans="1:12" x14ac:dyDescent="0.25">
      <c r="A62" s="467"/>
      <c r="B62" s="468"/>
      <c r="C62" s="468"/>
      <c r="D62" s="468"/>
      <c r="E62" s="468"/>
      <c r="F62" s="94"/>
      <c r="G62" s="142"/>
      <c r="H62" s="143"/>
      <c r="I62" s="144"/>
    </row>
    <row r="63" spans="1:12" ht="15.75" thickBot="1" x14ac:dyDescent="0.3">
      <c r="A63" s="467"/>
      <c r="B63" s="468"/>
      <c r="C63" s="468"/>
      <c r="D63" s="468"/>
      <c r="E63" s="468"/>
      <c r="F63" s="94"/>
      <c r="G63" s="417" t="s">
        <v>739</v>
      </c>
      <c r="H63" s="418"/>
      <c r="I63" s="153">
        <f>I61+I62</f>
        <v>667</v>
      </c>
    </row>
    <row r="64" spans="1:12" ht="16.5" thickTop="1" thickBot="1" x14ac:dyDescent="0.3">
      <c r="A64" s="145"/>
      <c r="B64" s="146"/>
      <c r="C64" s="474"/>
      <c r="D64" s="475"/>
      <c r="E64" s="475"/>
      <c r="F64" s="475"/>
      <c r="G64" s="147"/>
      <c r="H64" s="147"/>
      <c r="I64" s="148"/>
    </row>
    <row r="66" spans="1:2" x14ac:dyDescent="0.25">
      <c r="A66" s="91"/>
      <c r="B66" s="91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M66"/>
  <sheetViews>
    <sheetView workbookViewId="0">
      <selection activeCell="L8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D10" s="217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933</v>
      </c>
      <c r="I15" s="484"/>
    </row>
    <row r="16" spans="1:13" x14ac:dyDescent="0.25">
      <c r="A16" s="458" t="s">
        <v>964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965</v>
      </c>
      <c r="C25" s="433"/>
      <c r="D25" s="433"/>
      <c r="E25" s="433"/>
      <c r="F25" s="434"/>
      <c r="G25" s="187">
        <v>1</v>
      </c>
      <c r="H25" s="218">
        <v>3167.47</v>
      </c>
      <c r="I25" s="123">
        <f>H25*G25</f>
        <v>3167.47</v>
      </c>
    </row>
    <row r="26" spans="1:11" x14ac:dyDescent="0.25">
      <c r="A26" s="119"/>
      <c r="B26" s="435"/>
      <c r="C26" s="436"/>
      <c r="D26" s="436"/>
      <c r="E26" s="436"/>
      <c r="F26" s="436"/>
      <c r="G26" s="189"/>
      <c r="H26" s="219"/>
      <c r="I26" s="123"/>
    </row>
    <row r="27" spans="1:11" x14ac:dyDescent="0.25">
      <c r="A27" s="119"/>
      <c r="B27" s="435"/>
      <c r="C27" s="436"/>
      <c r="D27" s="436"/>
      <c r="E27" s="436"/>
      <c r="F27" s="436"/>
      <c r="G27" s="189"/>
      <c r="H27" s="219"/>
      <c r="I27" s="123"/>
    </row>
    <row r="28" spans="1:11" x14ac:dyDescent="0.25">
      <c r="A28" s="119"/>
      <c r="B28" s="489"/>
      <c r="C28" s="490"/>
      <c r="D28" s="490"/>
      <c r="E28" s="490"/>
      <c r="F28" s="491"/>
      <c r="G28" s="189"/>
      <c r="H28" s="219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188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88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88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3167.47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475.12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3642.5899999999997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2.5</v>
      </c>
      <c r="H46" s="150">
        <v>300</v>
      </c>
      <c r="I46" s="123">
        <f t="shared" si="1"/>
        <v>750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2.5</v>
      </c>
      <c r="H48" s="152">
        <v>200</v>
      </c>
      <c r="I48" s="123">
        <f t="shared" si="1"/>
        <v>500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1250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963</v>
      </c>
      <c r="C56" s="433"/>
      <c r="D56" s="434"/>
      <c r="E56" s="452"/>
      <c r="F56" s="454"/>
      <c r="G56" s="120"/>
      <c r="H56" s="132"/>
      <c r="I56" s="123"/>
    </row>
    <row r="57" spans="1:12" x14ac:dyDescent="0.25">
      <c r="A57" s="119"/>
      <c r="B57" s="435" t="s">
        <v>884</v>
      </c>
      <c r="C57" s="436"/>
      <c r="D57" s="437"/>
      <c r="E57" s="421">
        <v>1</v>
      </c>
      <c r="F57" s="422"/>
      <c r="G57" s="120">
        <v>66.400000000000006</v>
      </c>
      <c r="H57" s="132">
        <v>5</v>
      </c>
      <c r="I57" s="123">
        <f>H57*G57</f>
        <v>332</v>
      </c>
    </row>
    <row r="58" spans="1:12" x14ac:dyDescent="0.25">
      <c r="A58" s="133"/>
      <c r="B58" s="438"/>
      <c r="C58" s="439"/>
      <c r="D58" s="440"/>
      <c r="E58" s="455"/>
      <c r="F58" s="457"/>
      <c r="G58" s="120"/>
      <c r="H58" s="132"/>
      <c r="I58" s="123"/>
    </row>
    <row r="59" spans="1:12" x14ac:dyDescent="0.25">
      <c r="A59" s="423" t="s">
        <v>737</v>
      </c>
      <c r="B59" s="419"/>
      <c r="C59" s="419"/>
      <c r="D59" s="419"/>
      <c r="E59" s="419"/>
      <c r="F59" s="419"/>
      <c r="G59" s="419"/>
      <c r="H59" s="420"/>
      <c r="I59" s="134">
        <f>SUM(I56:I58)</f>
        <v>332</v>
      </c>
    </row>
    <row r="60" spans="1:12" x14ac:dyDescent="0.25">
      <c r="A60" s="135"/>
      <c r="B60" s="136"/>
      <c r="C60" s="136"/>
      <c r="D60" s="136"/>
      <c r="E60" s="136"/>
      <c r="F60" s="137"/>
      <c r="G60" s="138"/>
      <c r="H60" s="138"/>
      <c r="I60" s="139"/>
      <c r="L60" s="91"/>
    </row>
    <row r="61" spans="1:12" x14ac:dyDescent="0.25">
      <c r="A61" s="467"/>
      <c r="B61" s="468"/>
      <c r="C61" s="468"/>
      <c r="D61" s="468"/>
      <c r="E61" s="468"/>
      <c r="F61" s="140"/>
      <c r="G61" s="469" t="s">
        <v>738</v>
      </c>
      <c r="H61" s="468"/>
      <c r="I61" s="141">
        <f>I59+I53+I41</f>
        <v>5224.59</v>
      </c>
    </row>
    <row r="62" spans="1:12" x14ac:dyDescent="0.25">
      <c r="A62" s="467"/>
      <c r="B62" s="468"/>
      <c r="C62" s="468"/>
      <c r="D62" s="468"/>
      <c r="E62" s="468"/>
      <c r="F62" s="94"/>
      <c r="G62" s="142"/>
      <c r="H62" s="143"/>
      <c r="I62" s="144"/>
    </row>
    <row r="63" spans="1:12" ht="15.75" thickBot="1" x14ac:dyDescent="0.3">
      <c r="A63" s="467"/>
      <c r="B63" s="468"/>
      <c r="C63" s="468"/>
      <c r="D63" s="468"/>
      <c r="E63" s="468"/>
      <c r="F63" s="94"/>
      <c r="G63" s="417" t="s">
        <v>739</v>
      </c>
      <c r="H63" s="418"/>
      <c r="I63" s="153">
        <f>I61+I62</f>
        <v>5224.59</v>
      </c>
    </row>
    <row r="64" spans="1:12" ht="16.5" thickTop="1" thickBot="1" x14ac:dyDescent="0.3">
      <c r="A64" s="145"/>
      <c r="B64" s="146"/>
      <c r="C64" s="474"/>
      <c r="D64" s="475"/>
      <c r="E64" s="475"/>
      <c r="F64" s="475"/>
      <c r="G64" s="147"/>
      <c r="H64" s="147"/>
      <c r="I64" s="148"/>
    </row>
    <row r="66" spans="1:2" x14ac:dyDescent="0.25">
      <c r="A66" s="91"/>
      <c r="B66" s="91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M66"/>
  <sheetViews>
    <sheetView topLeftCell="A16" workbookViewId="0">
      <selection activeCell="M34" sqref="M34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D10" s="217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929</v>
      </c>
      <c r="I15" s="484"/>
    </row>
    <row r="16" spans="1:13" x14ac:dyDescent="0.25">
      <c r="A16" s="458" t="s">
        <v>967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/>
      <c r="B25" s="432"/>
      <c r="C25" s="433"/>
      <c r="D25" s="433"/>
      <c r="E25" s="433"/>
      <c r="F25" s="434"/>
      <c r="G25" s="187"/>
      <c r="H25" s="218"/>
      <c r="I25" s="123"/>
    </row>
    <row r="26" spans="1:11" x14ac:dyDescent="0.25">
      <c r="A26" s="119"/>
      <c r="B26" s="435"/>
      <c r="C26" s="436"/>
      <c r="D26" s="436"/>
      <c r="E26" s="436"/>
      <c r="F26" s="436"/>
      <c r="G26" s="189"/>
      <c r="H26" s="219"/>
      <c r="I26" s="123"/>
    </row>
    <row r="27" spans="1:11" x14ac:dyDescent="0.25">
      <c r="A27" s="119"/>
      <c r="B27" s="435"/>
      <c r="C27" s="436"/>
      <c r="D27" s="436"/>
      <c r="E27" s="436"/>
      <c r="F27" s="436"/>
      <c r="G27" s="189"/>
      <c r="H27" s="219"/>
      <c r="I27" s="123"/>
    </row>
    <row r="28" spans="1:11" x14ac:dyDescent="0.25">
      <c r="A28" s="119"/>
      <c r="B28" s="489"/>
      <c r="C28" s="490"/>
      <c r="D28" s="490"/>
      <c r="E28" s="490"/>
      <c r="F28" s="491"/>
      <c r="G28" s="189"/>
      <c r="H28" s="219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188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88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88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0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0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0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3</v>
      </c>
      <c r="H46" s="150">
        <v>300</v>
      </c>
      <c r="I46" s="123">
        <f t="shared" si="1"/>
        <v>900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3</v>
      </c>
      <c r="H48" s="152">
        <v>200</v>
      </c>
      <c r="I48" s="123">
        <f t="shared" si="1"/>
        <v>600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1500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968</v>
      </c>
      <c r="C56" s="433"/>
      <c r="D56" s="434"/>
      <c r="E56" s="452"/>
      <c r="F56" s="454"/>
      <c r="G56" s="120"/>
      <c r="H56" s="132"/>
      <c r="I56" s="123"/>
    </row>
    <row r="57" spans="1:12" x14ac:dyDescent="0.25">
      <c r="A57" s="119"/>
      <c r="B57" s="435" t="s">
        <v>884</v>
      </c>
      <c r="C57" s="436"/>
      <c r="D57" s="437"/>
      <c r="E57" s="421">
        <v>1</v>
      </c>
      <c r="F57" s="422"/>
      <c r="G57" s="120">
        <v>34</v>
      </c>
      <c r="H57" s="132">
        <v>5</v>
      </c>
      <c r="I57" s="123">
        <f>H57*G57</f>
        <v>170</v>
      </c>
    </row>
    <row r="58" spans="1:12" x14ac:dyDescent="0.25">
      <c r="A58" s="133"/>
      <c r="B58" s="438"/>
      <c r="C58" s="439"/>
      <c r="D58" s="440"/>
      <c r="E58" s="455"/>
      <c r="F58" s="457"/>
      <c r="G58" s="120"/>
      <c r="H58" s="132"/>
      <c r="I58" s="123"/>
    </row>
    <row r="59" spans="1:12" x14ac:dyDescent="0.25">
      <c r="A59" s="423" t="s">
        <v>737</v>
      </c>
      <c r="B59" s="419"/>
      <c r="C59" s="419"/>
      <c r="D59" s="419"/>
      <c r="E59" s="419"/>
      <c r="F59" s="419"/>
      <c r="G59" s="419"/>
      <c r="H59" s="420"/>
      <c r="I59" s="134">
        <f>SUM(I56:I58)</f>
        <v>170</v>
      </c>
    </row>
    <row r="60" spans="1:12" x14ac:dyDescent="0.25">
      <c r="A60" s="135"/>
      <c r="B60" s="136"/>
      <c r="C60" s="136"/>
      <c r="D60" s="136"/>
      <c r="E60" s="136"/>
      <c r="F60" s="137"/>
      <c r="G60" s="138"/>
      <c r="H60" s="138"/>
      <c r="I60" s="139"/>
      <c r="L60" s="91"/>
    </row>
    <row r="61" spans="1:12" x14ac:dyDescent="0.25">
      <c r="A61" s="467"/>
      <c r="B61" s="468"/>
      <c r="C61" s="468"/>
      <c r="D61" s="468"/>
      <c r="E61" s="468"/>
      <c r="F61" s="140"/>
      <c r="G61" s="469" t="s">
        <v>738</v>
      </c>
      <c r="H61" s="468"/>
      <c r="I61" s="141">
        <f>I59+I53+I41</f>
        <v>1670</v>
      </c>
    </row>
    <row r="62" spans="1:12" x14ac:dyDescent="0.25">
      <c r="A62" s="467"/>
      <c r="B62" s="468"/>
      <c r="C62" s="468"/>
      <c r="D62" s="468"/>
      <c r="E62" s="468"/>
      <c r="F62" s="94"/>
      <c r="G62" s="142"/>
      <c r="H62" s="143"/>
      <c r="I62" s="144"/>
    </row>
    <row r="63" spans="1:12" ht="15.75" thickBot="1" x14ac:dyDescent="0.3">
      <c r="A63" s="467"/>
      <c r="B63" s="468"/>
      <c r="C63" s="468"/>
      <c r="D63" s="468"/>
      <c r="E63" s="468"/>
      <c r="F63" s="94"/>
      <c r="G63" s="417" t="s">
        <v>739</v>
      </c>
      <c r="H63" s="418"/>
      <c r="I63" s="153">
        <f>I61+I62</f>
        <v>1670</v>
      </c>
    </row>
    <row r="64" spans="1:12" ht="16.5" thickTop="1" thickBot="1" x14ac:dyDescent="0.3">
      <c r="A64" s="145"/>
      <c r="B64" s="146"/>
      <c r="C64" s="474"/>
      <c r="D64" s="475"/>
      <c r="E64" s="475"/>
      <c r="F64" s="475"/>
      <c r="G64" s="147"/>
      <c r="H64" s="147"/>
      <c r="I64" s="148"/>
    </row>
    <row r="66" spans="1:2" x14ac:dyDescent="0.25">
      <c r="A66" s="91"/>
      <c r="B66" s="91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M66"/>
  <sheetViews>
    <sheetView topLeftCell="A31" workbookViewId="0">
      <selection activeCell="M34" sqref="M34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D10" s="217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936</v>
      </c>
      <c r="I15" s="484"/>
    </row>
    <row r="16" spans="1:13" x14ac:dyDescent="0.25">
      <c r="A16" s="458" t="s">
        <v>967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/>
      <c r="B25" s="432"/>
      <c r="C25" s="433"/>
      <c r="D25" s="433"/>
      <c r="E25" s="433"/>
      <c r="F25" s="434"/>
      <c r="G25" s="187"/>
      <c r="H25" s="218"/>
      <c r="I25" s="123"/>
    </row>
    <row r="26" spans="1:11" x14ac:dyDescent="0.25">
      <c r="A26" s="119"/>
      <c r="B26" s="435"/>
      <c r="C26" s="436"/>
      <c r="D26" s="436"/>
      <c r="E26" s="436"/>
      <c r="F26" s="436"/>
      <c r="G26" s="189"/>
      <c r="H26" s="219"/>
      <c r="I26" s="123"/>
    </row>
    <row r="27" spans="1:11" x14ac:dyDescent="0.25">
      <c r="A27" s="119"/>
      <c r="B27" s="435"/>
      <c r="C27" s="436"/>
      <c r="D27" s="436"/>
      <c r="E27" s="436"/>
      <c r="F27" s="436"/>
      <c r="G27" s="189"/>
      <c r="H27" s="219"/>
      <c r="I27" s="123"/>
    </row>
    <row r="28" spans="1:11" x14ac:dyDescent="0.25">
      <c r="A28" s="119"/>
      <c r="B28" s="489"/>
      <c r="C28" s="490"/>
      <c r="D28" s="490"/>
      <c r="E28" s="490"/>
      <c r="F28" s="491"/>
      <c r="G28" s="189"/>
      <c r="H28" s="219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188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88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88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0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0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0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214">
        <v>1.5</v>
      </c>
      <c r="H46" s="150">
        <v>300</v>
      </c>
      <c r="I46" s="123">
        <f t="shared" si="1"/>
        <v>450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214">
        <v>1.5</v>
      </c>
      <c r="H48" s="152">
        <v>200</v>
      </c>
      <c r="I48" s="123">
        <f t="shared" si="1"/>
        <v>300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750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969</v>
      </c>
      <c r="C56" s="433"/>
      <c r="D56" s="434"/>
      <c r="E56" s="452"/>
      <c r="F56" s="454"/>
      <c r="G56" s="120"/>
      <c r="H56" s="132"/>
      <c r="I56" s="123"/>
    </row>
    <row r="57" spans="1:12" x14ac:dyDescent="0.25">
      <c r="A57" s="119"/>
      <c r="B57" s="435" t="s">
        <v>884</v>
      </c>
      <c r="C57" s="436"/>
      <c r="D57" s="437"/>
      <c r="E57" s="421">
        <v>1</v>
      </c>
      <c r="F57" s="422"/>
      <c r="G57" s="120">
        <v>19.8</v>
      </c>
      <c r="H57" s="132">
        <v>5</v>
      </c>
      <c r="I57" s="123">
        <f>H57*G57</f>
        <v>99</v>
      </c>
    </row>
    <row r="58" spans="1:12" x14ac:dyDescent="0.25">
      <c r="A58" s="133"/>
      <c r="B58" s="438"/>
      <c r="C58" s="439"/>
      <c r="D58" s="440"/>
      <c r="E58" s="455"/>
      <c r="F58" s="457"/>
      <c r="G58" s="120"/>
      <c r="H58" s="132"/>
      <c r="I58" s="123"/>
    </row>
    <row r="59" spans="1:12" x14ac:dyDescent="0.25">
      <c r="A59" s="423" t="s">
        <v>737</v>
      </c>
      <c r="B59" s="419"/>
      <c r="C59" s="419"/>
      <c r="D59" s="419"/>
      <c r="E59" s="419"/>
      <c r="F59" s="419"/>
      <c r="G59" s="419"/>
      <c r="H59" s="420"/>
      <c r="I59" s="134">
        <f>SUM(I56:I58)</f>
        <v>99</v>
      </c>
    </row>
    <row r="60" spans="1:12" x14ac:dyDescent="0.25">
      <c r="A60" s="135"/>
      <c r="B60" s="136"/>
      <c r="C60" s="136"/>
      <c r="D60" s="136"/>
      <c r="E60" s="136"/>
      <c r="F60" s="137"/>
      <c r="G60" s="138"/>
      <c r="H60" s="138"/>
      <c r="I60" s="139"/>
      <c r="L60" s="91"/>
    </row>
    <row r="61" spans="1:12" x14ac:dyDescent="0.25">
      <c r="A61" s="467"/>
      <c r="B61" s="468"/>
      <c r="C61" s="468"/>
      <c r="D61" s="468"/>
      <c r="E61" s="468"/>
      <c r="F61" s="140"/>
      <c r="G61" s="469" t="s">
        <v>738</v>
      </c>
      <c r="H61" s="468"/>
      <c r="I61" s="141">
        <f>I59+I53+I41</f>
        <v>849</v>
      </c>
    </row>
    <row r="62" spans="1:12" x14ac:dyDescent="0.25">
      <c r="A62" s="467"/>
      <c r="B62" s="468"/>
      <c r="C62" s="468"/>
      <c r="D62" s="468"/>
      <c r="E62" s="468"/>
      <c r="F62" s="94"/>
      <c r="G62" s="142"/>
      <c r="H62" s="143"/>
      <c r="I62" s="144"/>
    </row>
    <row r="63" spans="1:12" ht="15.75" thickBot="1" x14ac:dyDescent="0.3">
      <c r="A63" s="467"/>
      <c r="B63" s="468"/>
      <c r="C63" s="468"/>
      <c r="D63" s="468"/>
      <c r="E63" s="468"/>
      <c r="F63" s="94"/>
      <c r="G63" s="417" t="s">
        <v>739</v>
      </c>
      <c r="H63" s="418"/>
      <c r="I63" s="153">
        <f>I61+I62</f>
        <v>849</v>
      </c>
    </row>
    <row r="64" spans="1:12" ht="16.5" thickTop="1" thickBot="1" x14ac:dyDescent="0.3">
      <c r="A64" s="145"/>
      <c r="B64" s="146"/>
      <c r="C64" s="474"/>
      <c r="D64" s="475"/>
      <c r="E64" s="475"/>
      <c r="F64" s="475"/>
      <c r="G64" s="147"/>
      <c r="H64" s="147"/>
      <c r="I64" s="148"/>
    </row>
    <row r="66" spans="1:2" x14ac:dyDescent="0.25">
      <c r="A66" s="91"/>
      <c r="B66" s="91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M66"/>
  <sheetViews>
    <sheetView topLeftCell="A38" workbookViewId="0">
      <selection activeCell="M34" sqref="M34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D10" s="217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936</v>
      </c>
      <c r="I15" s="484"/>
    </row>
    <row r="16" spans="1:13" x14ac:dyDescent="0.25">
      <c r="A16" s="458" t="s">
        <v>970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971</v>
      </c>
      <c r="C25" s="433"/>
      <c r="D25" s="433"/>
      <c r="E25" s="433"/>
      <c r="F25" s="434"/>
      <c r="G25" s="187">
        <v>1</v>
      </c>
      <c r="H25" s="218">
        <v>150.43</v>
      </c>
      <c r="I25" s="123">
        <f>H25*G25</f>
        <v>150.43</v>
      </c>
    </row>
    <row r="26" spans="1:11" x14ac:dyDescent="0.25">
      <c r="A26" s="119">
        <v>2</v>
      </c>
      <c r="B26" s="435" t="s">
        <v>972</v>
      </c>
      <c r="C26" s="436"/>
      <c r="D26" s="436"/>
      <c r="E26" s="436"/>
      <c r="F26" s="436"/>
      <c r="G26" s="189">
        <v>1</v>
      </c>
      <c r="H26" s="219">
        <v>299</v>
      </c>
      <c r="I26" s="123">
        <f>H26*G26</f>
        <v>299</v>
      </c>
    </row>
    <row r="27" spans="1:11" x14ac:dyDescent="0.25">
      <c r="A27" s="119">
        <v>3</v>
      </c>
      <c r="B27" s="435" t="s">
        <v>886</v>
      </c>
      <c r="C27" s="436"/>
      <c r="D27" s="436"/>
      <c r="E27" s="436"/>
      <c r="F27" s="436"/>
      <c r="G27" s="189">
        <v>1</v>
      </c>
      <c r="H27" s="219">
        <v>249.5</v>
      </c>
      <c r="I27" s="123">
        <f>H27*G27</f>
        <v>249.5</v>
      </c>
    </row>
    <row r="28" spans="1:11" x14ac:dyDescent="0.25">
      <c r="A28" s="119"/>
      <c r="B28" s="489"/>
      <c r="C28" s="490"/>
      <c r="D28" s="490"/>
      <c r="E28" s="490"/>
      <c r="F28" s="491"/>
      <c r="G28" s="189"/>
      <c r="H28" s="219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188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88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88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698.93000000000006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104.84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803.7700000000001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214">
        <v>3.5</v>
      </c>
      <c r="H46" s="150">
        <v>300</v>
      </c>
      <c r="I46" s="123">
        <f t="shared" si="1"/>
        <v>1050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214">
        <v>3.5</v>
      </c>
      <c r="H48" s="152">
        <v>200</v>
      </c>
      <c r="I48" s="123">
        <f t="shared" si="1"/>
        <v>700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1750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973</v>
      </c>
      <c r="C56" s="433"/>
      <c r="D56" s="434"/>
      <c r="E56" s="452"/>
      <c r="F56" s="454"/>
      <c r="G56" s="120"/>
      <c r="H56" s="132"/>
      <c r="I56" s="123"/>
    </row>
    <row r="57" spans="1:12" x14ac:dyDescent="0.25">
      <c r="A57" s="119"/>
      <c r="B57" s="435" t="s">
        <v>884</v>
      </c>
      <c r="C57" s="436"/>
      <c r="D57" s="437"/>
      <c r="E57" s="421">
        <v>1</v>
      </c>
      <c r="F57" s="422"/>
      <c r="G57" s="120">
        <v>81.8</v>
      </c>
      <c r="H57" s="132">
        <v>5</v>
      </c>
      <c r="I57" s="123">
        <f>H57*G57</f>
        <v>409</v>
      </c>
    </row>
    <row r="58" spans="1:12" x14ac:dyDescent="0.25">
      <c r="A58" s="133"/>
      <c r="B58" s="438"/>
      <c r="C58" s="439"/>
      <c r="D58" s="440"/>
      <c r="E58" s="455"/>
      <c r="F58" s="457"/>
      <c r="G58" s="120"/>
      <c r="H58" s="132"/>
      <c r="I58" s="123"/>
    </row>
    <row r="59" spans="1:12" x14ac:dyDescent="0.25">
      <c r="A59" s="423" t="s">
        <v>737</v>
      </c>
      <c r="B59" s="419"/>
      <c r="C59" s="419"/>
      <c r="D59" s="419"/>
      <c r="E59" s="419"/>
      <c r="F59" s="419"/>
      <c r="G59" s="419"/>
      <c r="H59" s="420"/>
      <c r="I59" s="134">
        <f>SUM(I56:I58)</f>
        <v>409</v>
      </c>
    </row>
    <row r="60" spans="1:12" x14ac:dyDescent="0.25">
      <c r="A60" s="135"/>
      <c r="B60" s="136"/>
      <c r="C60" s="136"/>
      <c r="D60" s="136"/>
      <c r="E60" s="136"/>
      <c r="F60" s="137"/>
      <c r="G60" s="138"/>
      <c r="H60" s="138"/>
      <c r="I60" s="139"/>
      <c r="L60" s="91"/>
    </row>
    <row r="61" spans="1:12" x14ac:dyDescent="0.25">
      <c r="A61" s="467"/>
      <c r="B61" s="468"/>
      <c r="C61" s="468"/>
      <c r="D61" s="468"/>
      <c r="E61" s="468"/>
      <c r="F61" s="140"/>
      <c r="G61" s="469" t="s">
        <v>738</v>
      </c>
      <c r="H61" s="468"/>
      <c r="I61" s="141">
        <f>I59+I53+I41</f>
        <v>2962.77</v>
      </c>
    </row>
    <row r="62" spans="1:12" x14ac:dyDescent="0.25">
      <c r="A62" s="467"/>
      <c r="B62" s="468"/>
      <c r="C62" s="468"/>
      <c r="D62" s="468"/>
      <c r="E62" s="468"/>
      <c r="F62" s="94"/>
      <c r="G62" s="142"/>
      <c r="H62" s="143"/>
      <c r="I62" s="144"/>
    </row>
    <row r="63" spans="1:12" ht="15.75" thickBot="1" x14ac:dyDescent="0.3">
      <c r="A63" s="467"/>
      <c r="B63" s="468"/>
      <c r="C63" s="468"/>
      <c r="D63" s="468"/>
      <c r="E63" s="468"/>
      <c r="F63" s="94"/>
      <c r="G63" s="417" t="s">
        <v>739</v>
      </c>
      <c r="H63" s="418"/>
      <c r="I63" s="153">
        <f>I61+I62</f>
        <v>2962.77</v>
      </c>
    </row>
    <row r="64" spans="1:12" ht="16.5" thickTop="1" thickBot="1" x14ac:dyDescent="0.3">
      <c r="A64" s="145"/>
      <c r="B64" s="146"/>
      <c r="C64" s="474"/>
      <c r="D64" s="475"/>
      <c r="E64" s="475"/>
      <c r="F64" s="475"/>
      <c r="G64" s="147"/>
      <c r="H64" s="147"/>
      <c r="I64" s="148"/>
    </row>
    <row r="66" spans="1:2" x14ac:dyDescent="0.25">
      <c r="A66" s="91"/>
      <c r="B66" s="91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M66"/>
  <sheetViews>
    <sheetView topLeftCell="A27" workbookViewId="0">
      <selection activeCell="M34" sqref="M34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D10" s="217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974</v>
      </c>
      <c r="I15" s="484"/>
    </row>
    <row r="16" spans="1:13" x14ac:dyDescent="0.25">
      <c r="A16" s="458" t="s">
        <v>937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/>
      <c r="B25" s="432"/>
      <c r="C25" s="433"/>
      <c r="D25" s="433"/>
      <c r="E25" s="433"/>
      <c r="F25" s="434"/>
      <c r="G25" s="187"/>
      <c r="H25" s="218"/>
      <c r="I25" s="123"/>
    </row>
    <row r="26" spans="1:11" x14ac:dyDescent="0.25">
      <c r="A26" s="119"/>
      <c r="B26" s="435"/>
      <c r="C26" s="436"/>
      <c r="D26" s="436"/>
      <c r="E26" s="436"/>
      <c r="F26" s="436"/>
      <c r="G26" s="189"/>
      <c r="H26" s="219"/>
      <c r="I26" s="123"/>
    </row>
    <row r="27" spans="1:11" x14ac:dyDescent="0.25">
      <c r="A27" s="119"/>
      <c r="B27" s="435"/>
      <c r="C27" s="436"/>
      <c r="D27" s="436"/>
      <c r="E27" s="436"/>
      <c r="F27" s="436"/>
      <c r="G27" s="189"/>
      <c r="H27" s="219"/>
      <c r="I27" s="123"/>
    </row>
    <row r="28" spans="1:11" x14ac:dyDescent="0.25">
      <c r="A28" s="119"/>
      <c r="B28" s="489"/>
      <c r="C28" s="490"/>
      <c r="D28" s="490"/>
      <c r="E28" s="490"/>
      <c r="F28" s="491"/>
      <c r="G28" s="189"/>
      <c r="H28" s="219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188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88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88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0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0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0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2</v>
      </c>
      <c r="H46" s="150">
        <v>300</v>
      </c>
      <c r="I46" s="123">
        <f t="shared" si="1"/>
        <v>600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2</v>
      </c>
      <c r="H48" s="152">
        <v>200</v>
      </c>
      <c r="I48" s="123">
        <f t="shared" si="1"/>
        <v>400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1000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975</v>
      </c>
      <c r="C56" s="433"/>
      <c r="D56" s="434"/>
      <c r="E56" s="452"/>
      <c r="F56" s="454"/>
      <c r="G56" s="120"/>
      <c r="H56" s="132"/>
      <c r="I56" s="123"/>
    </row>
    <row r="57" spans="1:12" x14ac:dyDescent="0.25">
      <c r="A57" s="119"/>
      <c r="B57" s="435" t="s">
        <v>884</v>
      </c>
      <c r="C57" s="436"/>
      <c r="D57" s="437"/>
      <c r="E57" s="421">
        <v>1</v>
      </c>
      <c r="F57" s="422"/>
      <c r="G57" s="120">
        <v>19.600000000000001</v>
      </c>
      <c r="H57" s="132">
        <v>5</v>
      </c>
      <c r="I57" s="123">
        <f>H57*G57</f>
        <v>98</v>
      </c>
    </row>
    <row r="58" spans="1:12" x14ac:dyDescent="0.25">
      <c r="A58" s="133"/>
      <c r="B58" s="438"/>
      <c r="C58" s="439"/>
      <c r="D58" s="440"/>
      <c r="E58" s="455"/>
      <c r="F58" s="457"/>
      <c r="G58" s="120"/>
      <c r="H58" s="132"/>
      <c r="I58" s="123"/>
    </row>
    <row r="59" spans="1:12" x14ac:dyDescent="0.25">
      <c r="A59" s="423" t="s">
        <v>737</v>
      </c>
      <c r="B59" s="419"/>
      <c r="C59" s="419"/>
      <c r="D59" s="419"/>
      <c r="E59" s="419"/>
      <c r="F59" s="419"/>
      <c r="G59" s="419"/>
      <c r="H59" s="420"/>
      <c r="I59" s="134">
        <f>SUM(I56:I58)</f>
        <v>98</v>
      </c>
    </row>
    <row r="60" spans="1:12" x14ac:dyDescent="0.25">
      <c r="A60" s="135"/>
      <c r="B60" s="136"/>
      <c r="C60" s="136"/>
      <c r="D60" s="136"/>
      <c r="E60" s="136"/>
      <c r="F60" s="137"/>
      <c r="G60" s="138"/>
      <c r="H60" s="138"/>
      <c r="I60" s="139"/>
      <c r="L60" s="91"/>
    </row>
    <row r="61" spans="1:12" x14ac:dyDescent="0.25">
      <c r="A61" s="467"/>
      <c r="B61" s="468"/>
      <c r="C61" s="468"/>
      <c r="D61" s="468"/>
      <c r="E61" s="468"/>
      <c r="F61" s="140"/>
      <c r="G61" s="469" t="s">
        <v>738</v>
      </c>
      <c r="H61" s="468"/>
      <c r="I61" s="141">
        <f>I59+I53+I41</f>
        <v>1098</v>
      </c>
    </row>
    <row r="62" spans="1:12" x14ac:dyDescent="0.25">
      <c r="A62" s="467"/>
      <c r="B62" s="468"/>
      <c r="C62" s="468"/>
      <c r="D62" s="468"/>
      <c r="E62" s="468"/>
      <c r="F62" s="94"/>
      <c r="G62" s="142"/>
      <c r="H62" s="143"/>
      <c r="I62" s="144"/>
    </row>
    <row r="63" spans="1:12" ht="15.75" thickBot="1" x14ac:dyDescent="0.3">
      <c r="A63" s="467"/>
      <c r="B63" s="468"/>
      <c r="C63" s="468"/>
      <c r="D63" s="468"/>
      <c r="E63" s="468"/>
      <c r="F63" s="94"/>
      <c r="G63" s="417" t="s">
        <v>739</v>
      </c>
      <c r="H63" s="418"/>
      <c r="I63" s="153">
        <f>I61+I62</f>
        <v>1098</v>
      </c>
    </row>
    <row r="64" spans="1:12" ht="16.5" thickTop="1" thickBot="1" x14ac:dyDescent="0.3">
      <c r="A64" s="145"/>
      <c r="B64" s="146"/>
      <c r="C64" s="474"/>
      <c r="D64" s="475"/>
      <c r="E64" s="475"/>
      <c r="F64" s="475"/>
      <c r="G64" s="147"/>
      <c r="H64" s="147"/>
      <c r="I64" s="148"/>
    </row>
    <row r="66" spans="1:2" x14ac:dyDescent="0.25">
      <c r="A66" s="91"/>
      <c r="B66" s="91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M66"/>
  <sheetViews>
    <sheetView topLeftCell="A31" workbookViewId="0">
      <selection activeCell="M34" sqref="M34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D10" s="217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976</v>
      </c>
      <c r="I15" s="484"/>
    </row>
    <row r="16" spans="1:13" x14ac:dyDescent="0.25">
      <c r="A16" s="458" t="s">
        <v>977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/>
      <c r="B25" s="432"/>
      <c r="C25" s="433"/>
      <c r="D25" s="433"/>
      <c r="E25" s="433"/>
      <c r="F25" s="434"/>
      <c r="G25" s="187"/>
      <c r="H25" s="218"/>
      <c r="I25" s="123"/>
    </row>
    <row r="26" spans="1:11" x14ac:dyDescent="0.25">
      <c r="A26" s="119"/>
      <c r="B26" s="435"/>
      <c r="C26" s="436"/>
      <c r="D26" s="436"/>
      <c r="E26" s="436"/>
      <c r="F26" s="436"/>
      <c r="G26" s="189"/>
      <c r="H26" s="219"/>
      <c r="I26" s="123"/>
    </row>
    <row r="27" spans="1:11" x14ac:dyDescent="0.25">
      <c r="A27" s="119"/>
      <c r="B27" s="435"/>
      <c r="C27" s="436"/>
      <c r="D27" s="436"/>
      <c r="E27" s="436"/>
      <c r="F27" s="436"/>
      <c r="G27" s="189"/>
      <c r="H27" s="219"/>
      <c r="I27" s="123"/>
    </row>
    <row r="28" spans="1:11" x14ac:dyDescent="0.25">
      <c r="A28" s="119"/>
      <c r="B28" s="489"/>
      <c r="C28" s="490"/>
      <c r="D28" s="490"/>
      <c r="E28" s="490"/>
      <c r="F28" s="491"/>
      <c r="G28" s="189"/>
      <c r="H28" s="219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188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88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88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0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0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0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1</v>
      </c>
      <c r="H46" s="150">
        <v>300</v>
      </c>
      <c r="I46" s="123">
        <f t="shared" si="1"/>
        <v>300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1</v>
      </c>
      <c r="H48" s="152">
        <v>200</v>
      </c>
      <c r="I48" s="123">
        <f t="shared" si="1"/>
        <v>200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500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978</v>
      </c>
      <c r="C56" s="433"/>
      <c r="D56" s="434"/>
      <c r="E56" s="452"/>
      <c r="F56" s="454"/>
      <c r="G56" s="120"/>
      <c r="H56" s="132"/>
      <c r="I56" s="123"/>
    </row>
    <row r="57" spans="1:12" x14ac:dyDescent="0.25">
      <c r="A57" s="119"/>
      <c r="B57" s="435" t="s">
        <v>884</v>
      </c>
      <c r="C57" s="436"/>
      <c r="D57" s="437"/>
      <c r="E57" s="421">
        <v>1</v>
      </c>
      <c r="F57" s="422"/>
      <c r="G57" s="120">
        <v>21.2</v>
      </c>
      <c r="H57" s="132">
        <v>5</v>
      </c>
      <c r="I57" s="123">
        <f>H57*G57</f>
        <v>106</v>
      </c>
    </row>
    <row r="58" spans="1:12" x14ac:dyDescent="0.25">
      <c r="A58" s="133"/>
      <c r="B58" s="438"/>
      <c r="C58" s="439"/>
      <c r="D58" s="440"/>
      <c r="E58" s="455"/>
      <c r="F58" s="457"/>
      <c r="G58" s="120"/>
      <c r="H58" s="132"/>
      <c r="I58" s="123"/>
    </row>
    <row r="59" spans="1:12" x14ac:dyDescent="0.25">
      <c r="A59" s="423" t="s">
        <v>737</v>
      </c>
      <c r="B59" s="419"/>
      <c r="C59" s="419"/>
      <c r="D59" s="419"/>
      <c r="E59" s="419"/>
      <c r="F59" s="419"/>
      <c r="G59" s="419"/>
      <c r="H59" s="420"/>
      <c r="I59" s="134">
        <f>SUM(I56:I58)</f>
        <v>106</v>
      </c>
    </row>
    <row r="60" spans="1:12" x14ac:dyDescent="0.25">
      <c r="A60" s="135"/>
      <c r="B60" s="136"/>
      <c r="C60" s="136"/>
      <c r="D60" s="136"/>
      <c r="E60" s="136"/>
      <c r="F60" s="137"/>
      <c r="G60" s="138"/>
      <c r="H60" s="138"/>
      <c r="I60" s="139"/>
      <c r="L60" s="91"/>
    </row>
    <row r="61" spans="1:12" x14ac:dyDescent="0.25">
      <c r="A61" s="467"/>
      <c r="B61" s="468"/>
      <c r="C61" s="468"/>
      <c r="D61" s="468"/>
      <c r="E61" s="468"/>
      <c r="F61" s="140"/>
      <c r="G61" s="469" t="s">
        <v>738</v>
      </c>
      <c r="H61" s="468"/>
      <c r="I61" s="141">
        <f>I59+I53+I41</f>
        <v>606</v>
      </c>
    </row>
    <row r="62" spans="1:12" x14ac:dyDescent="0.25">
      <c r="A62" s="467"/>
      <c r="B62" s="468"/>
      <c r="C62" s="468"/>
      <c r="D62" s="468"/>
      <c r="E62" s="468"/>
      <c r="F62" s="94"/>
      <c r="G62" s="142"/>
      <c r="H62" s="143"/>
      <c r="I62" s="144"/>
    </row>
    <row r="63" spans="1:12" ht="15.75" thickBot="1" x14ac:dyDescent="0.3">
      <c r="A63" s="467"/>
      <c r="B63" s="468"/>
      <c r="C63" s="468"/>
      <c r="D63" s="468"/>
      <c r="E63" s="468"/>
      <c r="F63" s="94"/>
      <c r="G63" s="417" t="s">
        <v>739</v>
      </c>
      <c r="H63" s="418"/>
      <c r="I63" s="153">
        <f>I61+I62</f>
        <v>606</v>
      </c>
    </row>
    <row r="64" spans="1:12" ht="16.5" thickTop="1" thickBot="1" x14ac:dyDescent="0.3">
      <c r="A64" s="145"/>
      <c r="B64" s="146"/>
      <c r="C64" s="474"/>
      <c r="D64" s="475"/>
      <c r="E64" s="475"/>
      <c r="F64" s="475"/>
      <c r="G64" s="147"/>
      <c r="H64" s="147"/>
      <c r="I64" s="148"/>
    </row>
    <row r="66" spans="1:2" x14ac:dyDescent="0.25">
      <c r="A66" s="91"/>
      <c r="B66" s="91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M66"/>
  <sheetViews>
    <sheetView zoomScaleNormal="100" workbookViewId="0">
      <selection activeCell="M34" sqref="M34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D10" s="217"/>
      <c r="E10" s="94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E11" s="94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D12" s="185"/>
      <c r="E12" s="94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D13" s="185"/>
      <c r="E13" s="94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D14" s="185"/>
      <c r="E14" s="94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979</v>
      </c>
      <c r="I15" s="484"/>
    </row>
    <row r="16" spans="1:13" x14ac:dyDescent="0.25">
      <c r="A16" s="458" t="s">
        <v>937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980</v>
      </c>
      <c r="C25" s="433"/>
      <c r="D25" s="433"/>
      <c r="E25" s="433"/>
      <c r="F25" s="434"/>
      <c r="G25" s="187">
        <v>1</v>
      </c>
      <c r="H25" s="218">
        <v>1652.17</v>
      </c>
      <c r="I25" s="123">
        <f>H25*G25</f>
        <v>1652.17</v>
      </c>
    </row>
    <row r="26" spans="1:11" x14ac:dyDescent="0.25">
      <c r="A26" s="119"/>
      <c r="B26" s="435"/>
      <c r="C26" s="436"/>
      <c r="D26" s="436"/>
      <c r="E26" s="436"/>
      <c r="F26" s="436"/>
      <c r="G26" s="189"/>
      <c r="H26" s="219"/>
      <c r="I26" s="123"/>
    </row>
    <row r="27" spans="1:11" x14ac:dyDescent="0.25">
      <c r="A27" s="119"/>
      <c r="B27" s="435"/>
      <c r="C27" s="436"/>
      <c r="D27" s="436"/>
      <c r="E27" s="436"/>
      <c r="F27" s="436"/>
      <c r="G27" s="189"/>
      <c r="H27" s="219"/>
      <c r="I27" s="123"/>
    </row>
    <row r="28" spans="1:11" x14ac:dyDescent="0.25">
      <c r="A28" s="119"/>
      <c r="B28" s="489"/>
      <c r="C28" s="490"/>
      <c r="D28" s="490"/>
      <c r="E28" s="490"/>
      <c r="F28" s="491"/>
      <c r="G28" s="189"/>
      <c r="H28" s="219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188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88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88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1652.17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247.83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1900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1</v>
      </c>
      <c r="H46" s="150">
        <v>300</v>
      </c>
      <c r="I46" s="123">
        <f t="shared" si="1"/>
        <v>300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1</v>
      </c>
      <c r="H48" s="152">
        <v>200</v>
      </c>
      <c r="I48" s="123">
        <f t="shared" si="1"/>
        <v>200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500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981</v>
      </c>
      <c r="C56" s="433"/>
      <c r="D56" s="434"/>
      <c r="E56" s="452"/>
      <c r="F56" s="454"/>
      <c r="G56" s="120"/>
      <c r="H56" s="132"/>
      <c r="I56" s="123"/>
    </row>
    <row r="57" spans="1:12" x14ac:dyDescent="0.25">
      <c r="A57" s="119"/>
      <c r="B57" s="435" t="s">
        <v>884</v>
      </c>
      <c r="C57" s="436"/>
      <c r="D57" s="437"/>
      <c r="E57" s="421">
        <v>1</v>
      </c>
      <c r="F57" s="422"/>
      <c r="G57" s="120">
        <v>26.2</v>
      </c>
      <c r="H57" s="132">
        <v>5</v>
      </c>
      <c r="I57" s="123">
        <f>H57*G57</f>
        <v>131</v>
      </c>
    </row>
    <row r="58" spans="1:12" x14ac:dyDescent="0.25">
      <c r="A58" s="133"/>
      <c r="B58" s="438"/>
      <c r="C58" s="439"/>
      <c r="D58" s="440"/>
      <c r="E58" s="455"/>
      <c r="F58" s="457"/>
      <c r="G58" s="120"/>
      <c r="H58" s="132"/>
      <c r="I58" s="123"/>
    </row>
    <row r="59" spans="1:12" x14ac:dyDescent="0.25">
      <c r="A59" s="423" t="s">
        <v>737</v>
      </c>
      <c r="B59" s="419"/>
      <c r="C59" s="419"/>
      <c r="D59" s="419"/>
      <c r="E59" s="419"/>
      <c r="F59" s="419"/>
      <c r="G59" s="419"/>
      <c r="H59" s="420"/>
      <c r="I59" s="134">
        <f>SUM(I56:I58)</f>
        <v>131</v>
      </c>
    </row>
    <row r="60" spans="1:12" x14ac:dyDescent="0.25">
      <c r="A60" s="135"/>
      <c r="B60" s="136"/>
      <c r="C60" s="136"/>
      <c r="D60" s="136"/>
      <c r="E60" s="136"/>
      <c r="F60" s="137"/>
      <c r="G60" s="138"/>
      <c r="H60" s="138"/>
      <c r="I60" s="139"/>
      <c r="L60" s="91"/>
    </row>
    <row r="61" spans="1:12" x14ac:dyDescent="0.25">
      <c r="A61" s="467"/>
      <c r="B61" s="468"/>
      <c r="C61" s="468"/>
      <c r="D61" s="468"/>
      <c r="E61" s="468"/>
      <c r="F61" s="140"/>
      <c r="G61" s="469" t="s">
        <v>738</v>
      </c>
      <c r="H61" s="468"/>
      <c r="I61" s="141">
        <f>I59+I53+I41</f>
        <v>2531</v>
      </c>
    </row>
    <row r="62" spans="1:12" x14ac:dyDescent="0.25">
      <c r="A62" s="467"/>
      <c r="B62" s="468"/>
      <c r="C62" s="468"/>
      <c r="D62" s="468"/>
      <c r="E62" s="468"/>
      <c r="F62" s="94"/>
      <c r="G62" s="142"/>
      <c r="H62" s="143"/>
      <c r="I62" s="144"/>
    </row>
    <row r="63" spans="1:12" ht="15.75" thickBot="1" x14ac:dyDescent="0.3">
      <c r="A63" s="467"/>
      <c r="B63" s="468"/>
      <c r="C63" s="468"/>
      <c r="D63" s="468"/>
      <c r="E63" s="468"/>
      <c r="F63" s="94"/>
      <c r="G63" s="417" t="s">
        <v>739</v>
      </c>
      <c r="H63" s="418"/>
      <c r="I63" s="153">
        <f>I61+I62</f>
        <v>2531</v>
      </c>
    </row>
    <row r="64" spans="1:12" ht="16.5" thickTop="1" thickBot="1" x14ac:dyDescent="0.3">
      <c r="A64" s="145"/>
      <c r="B64" s="146"/>
      <c r="C64" s="474"/>
      <c r="D64" s="475"/>
      <c r="E64" s="475"/>
      <c r="F64" s="475"/>
      <c r="G64" s="147"/>
      <c r="H64" s="147"/>
      <c r="I64" s="148"/>
    </row>
    <row r="66" spans="1:2" x14ac:dyDescent="0.25">
      <c r="A66" s="91"/>
      <c r="B66" s="91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M66"/>
  <sheetViews>
    <sheetView topLeftCell="A25" zoomScaleNormal="100" workbookViewId="0">
      <selection activeCell="M34" sqref="M34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929</v>
      </c>
      <c r="I15" s="484"/>
    </row>
    <row r="16" spans="1:13" x14ac:dyDescent="0.25">
      <c r="A16" s="458" t="s">
        <v>937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982</v>
      </c>
      <c r="C25" s="433"/>
      <c r="D25" s="433"/>
      <c r="E25" s="433"/>
      <c r="F25" s="434"/>
      <c r="G25" s="187">
        <v>1</v>
      </c>
      <c r="H25" s="218">
        <v>1686.96</v>
      </c>
      <c r="I25" s="123">
        <f>H25*G25</f>
        <v>1686.96</v>
      </c>
    </row>
    <row r="26" spans="1:11" x14ac:dyDescent="0.25">
      <c r="A26" s="119"/>
      <c r="B26" s="435"/>
      <c r="C26" s="436"/>
      <c r="D26" s="436"/>
      <c r="E26" s="436"/>
      <c r="F26" s="436"/>
      <c r="G26" s="189"/>
      <c r="H26" s="219"/>
      <c r="I26" s="123"/>
    </row>
    <row r="27" spans="1:11" x14ac:dyDescent="0.25">
      <c r="A27" s="119"/>
      <c r="B27" s="435"/>
      <c r="C27" s="436"/>
      <c r="D27" s="436"/>
      <c r="E27" s="436"/>
      <c r="F27" s="436"/>
      <c r="G27" s="189"/>
      <c r="H27" s="219"/>
      <c r="I27" s="123"/>
    </row>
    <row r="28" spans="1:11" x14ac:dyDescent="0.25">
      <c r="A28" s="119"/>
      <c r="B28" s="489"/>
      <c r="C28" s="490"/>
      <c r="D28" s="490"/>
      <c r="E28" s="490"/>
      <c r="F28" s="491"/>
      <c r="G28" s="189"/>
      <c r="H28" s="219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188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88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88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1686.96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253.04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1940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1</v>
      </c>
      <c r="H46" s="150">
        <v>300</v>
      </c>
      <c r="I46" s="123">
        <f t="shared" si="1"/>
        <v>300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1</v>
      </c>
      <c r="H48" s="152">
        <v>200</v>
      </c>
      <c r="I48" s="123">
        <f t="shared" si="1"/>
        <v>200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500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983</v>
      </c>
      <c r="C56" s="433"/>
      <c r="D56" s="434"/>
      <c r="E56" s="452"/>
      <c r="F56" s="454"/>
      <c r="G56" s="120"/>
      <c r="H56" s="132"/>
      <c r="I56" s="123"/>
    </row>
    <row r="57" spans="1:12" x14ac:dyDescent="0.25">
      <c r="A57" s="119"/>
      <c r="B57" s="435" t="s">
        <v>884</v>
      </c>
      <c r="C57" s="436"/>
      <c r="D57" s="437"/>
      <c r="E57" s="421">
        <v>1</v>
      </c>
      <c r="F57" s="422"/>
      <c r="G57" s="120">
        <v>34</v>
      </c>
      <c r="H57" s="132">
        <v>5</v>
      </c>
      <c r="I57" s="123">
        <f>H57*G57</f>
        <v>170</v>
      </c>
    </row>
    <row r="58" spans="1:12" x14ac:dyDescent="0.25">
      <c r="A58" s="133"/>
      <c r="B58" s="438"/>
      <c r="C58" s="439"/>
      <c r="D58" s="440"/>
      <c r="E58" s="455"/>
      <c r="F58" s="457"/>
      <c r="G58" s="120"/>
      <c r="H58" s="132"/>
      <c r="I58" s="123"/>
    </row>
    <row r="59" spans="1:12" x14ac:dyDescent="0.25">
      <c r="A59" s="423" t="s">
        <v>737</v>
      </c>
      <c r="B59" s="419"/>
      <c r="C59" s="419"/>
      <c r="D59" s="419"/>
      <c r="E59" s="419"/>
      <c r="F59" s="419"/>
      <c r="G59" s="419"/>
      <c r="H59" s="420"/>
      <c r="I59" s="134">
        <f>SUM(I56:I58)</f>
        <v>170</v>
      </c>
    </row>
    <row r="60" spans="1:12" x14ac:dyDescent="0.25">
      <c r="A60" s="135"/>
      <c r="B60" s="136"/>
      <c r="C60" s="136"/>
      <c r="D60" s="136"/>
      <c r="E60" s="136"/>
      <c r="F60" s="137"/>
      <c r="G60" s="138"/>
      <c r="H60" s="138"/>
      <c r="I60" s="139"/>
      <c r="L60" s="91"/>
    </row>
    <row r="61" spans="1:12" x14ac:dyDescent="0.25">
      <c r="A61" s="467"/>
      <c r="B61" s="468"/>
      <c r="C61" s="468"/>
      <c r="D61" s="468"/>
      <c r="E61" s="468"/>
      <c r="F61" s="140"/>
      <c r="G61" s="469" t="s">
        <v>738</v>
      </c>
      <c r="H61" s="468"/>
      <c r="I61" s="141">
        <f>I59+I53+I41</f>
        <v>2610</v>
      </c>
    </row>
    <row r="62" spans="1:12" x14ac:dyDescent="0.25">
      <c r="A62" s="467"/>
      <c r="B62" s="468"/>
      <c r="C62" s="468"/>
      <c r="D62" s="468"/>
      <c r="E62" s="468"/>
      <c r="F62" s="94"/>
      <c r="G62" s="142"/>
      <c r="H62" s="143"/>
      <c r="I62" s="144"/>
    </row>
    <row r="63" spans="1:12" ht="15.75" thickBot="1" x14ac:dyDescent="0.3">
      <c r="A63" s="467"/>
      <c r="B63" s="468"/>
      <c r="C63" s="468"/>
      <c r="D63" s="468"/>
      <c r="E63" s="468"/>
      <c r="F63" s="94"/>
      <c r="G63" s="417" t="s">
        <v>739</v>
      </c>
      <c r="H63" s="418"/>
      <c r="I63" s="153">
        <f>I61+I62</f>
        <v>2610</v>
      </c>
    </row>
    <row r="64" spans="1:12" ht="16.5" thickTop="1" thickBot="1" x14ac:dyDescent="0.3">
      <c r="A64" s="145"/>
      <c r="B64" s="146"/>
      <c r="C64" s="474"/>
      <c r="D64" s="475"/>
      <c r="E64" s="475"/>
      <c r="F64" s="475"/>
      <c r="G64" s="147"/>
      <c r="H64" s="147"/>
      <c r="I64" s="148"/>
    </row>
    <row r="66" spans="1:2" x14ac:dyDescent="0.25">
      <c r="A66" s="91"/>
      <c r="B66" s="91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M66"/>
  <sheetViews>
    <sheetView topLeftCell="A5" zoomScaleNormal="100" workbookViewId="0">
      <selection activeCell="K19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961</v>
      </c>
      <c r="I15" s="484"/>
    </row>
    <row r="16" spans="1:13" x14ac:dyDescent="0.25">
      <c r="A16" s="458" t="s">
        <v>937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984</v>
      </c>
      <c r="C25" s="433"/>
      <c r="D25" s="433"/>
      <c r="E25" s="433"/>
      <c r="F25" s="434"/>
      <c r="G25" s="220">
        <v>2</v>
      </c>
      <c r="H25" s="218">
        <v>2343.48</v>
      </c>
      <c r="I25" s="123">
        <f>H25*G25</f>
        <v>4686.96</v>
      </c>
    </row>
    <row r="26" spans="1:11" x14ac:dyDescent="0.25">
      <c r="A26" s="119">
        <v>2</v>
      </c>
      <c r="B26" s="435" t="s">
        <v>985</v>
      </c>
      <c r="C26" s="436"/>
      <c r="D26" s="436"/>
      <c r="E26" s="436"/>
      <c r="F26" s="436"/>
      <c r="G26" s="189">
        <v>1</v>
      </c>
      <c r="H26" s="219">
        <v>498</v>
      </c>
      <c r="I26" s="123">
        <f>H26*G26</f>
        <v>498</v>
      </c>
    </row>
    <row r="27" spans="1:11" x14ac:dyDescent="0.25">
      <c r="A27" s="119"/>
      <c r="B27" s="435"/>
      <c r="C27" s="436"/>
      <c r="D27" s="436"/>
      <c r="E27" s="436"/>
      <c r="F27" s="436"/>
      <c r="G27" s="189"/>
      <c r="H27" s="219"/>
      <c r="I27" s="123"/>
    </row>
    <row r="28" spans="1:11" x14ac:dyDescent="0.25">
      <c r="A28" s="119"/>
      <c r="B28" s="489"/>
      <c r="C28" s="490"/>
      <c r="D28" s="490"/>
      <c r="E28" s="490"/>
      <c r="F28" s="491"/>
      <c r="G28" s="189"/>
      <c r="H28" s="219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188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188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188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190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190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5184.96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777.74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5962.7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>
        <v>6</v>
      </c>
      <c r="H44" s="149">
        <v>450</v>
      </c>
      <c r="I44" s="126">
        <f>SUM(G44*H44)</f>
        <v>2700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/>
      <c r="H46" s="150">
        <v>300</v>
      </c>
      <c r="I46" s="123">
        <f t="shared" si="1"/>
        <v>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6</v>
      </c>
      <c r="H48" s="152">
        <v>200</v>
      </c>
      <c r="I48" s="123">
        <f t="shared" si="1"/>
        <v>1200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3900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963</v>
      </c>
      <c r="C56" s="433"/>
      <c r="D56" s="434"/>
      <c r="E56" s="452"/>
      <c r="F56" s="454"/>
      <c r="G56" s="120"/>
      <c r="H56" s="132"/>
      <c r="I56" s="123"/>
    </row>
    <row r="57" spans="1:12" x14ac:dyDescent="0.25">
      <c r="A57" s="119"/>
      <c r="B57" s="435" t="s">
        <v>884</v>
      </c>
      <c r="C57" s="436"/>
      <c r="D57" s="437"/>
      <c r="E57" s="421">
        <v>2</v>
      </c>
      <c r="F57" s="422"/>
      <c r="G57" s="120">
        <v>66.400000000000006</v>
      </c>
      <c r="H57" s="132">
        <v>5</v>
      </c>
      <c r="I57" s="123">
        <f>H57*G57</f>
        <v>332</v>
      </c>
    </row>
    <row r="58" spans="1:12" x14ac:dyDescent="0.25">
      <c r="A58" s="133"/>
      <c r="B58" s="438"/>
      <c r="C58" s="439"/>
      <c r="D58" s="440"/>
      <c r="E58" s="455"/>
      <c r="F58" s="457"/>
      <c r="G58" s="120"/>
      <c r="H58" s="132"/>
      <c r="I58" s="123"/>
    </row>
    <row r="59" spans="1:12" x14ac:dyDescent="0.25">
      <c r="A59" s="423" t="s">
        <v>737</v>
      </c>
      <c r="B59" s="419"/>
      <c r="C59" s="419"/>
      <c r="D59" s="419"/>
      <c r="E59" s="419"/>
      <c r="F59" s="419"/>
      <c r="G59" s="419"/>
      <c r="H59" s="420"/>
      <c r="I59" s="134">
        <f>SUM(I56:I58)</f>
        <v>332</v>
      </c>
    </row>
    <row r="60" spans="1:12" x14ac:dyDescent="0.25">
      <c r="A60" s="135"/>
      <c r="B60" s="136"/>
      <c r="C60" s="136"/>
      <c r="D60" s="136"/>
      <c r="E60" s="136"/>
      <c r="F60" s="137"/>
      <c r="G60" s="138"/>
      <c r="H60" s="138"/>
      <c r="I60" s="139"/>
      <c r="L60" s="91"/>
    </row>
    <row r="61" spans="1:12" x14ac:dyDescent="0.25">
      <c r="A61" s="467"/>
      <c r="B61" s="468"/>
      <c r="C61" s="468"/>
      <c r="D61" s="468"/>
      <c r="E61" s="468"/>
      <c r="F61" s="140"/>
      <c r="G61" s="469" t="s">
        <v>738</v>
      </c>
      <c r="H61" s="468"/>
      <c r="I61" s="141">
        <f>I59+I53+I41</f>
        <v>10194.700000000001</v>
      </c>
    </row>
    <row r="62" spans="1:12" x14ac:dyDescent="0.25">
      <c r="A62" s="467"/>
      <c r="B62" s="468"/>
      <c r="C62" s="468"/>
      <c r="D62" s="468"/>
      <c r="E62" s="468"/>
      <c r="F62" s="94"/>
      <c r="G62" s="142"/>
      <c r="H62" s="143"/>
      <c r="I62" s="144"/>
    </row>
    <row r="63" spans="1:12" ht="15.75" thickBot="1" x14ac:dyDescent="0.3">
      <c r="A63" s="467"/>
      <c r="B63" s="468"/>
      <c r="C63" s="468"/>
      <c r="D63" s="468"/>
      <c r="E63" s="468"/>
      <c r="F63" s="94"/>
      <c r="G63" s="417" t="s">
        <v>739</v>
      </c>
      <c r="H63" s="418"/>
      <c r="I63" s="153">
        <f>I61+I62</f>
        <v>10194.700000000001</v>
      </c>
    </row>
    <row r="64" spans="1:12" ht="16.5" thickTop="1" thickBot="1" x14ac:dyDescent="0.3">
      <c r="A64" s="145"/>
      <c r="B64" s="146"/>
      <c r="C64" s="474"/>
      <c r="D64" s="475"/>
      <c r="E64" s="475"/>
      <c r="F64" s="475"/>
      <c r="G64" s="147"/>
      <c r="H64" s="147"/>
      <c r="I64" s="148"/>
    </row>
    <row r="66" spans="1:2" x14ac:dyDescent="0.25">
      <c r="A66" s="91"/>
      <c r="B66" s="91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M66"/>
  <sheetViews>
    <sheetView topLeftCell="A31" workbookViewId="0">
      <selection activeCell="M43" sqref="M43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979</v>
      </c>
      <c r="I15" s="484"/>
    </row>
    <row r="16" spans="1:13" x14ac:dyDescent="0.25">
      <c r="A16" s="458" t="s">
        <v>986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987</v>
      </c>
      <c r="C25" s="433"/>
      <c r="D25" s="433"/>
      <c r="E25" s="433"/>
      <c r="F25" s="434"/>
      <c r="G25" s="189">
        <v>3</v>
      </c>
      <c r="H25" s="218">
        <v>65.209999999999994</v>
      </c>
      <c r="I25" s="123">
        <f>H25*G25</f>
        <v>195.63</v>
      </c>
    </row>
    <row r="26" spans="1:11" x14ac:dyDescent="0.25">
      <c r="A26" s="119">
        <v>2</v>
      </c>
      <c r="B26" s="435" t="s">
        <v>988</v>
      </c>
      <c r="C26" s="436"/>
      <c r="D26" s="436"/>
      <c r="E26" s="436"/>
      <c r="F26" s="436"/>
      <c r="G26" s="189">
        <v>4</v>
      </c>
      <c r="H26" s="219">
        <v>12.17</v>
      </c>
      <c r="I26" s="123">
        <f>H26*G26</f>
        <v>48.68</v>
      </c>
    </row>
    <row r="27" spans="1:11" x14ac:dyDescent="0.25">
      <c r="A27" s="119">
        <v>3</v>
      </c>
      <c r="B27" s="435" t="s">
        <v>989</v>
      </c>
      <c r="C27" s="436"/>
      <c r="D27" s="436"/>
      <c r="E27" s="436"/>
      <c r="F27" s="436"/>
      <c r="G27" s="189">
        <v>1</v>
      </c>
      <c r="H27" s="219">
        <v>57.39</v>
      </c>
      <c r="I27" s="123">
        <f t="shared" ref="I27" si="1">H27*G27</f>
        <v>57.39</v>
      </c>
    </row>
    <row r="28" spans="1:11" x14ac:dyDescent="0.25">
      <c r="A28" s="119"/>
      <c r="B28" s="489"/>
      <c r="C28" s="490"/>
      <c r="D28" s="490"/>
      <c r="E28" s="490"/>
      <c r="F28" s="491"/>
      <c r="G28" s="189"/>
      <c r="H28" s="219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19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19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19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v>301.73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45.26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346.99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2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34</v>
      </c>
      <c r="H46" s="150">
        <v>300</v>
      </c>
      <c r="I46" s="123">
        <f t="shared" si="2"/>
        <v>10200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2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34</v>
      </c>
      <c r="H48" s="152">
        <v>200</v>
      </c>
      <c r="I48" s="123">
        <f t="shared" si="2"/>
        <v>6800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2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17000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990</v>
      </c>
      <c r="C56" s="433"/>
      <c r="D56" s="434"/>
      <c r="E56" s="452"/>
      <c r="F56" s="454"/>
      <c r="G56" s="120"/>
      <c r="H56" s="132"/>
      <c r="I56" s="123"/>
    </row>
    <row r="57" spans="1:12" x14ac:dyDescent="0.25">
      <c r="A57" s="119"/>
      <c r="B57" s="435" t="s">
        <v>884</v>
      </c>
      <c r="C57" s="436"/>
      <c r="D57" s="437"/>
      <c r="E57" s="421">
        <v>4</v>
      </c>
      <c r="F57" s="422"/>
      <c r="G57" s="120">
        <v>104.8</v>
      </c>
      <c r="H57" s="132">
        <v>5</v>
      </c>
      <c r="I57" s="123">
        <f>H57*G57</f>
        <v>524</v>
      </c>
    </row>
    <row r="58" spans="1:12" x14ac:dyDescent="0.25">
      <c r="A58" s="133"/>
      <c r="B58" s="438"/>
      <c r="C58" s="439"/>
      <c r="D58" s="440"/>
      <c r="E58" s="455"/>
      <c r="F58" s="457"/>
      <c r="G58" s="120"/>
      <c r="H58" s="132"/>
      <c r="I58" s="123"/>
    </row>
    <row r="59" spans="1:12" x14ac:dyDescent="0.25">
      <c r="A59" s="423" t="s">
        <v>737</v>
      </c>
      <c r="B59" s="419"/>
      <c r="C59" s="419"/>
      <c r="D59" s="419"/>
      <c r="E59" s="419"/>
      <c r="F59" s="419"/>
      <c r="G59" s="419"/>
      <c r="H59" s="420"/>
      <c r="I59" s="134">
        <f>SUM(I56:I58)</f>
        <v>524</v>
      </c>
    </row>
    <row r="60" spans="1:12" x14ac:dyDescent="0.25">
      <c r="A60" s="135"/>
      <c r="B60" s="136"/>
      <c r="C60" s="136"/>
      <c r="D60" s="136"/>
      <c r="E60" s="136"/>
      <c r="F60" s="137"/>
      <c r="G60" s="138"/>
      <c r="H60" s="138"/>
      <c r="I60" s="139"/>
      <c r="L60" s="91"/>
    </row>
    <row r="61" spans="1:12" x14ac:dyDescent="0.25">
      <c r="A61" s="467"/>
      <c r="B61" s="468"/>
      <c r="C61" s="468"/>
      <c r="D61" s="468"/>
      <c r="E61" s="468"/>
      <c r="F61" s="140"/>
      <c r="G61" s="469" t="s">
        <v>738</v>
      </c>
      <c r="H61" s="468"/>
      <c r="I61" s="141">
        <f>I59+I53+I41</f>
        <v>17870.990000000002</v>
      </c>
    </row>
    <row r="62" spans="1:12" x14ac:dyDescent="0.25">
      <c r="A62" s="467"/>
      <c r="B62" s="468"/>
      <c r="C62" s="468"/>
      <c r="D62" s="468"/>
      <c r="E62" s="468"/>
      <c r="F62" s="94"/>
      <c r="G62" s="142"/>
      <c r="H62" s="143"/>
      <c r="I62" s="144"/>
    </row>
    <row r="63" spans="1:12" ht="15.75" thickBot="1" x14ac:dyDescent="0.3">
      <c r="A63" s="467"/>
      <c r="B63" s="468"/>
      <c r="C63" s="468"/>
      <c r="D63" s="468"/>
      <c r="E63" s="468"/>
      <c r="F63" s="94"/>
      <c r="G63" s="417" t="s">
        <v>739</v>
      </c>
      <c r="H63" s="418"/>
      <c r="I63" s="153">
        <f>I61+I62</f>
        <v>17870.990000000002</v>
      </c>
    </row>
    <row r="64" spans="1:12" ht="16.5" thickTop="1" thickBot="1" x14ac:dyDescent="0.3">
      <c r="A64" s="145"/>
      <c r="B64" s="146"/>
      <c r="C64" s="474"/>
      <c r="D64" s="475"/>
      <c r="E64" s="475"/>
      <c r="F64" s="475"/>
      <c r="G64" s="147"/>
      <c r="H64" s="147"/>
      <c r="I64" s="148"/>
    </row>
    <row r="66" spans="1:2" x14ac:dyDescent="0.25">
      <c r="A66" s="91"/>
      <c r="B66" s="91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M66"/>
  <sheetViews>
    <sheetView topLeftCell="A31" workbookViewId="0">
      <selection activeCell="M43" sqref="M43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941</v>
      </c>
      <c r="I15" s="484"/>
    </row>
    <row r="16" spans="1:13" x14ac:dyDescent="0.25">
      <c r="A16" s="458" t="s">
        <v>991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/>
      <c r="B25" s="432"/>
      <c r="C25" s="433"/>
      <c r="D25" s="433"/>
      <c r="E25" s="433"/>
      <c r="F25" s="434"/>
      <c r="G25" s="189"/>
      <c r="H25" s="218"/>
      <c r="I25" s="123"/>
    </row>
    <row r="26" spans="1:11" x14ac:dyDescent="0.25">
      <c r="A26" s="119"/>
      <c r="B26" s="435"/>
      <c r="C26" s="436"/>
      <c r="D26" s="436"/>
      <c r="E26" s="436"/>
      <c r="F26" s="436"/>
      <c r="G26" s="189"/>
      <c r="H26" s="219"/>
      <c r="I26" s="123"/>
    </row>
    <row r="27" spans="1:11" x14ac:dyDescent="0.25">
      <c r="A27" s="119"/>
      <c r="B27" s="435"/>
      <c r="C27" s="436"/>
      <c r="D27" s="436"/>
      <c r="E27" s="436"/>
      <c r="F27" s="436"/>
      <c r="G27" s="189"/>
      <c r="H27" s="219"/>
      <c r="I27" s="123"/>
    </row>
    <row r="28" spans="1:11" x14ac:dyDescent="0.25">
      <c r="A28" s="119"/>
      <c r="B28" s="489"/>
      <c r="C28" s="490"/>
      <c r="D28" s="490"/>
      <c r="E28" s="490"/>
      <c r="F28" s="491"/>
      <c r="G28" s="189"/>
      <c r="H28" s="219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19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19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19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/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/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/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1</v>
      </c>
      <c r="H46" s="150">
        <v>300</v>
      </c>
      <c r="I46" s="123">
        <f t="shared" si="1"/>
        <v>300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1</v>
      </c>
      <c r="H48" s="152">
        <v>200</v>
      </c>
      <c r="I48" s="123">
        <f t="shared" si="1"/>
        <v>200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500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992</v>
      </c>
      <c r="C56" s="433"/>
      <c r="D56" s="434"/>
      <c r="E56" s="452"/>
      <c r="F56" s="454"/>
      <c r="G56" s="120"/>
      <c r="H56" s="132"/>
      <c r="I56" s="123"/>
    </row>
    <row r="57" spans="1:12" x14ac:dyDescent="0.25">
      <c r="A57" s="119"/>
      <c r="B57" s="435" t="s">
        <v>884</v>
      </c>
      <c r="C57" s="436"/>
      <c r="D57" s="437"/>
      <c r="E57" s="421">
        <v>1</v>
      </c>
      <c r="F57" s="422"/>
      <c r="G57" s="120">
        <v>56.6</v>
      </c>
      <c r="H57" s="132">
        <v>5</v>
      </c>
      <c r="I57" s="123">
        <f>H57*G57</f>
        <v>283</v>
      </c>
    </row>
    <row r="58" spans="1:12" x14ac:dyDescent="0.25">
      <c r="A58" s="133"/>
      <c r="B58" s="438"/>
      <c r="C58" s="439"/>
      <c r="D58" s="440"/>
      <c r="E58" s="455"/>
      <c r="F58" s="457"/>
      <c r="G58" s="120"/>
      <c r="H58" s="132"/>
      <c r="I58" s="123"/>
    </row>
    <row r="59" spans="1:12" x14ac:dyDescent="0.25">
      <c r="A59" s="423" t="s">
        <v>737</v>
      </c>
      <c r="B59" s="419"/>
      <c r="C59" s="419"/>
      <c r="D59" s="419"/>
      <c r="E59" s="419"/>
      <c r="F59" s="419"/>
      <c r="G59" s="419"/>
      <c r="H59" s="420"/>
      <c r="I59" s="134">
        <f>SUM(I56:I58)</f>
        <v>283</v>
      </c>
    </row>
    <row r="60" spans="1:12" x14ac:dyDescent="0.25">
      <c r="A60" s="135"/>
      <c r="B60" s="136"/>
      <c r="C60" s="136"/>
      <c r="D60" s="136"/>
      <c r="E60" s="136"/>
      <c r="F60" s="137"/>
      <c r="G60" s="138"/>
      <c r="H60" s="138"/>
      <c r="I60" s="139"/>
      <c r="L60" s="91"/>
    </row>
    <row r="61" spans="1:12" x14ac:dyDescent="0.25">
      <c r="A61" s="467"/>
      <c r="B61" s="468"/>
      <c r="C61" s="468"/>
      <c r="D61" s="468"/>
      <c r="E61" s="468"/>
      <c r="F61" s="140"/>
      <c r="G61" s="469" t="s">
        <v>738</v>
      </c>
      <c r="H61" s="468"/>
      <c r="I61" s="141">
        <f>I59+I53+I41</f>
        <v>783</v>
      </c>
    </row>
    <row r="62" spans="1:12" x14ac:dyDescent="0.25">
      <c r="A62" s="467"/>
      <c r="B62" s="468"/>
      <c r="C62" s="468"/>
      <c r="D62" s="468"/>
      <c r="E62" s="468"/>
      <c r="F62" s="94"/>
      <c r="G62" s="142"/>
      <c r="H62" s="143"/>
      <c r="I62" s="144"/>
    </row>
    <row r="63" spans="1:12" ht="15.75" thickBot="1" x14ac:dyDescent="0.3">
      <c r="A63" s="467"/>
      <c r="B63" s="468"/>
      <c r="C63" s="468"/>
      <c r="D63" s="468"/>
      <c r="E63" s="468"/>
      <c r="F63" s="94"/>
      <c r="G63" s="417" t="s">
        <v>739</v>
      </c>
      <c r="H63" s="418"/>
      <c r="I63" s="153">
        <f>I61+I62</f>
        <v>783</v>
      </c>
    </row>
    <row r="64" spans="1:12" ht="16.5" thickTop="1" thickBot="1" x14ac:dyDescent="0.3">
      <c r="A64" s="145"/>
      <c r="B64" s="146"/>
      <c r="C64" s="474"/>
      <c r="D64" s="475"/>
      <c r="E64" s="475"/>
      <c r="F64" s="475"/>
      <c r="G64" s="147"/>
      <c r="H64" s="147"/>
      <c r="I64" s="148"/>
    </row>
    <row r="66" spans="1:2" x14ac:dyDescent="0.25">
      <c r="A66" s="91"/>
      <c r="B66" s="91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M66"/>
  <sheetViews>
    <sheetView topLeftCell="A28" workbookViewId="0">
      <selection activeCell="M43" sqref="M43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941</v>
      </c>
      <c r="I15" s="484"/>
    </row>
    <row r="16" spans="1:13" x14ac:dyDescent="0.25">
      <c r="A16" s="458" t="s">
        <v>993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994</v>
      </c>
      <c r="C25" s="433"/>
      <c r="D25" s="433"/>
      <c r="E25" s="433"/>
      <c r="F25" s="434"/>
      <c r="G25" s="189">
        <v>1</v>
      </c>
      <c r="H25" s="218">
        <v>9509</v>
      </c>
      <c r="I25" s="123">
        <f>H25*G25</f>
        <v>9509</v>
      </c>
    </row>
    <row r="26" spans="1:11" x14ac:dyDescent="0.25">
      <c r="A26" s="119"/>
      <c r="B26" s="435"/>
      <c r="C26" s="436"/>
      <c r="D26" s="436"/>
      <c r="E26" s="436"/>
      <c r="F26" s="436"/>
      <c r="G26" s="189"/>
      <c r="H26" s="219"/>
      <c r="I26" s="123"/>
    </row>
    <row r="27" spans="1:11" x14ac:dyDescent="0.25">
      <c r="A27" s="119"/>
      <c r="B27" s="435"/>
      <c r="C27" s="436"/>
      <c r="D27" s="436"/>
      <c r="E27" s="436"/>
      <c r="F27" s="436"/>
      <c r="G27" s="189"/>
      <c r="H27" s="219"/>
      <c r="I27" s="123"/>
    </row>
    <row r="28" spans="1:11" x14ac:dyDescent="0.25">
      <c r="A28" s="119"/>
      <c r="B28" s="489"/>
      <c r="C28" s="490"/>
      <c r="D28" s="490"/>
      <c r="E28" s="490"/>
      <c r="F28" s="491"/>
      <c r="G28" s="189"/>
      <c r="H28" s="219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19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19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19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9509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1426.35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10935.35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3</v>
      </c>
      <c r="H46" s="150">
        <v>300</v>
      </c>
      <c r="I46" s="123">
        <f t="shared" si="1"/>
        <v>900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3</v>
      </c>
      <c r="H48" s="152">
        <v>200</v>
      </c>
      <c r="I48" s="123">
        <f t="shared" si="1"/>
        <v>600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1500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992</v>
      </c>
      <c r="C56" s="433"/>
      <c r="D56" s="434"/>
      <c r="E56" s="452"/>
      <c r="F56" s="454"/>
      <c r="G56" s="120"/>
      <c r="H56" s="132"/>
      <c r="I56" s="123"/>
    </row>
    <row r="57" spans="1:12" x14ac:dyDescent="0.25">
      <c r="A57" s="119"/>
      <c r="B57" s="435" t="s">
        <v>884</v>
      </c>
      <c r="C57" s="436"/>
      <c r="D57" s="437"/>
      <c r="E57" s="421">
        <v>1</v>
      </c>
      <c r="F57" s="422"/>
      <c r="G57" s="120">
        <v>56.6</v>
      </c>
      <c r="H57" s="132">
        <v>5</v>
      </c>
      <c r="I57" s="123">
        <f>H57*G57</f>
        <v>283</v>
      </c>
    </row>
    <row r="58" spans="1:12" x14ac:dyDescent="0.25">
      <c r="A58" s="133"/>
      <c r="B58" s="438"/>
      <c r="C58" s="439"/>
      <c r="D58" s="440"/>
      <c r="E58" s="455"/>
      <c r="F58" s="457"/>
      <c r="G58" s="120"/>
      <c r="H58" s="132"/>
      <c r="I58" s="123"/>
    </row>
    <row r="59" spans="1:12" x14ac:dyDescent="0.25">
      <c r="A59" s="423" t="s">
        <v>737</v>
      </c>
      <c r="B59" s="419"/>
      <c r="C59" s="419"/>
      <c r="D59" s="419"/>
      <c r="E59" s="419"/>
      <c r="F59" s="419"/>
      <c r="G59" s="419"/>
      <c r="H59" s="420"/>
      <c r="I59" s="134">
        <f>SUM(I56:I58)</f>
        <v>283</v>
      </c>
    </row>
    <row r="60" spans="1:12" x14ac:dyDescent="0.25">
      <c r="A60" s="135"/>
      <c r="B60" s="136"/>
      <c r="C60" s="136"/>
      <c r="D60" s="136"/>
      <c r="E60" s="136"/>
      <c r="F60" s="137"/>
      <c r="G60" s="138"/>
      <c r="H60" s="138"/>
      <c r="I60" s="139"/>
      <c r="L60" s="91"/>
    </row>
    <row r="61" spans="1:12" x14ac:dyDescent="0.25">
      <c r="A61" s="467"/>
      <c r="B61" s="468"/>
      <c r="C61" s="468"/>
      <c r="D61" s="468"/>
      <c r="E61" s="468"/>
      <c r="F61" s="140"/>
      <c r="G61" s="469" t="s">
        <v>738</v>
      </c>
      <c r="H61" s="468"/>
      <c r="I61" s="141">
        <f>I59+I53+I41</f>
        <v>12718.35</v>
      </c>
    </row>
    <row r="62" spans="1:12" x14ac:dyDescent="0.25">
      <c r="A62" s="467"/>
      <c r="B62" s="468"/>
      <c r="C62" s="468"/>
      <c r="D62" s="468"/>
      <c r="E62" s="468"/>
      <c r="F62" s="94"/>
      <c r="G62" s="142"/>
      <c r="H62" s="143"/>
      <c r="I62" s="144"/>
    </row>
    <row r="63" spans="1:12" ht="15.75" thickBot="1" x14ac:dyDescent="0.3">
      <c r="A63" s="467"/>
      <c r="B63" s="468"/>
      <c r="C63" s="468"/>
      <c r="D63" s="468"/>
      <c r="E63" s="468"/>
      <c r="F63" s="94"/>
      <c r="G63" s="417" t="s">
        <v>739</v>
      </c>
      <c r="H63" s="418"/>
      <c r="I63" s="153">
        <f>I61+I62</f>
        <v>12718.35</v>
      </c>
    </row>
    <row r="64" spans="1:12" ht="16.5" thickTop="1" thickBot="1" x14ac:dyDescent="0.3">
      <c r="A64" s="145"/>
      <c r="B64" s="146"/>
      <c r="C64" s="474"/>
      <c r="D64" s="475"/>
      <c r="E64" s="475"/>
      <c r="F64" s="475"/>
      <c r="G64" s="147"/>
      <c r="H64" s="147"/>
      <c r="I64" s="148"/>
    </row>
    <row r="66" spans="1:2" x14ac:dyDescent="0.25">
      <c r="A66" s="91"/>
      <c r="B66" s="91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M65"/>
  <sheetViews>
    <sheetView topLeftCell="A7" workbookViewId="0">
      <selection activeCell="M43" sqref="M43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976</v>
      </c>
      <c r="I15" s="484"/>
    </row>
    <row r="16" spans="1:13" x14ac:dyDescent="0.25">
      <c r="A16" s="458" t="s">
        <v>937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995</v>
      </c>
      <c r="C25" s="433"/>
      <c r="D25" s="433"/>
      <c r="E25" s="433"/>
      <c r="F25" s="434"/>
      <c r="G25" s="189">
        <v>2</v>
      </c>
      <c r="H25" s="218">
        <v>2582.6</v>
      </c>
      <c r="I25" s="123">
        <f>H25*G25</f>
        <v>5165.2</v>
      </c>
    </row>
    <row r="26" spans="1:11" x14ac:dyDescent="0.25">
      <c r="A26" s="119">
        <v>2</v>
      </c>
      <c r="B26" s="435" t="s">
        <v>996</v>
      </c>
      <c r="C26" s="436"/>
      <c r="D26" s="436"/>
      <c r="E26" s="436"/>
      <c r="F26" s="436"/>
      <c r="G26" s="189">
        <v>2</v>
      </c>
      <c r="H26" s="219">
        <v>45</v>
      </c>
      <c r="I26" s="123">
        <f>H26*G26</f>
        <v>90</v>
      </c>
    </row>
    <row r="27" spans="1:11" x14ac:dyDescent="0.25">
      <c r="A27" s="119"/>
      <c r="B27" s="435"/>
      <c r="C27" s="436"/>
      <c r="D27" s="436"/>
      <c r="E27" s="436"/>
      <c r="F27" s="436"/>
      <c r="G27" s="189"/>
      <c r="H27" s="219"/>
      <c r="I27" s="123"/>
    </row>
    <row r="28" spans="1:11" x14ac:dyDescent="0.25">
      <c r="A28" s="119"/>
      <c r="B28" s="489"/>
      <c r="C28" s="490"/>
      <c r="D28" s="490"/>
      <c r="E28" s="490"/>
      <c r="F28" s="491"/>
      <c r="G28" s="189"/>
      <c r="H28" s="219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19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19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19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5255.2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788.28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6043.48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2</v>
      </c>
      <c r="H46" s="150">
        <v>300</v>
      </c>
      <c r="I46" s="123">
        <f t="shared" si="1"/>
        <v>600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2</v>
      </c>
      <c r="H48" s="152">
        <v>200</v>
      </c>
      <c r="I48" s="123">
        <f t="shared" si="1"/>
        <v>400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1000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997</v>
      </c>
      <c r="C56" s="433"/>
      <c r="D56" s="434"/>
      <c r="E56" s="421">
        <v>1</v>
      </c>
      <c r="F56" s="422"/>
      <c r="G56" s="120">
        <v>21.2</v>
      </c>
      <c r="H56" s="132">
        <v>5</v>
      </c>
      <c r="I56" s="123">
        <f>H56*G56</f>
        <v>106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106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7149.48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7149.48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51:D51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B52:D52"/>
    <mergeCell ref="A53:H53"/>
    <mergeCell ref="A54:I54"/>
    <mergeCell ref="B55:D55"/>
    <mergeCell ref="E55:F55"/>
    <mergeCell ref="C63:F63"/>
    <mergeCell ref="E56:F56"/>
    <mergeCell ref="B57:D57"/>
    <mergeCell ref="E57:F57"/>
    <mergeCell ref="A58:H58"/>
    <mergeCell ref="A60:B60"/>
    <mergeCell ref="C60:E60"/>
    <mergeCell ref="G60:H60"/>
    <mergeCell ref="B56:D56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M65"/>
  <sheetViews>
    <sheetView topLeftCell="A34" workbookViewId="0">
      <selection activeCell="M43" sqref="M43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941</v>
      </c>
      <c r="I15" s="484"/>
    </row>
    <row r="16" spans="1:13" x14ac:dyDescent="0.25">
      <c r="A16" s="458" t="s">
        <v>937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998</v>
      </c>
      <c r="C25" s="433"/>
      <c r="D25" s="433"/>
      <c r="E25" s="433"/>
      <c r="F25" s="434"/>
      <c r="G25" s="189">
        <v>1</v>
      </c>
      <c r="H25" s="218">
        <v>651</v>
      </c>
      <c r="I25" s="123">
        <f>H25*G25</f>
        <v>651</v>
      </c>
    </row>
    <row r="26" spans="1:11" x14ac:dyDescent="0.25">
      <c r="A26" s="119">
        <v>2</v>
      </c>
      <c r="B26" s="435" t="s">
        <v>999</v>
      </c>
      <c r="C26" s="436"/>
      <c r="D26" s="436"/>
      <c r="E26" s="436"/>
      <c r="F26" s="436"/>
      <c r="G26" s="189">
        <v>1</v>
      </c>
      <c r="H26" s="219">
        <v>482.94</v>
      </c>
      <c r="I26" s="123">
        <f>H26*G26</f>
        <v>482.94</v>
      </c>
    </row>
    <row r="27" spans="1:11" x14ac:dyDescent="0.25">
      <c r="A27" s="119">
        <v>3</v>
      </c>
      <c r="B27" s="435" t="s">
        <v>1000</v>
      </c>
      <c r="C27" s="436"/>
      <c r="D27" s="436"/>
      <c r="E27" s="436"/>
      <c r="F27" s="436"/>
      <c r="G27" s="189">
        <v>2</v>
      </c>
      <c r="H27" s="219">
        <v>271.3</v>
      </c>
      <c r="I27" s="123">
        <f>H27*G27</f>
        <v>542.6</v>
      </c>
    </row>
    <row r="28" spans="1:11" x14ac:dyDescent="0.25">
      <c r="A28" s="119"/>
      <c r="B28" s="489"/>
      <c r="C28" s="490"/>
      <c r="D28" s="490"/>
      <c r="E28" s="490"/>
      <c r="F28" s="491"/>
      <c r="G28" s="189"/>
      <c r="H28" s="219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19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19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19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1676.54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251.48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1928.02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12</v>
      </c>
      <c r="H46" s="150">
        <v>300</v>
      </c>
      <c r="I46" s="123">
        <f t="shared" si="1"/>
        <v>3600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12</v>
      </c>
      <c r="H48" s="152">
        <v>200</v>
      </c>
      <c r="I48" s="123">
        <f t="shared" si="1"/>
        <v>2400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6000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1001</v>
      </c>
      <c r="C56" s="433"/>
      <c r="D56" s="434"/>
      <c r="E56" s="421">
        <v>2</v>
      </c>
      <c r="F56" s="422"/>
      <c r="G56" s="120">
        <v>113.2</v>
      </c>
      <c r="H56" s="132">
        <v>5</v>
      </c>
      <c r="I56" s="123">
        <f>H56*G56</f>
        <v>566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566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8494.02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8494.02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M65"/>
  <sheetViews>
    <sheetView workbookViewId="0">
      <selection activeCell="M43" sqref="M43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 t="s">
        <v>941</v>
      </c>
      <c r="I15" s="484"/>
    </row>
    <row r="16" spans="1:13" x14ac:dyDescent="0.25">
      <c r="A16" s="458" t="s">
        <v>1002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1003</v>
      </c>
      <c r="C25" s="433"/>
      <c r="D25" s="433"/>
      <c r="E25" s="433"/>
      <c r="F25" s="434"/>
      <c r="G25" s="189">
        <v>1</v>
      </c>
      <c r="H25" s="218">
        <v>1650</v>
      </c>
      <c r="I25" s="123">
        <f>H25*G25</f>
        <v>1650</v>
      </c>
    </row>
    <row r="26" spans="1:11" x14ac:dyDescent="0.25">
      <c r="A26" s="119">
        <v>2</v>
      </c>
      <c r="B26" s="435" t="s">
        <v>1004</v>
      </c>
      <c r="C26" s="436"/>
      <c r="D26" s="436"/>
      <c r="E26" s="436"/>
      <c r="F26" s="436"/>
      <c r="G26" s="189">
        <v>2</v>
      </c>
      <c r="H26" s="219">
        <v>2239.13</v>
      </c>
      <c r="I26" s="123">
        <f>H26*G26</f>
        <v>4478.26</v>
      </c>
    </row>
    <row r="27" spans="1:11" x14ac:dyDescent="0.25">
      <c r="A27" s="119">
        <v>3</v>
      </c>
      <c r="B27" s="435"/>
      <c r="C27" s="436"/>
      <c r="D27" s="436"/>
      <c r="E27" s="436"/>
      <c r="F27" s="436"/>
      <c r="G27" s="189"/>
      <c r="H27" s="219"/>
      <c r="I27" s="123">
        <f>H27*G27</f>
        <v>0</v>
      </c>
    </row>
    <row r="28" spans="1:11" x14ac:dyDescent="0.25">
      <c r="A28" s="119"/>
      <c r="B28" s="489"/>
      <c r="C28" s="490"/>
      <c r="D28" s="490"/>
      <c r="E28" s="490"/>
      <c r="F28" s="491"/>
      <c r="G28" s="189"/>
      <c r="H28" s="219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19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19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19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190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6128.26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919.24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7047.5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8</v>
      </c>
      <c r="H46" s="150">
        <v>300</v>
      </c>
      <c r="I46" s="123">
        <f t="shared" si="1"/>
        <v>2400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8</v>
      </c>
      <c r="H48" s="152">
        <v>200</v>
      </c>
      <c r="I48" s="123">
        <f t="shared" si="1"/>
        <v>1600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4000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1005</v>
      </c>
      <c r="C56" s="433"/>
      <c r="D56" s="434"/>
      <c r="E56" s="421">
        <v>2</v>
      </c>
      <c r="F56" s="422"/>
      <c r="G56" s="120">
        <v>131.6</v>
      </c>
      <c r="H56" s="132">
        <v>5</v>
      </c>
      <c r="I56" s="123">
        <f>H56*G56</f>
        <v>658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658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11705.5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11705.5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M65"/>
  <sheetViews>
    <sheetView topLeftCell="A16" workbookViewId="0">
      <selection activeCell="M32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66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>
        <v>44155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451" t="s">
        <v>1006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s">
        <v>1007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928</v>
      </c>
      <c r="G15" s="487"/>
      <c r="H15" s="488"/>
      <c r="I15" s="484"/>
    </row>
    <row r="16" spans="1:13" x14ac:dyDescent="0.25">
      <c r="A16" s="458" t="s">
        <v>1008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1009</v>
      </c>
      <c r="C25" s="433"/>
      <c r="D25" s="433"/>
      <c r="E25" s="433"/>
      <c r="F25" s="434"/>
      <c r="G25" s="189">
        <v>2</v>
      </c>
      <c r="H25" s="221">
        <v>3324.17</v>
      </c>
      <c r="I25" s="123">
        <f>H25*G25</f>
        <v>6648.34</v>
      </c>
    </row>
    <row r="26" spans="1:11" x14ac:dyDescent="0.25">
      <c r="A26" s="119">
        <v>2</v>
      </c>
      <c r="B26" s="435" t="s">
        <v>1010</v>
      </c>
      <c r="C26" s="436"/>
      <c r="D26" s="436"/>
      <c r="E26" s="436"/>
      <c r="F26" s="436"/>
      <c r="G26" s="189">
        <v>2</v>
      </c>
      <c r="H26" s="222">
        <v>2239.13</v>
      </c>
      <c r="I26" s="123">
        <f>H26*G26</f>
        <v>4478.26</v>
      </c>
    </row>
    <row r="27" spans="1:11" x14ac:dyDescent="0.25">
      <c r="A27" s="119">
        <v>3</v>
      </c>
      <c r="B27" s="435" t="s">
        <v>1010</v>
      </c>
      <c r="C27" s="436"/>
      <c r="D27" s="436"/>
      <c r="E27" s="436"/>
      <c r="F27" s="436"/>
      <c r="G27" s="189">
        <v>2</v>
      </c>
      <c r="H27" s="222">
        <v>2239.13</v>
      </c>
      <c r="I27" s="123">
        <f>H27*G27</f>
        <v>4478.26</v>
      </c>
    </row>
    <row r="28" spans="1:11" x14ac:dyDescent="0.25">
      <c r="A28" s="119">
        <v>4</v>
      </c>
      <c r="B28" s="495" t="s">
        <v>1010</v>
      </c>
      <c r="C28" s="496"/>
      <c r="D28" s="496"/>
      <c r="E28" s="496"/>
      <c r="F28" s="497"/>
      <c r="G28" s="189">
        <v>2</v>
      </c>
      <c r="H28" s="222">
        <v>2239.13</v>
      </c>
      <c r="I28" s="123">
        <f t="shared" ref="I28" si="1">H28*G28</f>
        <v>4478.26</v>
      </c>
    </row>
    <row r="29" spans="1:11" x14ac:dyDescent="0.25">
      <c r="A29" s="119"/>
      <c r="B29" s="435"/>
      <c r="C29" s="436"/>
      <c r="D29" s="436"/>
      <c r="E29" s="436"/>
      <c r="F29" s="437"/>
      <c r="G29" s="189"/>
      <c r="H29" s="219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19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19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19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20083.120000000003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3012.47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23095.590000000004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2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5</v>
      </c>
      <c r="H46" s="150">
        <v>300</v>
      </c>
      <c r="I46" s="123">
        <f t="shared" si="2"/>
        <v>1500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2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5</v>
      </c>
      <c r="H48" s="152">
        <v>200</v>
      </c>
      <c r="I48" s="123">
        <f t="shared" si="2"/>
        <v>1000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2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2500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1011</v>
      </c>
      <c r="C56" s="433"/>
      <c r="D56" s="434"/>
      <c r="E56" s="421">
        <v>2</v>
      </c>
      <c r="F56" s="422"/>
      <c r="G56" s="120">
        <v>92</v>
      </c>
      <c r="H56" s="132">
        <v>5</v>
      </c>
      <c r="I56" s="123">
        <f>H56*G56</f>
        <v>460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460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26055.590000000004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26055.590000000004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M65"/>
  <sheetViews>
    <sheetView topLeftCell="A19" workbookViewId="0">
      <selection activeCell="L41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66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1013</v>
      </c>
      <c r="I15" s="484"/>
    </row>
    <row r="16" spans="1:13" x14ac:dyDescent="0.25">
      <c r="A16" s="458" t="s">
        <v>937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/>
      <c r="B25" s="432"/>
      <c r="C25" s="433"/>
      <c r="D25" s="433"/>
      <c r="E25" s="433"/>
      <c r="F25" s="434"/>
      <c r="G25" s="189"/>
      <c r="H25" s="221"/>
      <c r="I25" s="123"/>
    </row>
    <row r="26" spans="1:11" x14ac:dyDescent="0.25">
      <c r="A26" s="119"/>
      <c r="B26" s="435"/>
      <c r="C26" s="436"/>
      <c r="D26" s="436"/>
      <c r="E26" s="436"/>
      <c r="F26" s="436"/>
      <c r="G26" s="189"/>
      <c r="H26" s="222"/>
      <c r="I26" s="123"/>
    </row>
    <row r="27" spans="1:11" x14ac:dyDescent="0.25">
      <c r="A27" s="119"/>
      <c r="B27" s="435"/>
      <c r="C27" s="436"/>
      <c r="D27" s="436"/>
      <c r="E27" s="436"/>
      <c r="F27" s="436"/>
      <c r="G27" s="189"/>
      <c r="H27" s="222"/>
      <c r="I27" s="123"/>
    </row>
    <row r="28" spans="1:11" x14ac:dyDescent="0.25">
      <c r="A28" s="119"/>
      <c r="B28" s="495"/>
      <c r="C28" s="496"/>
      <c r="D28" s="496"/>
      <c r="E28" s="496"/>
      <c r="F28" s="49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19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19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19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19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0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0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0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1</v>
      </c>
      <c r="H46" s="150">
        <v>300</v>
      </c>
      <c r="I46" s="123">
        <f t="shared" si="1"/>
        <v>300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1</v>
      </c>
      <c r="H48" s="152">
        <v>200</v>
      </c>
      <c r="I48" s="123">
        <f t="shared" si="1"/>
        <v>200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500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1014</v>
      </c>
      <c r="C56" s="433"/>
      <c r="D56" s="434"/>
      <c r="E56" s="421">
        <v>1</v>
      </c>
      <c r="F56" s="422"/>
      <c r="G56" s="120">
        <v>81.8</v>
      </c>
      <c r="H56" s="132">
        <v>5</v>
      </c>
      <c r="I56" s="123">
        <f>H56*G56</f>
        <v>409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409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909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909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M65"/>
  <sheetViews>
    <sheetView topLeftCell="A34" workbookViewId="0">
      <selection activeCell="L41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1015</v>
      </c>
      <c r="I15" s="484"/>
    </row>
    <row r="16" spans="1:13" x14ac:dyDescent="0.25">
      <c r="A16" s="458" t="s">
        <v>937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/>
      <c r="B25" s="432"/>
      <c r="C25" s="433"/>
      <c r="D25" s="433"/>
      <c r="E25" s="433"/>
      <c r="F25" s="434"/>
      <c r="G25" s="189"/>
      <c r="H25" s="221"/>
      <c r="I25" s="123"/>
    </row>
    <row r="26" spans="1:11" x14ac:dyDescent="0.25">
      <c r="A26" s="119"/>
      <c r="B26" s="435"/>
      <c r="C26" s="436"/>
      <c r="D26" s="436"/>
      <c r="E26" s="436"/>
      <c r="F26" s="436"/>
      <c r="G26" s="189"/>
      <c r="H26" s="222"/>
      <c r="I26" s="123"/>
    </row>
    <row r="27" spans="1:11" x14ac:dyDescent="0.25">
      <c r="A27" s="119"/>
      <c r="B27" s="435"/>
      <c r="C27" s="436"/>
      <c r="D27" s="436"/>
      <c r="E27" s="436"/>
      <c r="F27" s="436"/>
      <c r="G27" s="189"/>
      <c r="H27" s="222"/>
      <c r="I27" s="123"/>
    </row>
    <row r="28" spans="1:11" x14ac:dyDescent="0.25">
      <c r="A28" s="119"/>
      <c r="B28" s="495"/>
      <c r="C28" s="496"/>
      <c r="D28" s="496"/>
      <c r="E28" s="496"/>
      <c r="F28" s="49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19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19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19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19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0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0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0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2</v>
      </c>
      <c r="H46" s="150">
        <v>300</v>
      </c>
      <c r="I46" s="123">
        <f t="shared" si="1"/>
        <v>600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2</v>
      </c>
      <c r="H48" s="152">
        <v>200</v>
      </c>
      <c r="I48" s="123">
        <f t="shared" si="1"/>
        <v>400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1000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1016</v>
      </c>
      <c r="C56" s="433"/>
      <c r="D56" s="434"/>
      <c r="E56" s="421">
        <v>1</v>
      </c>
      <c r="F56" s="422"/>
      <c r="G56" s="120">
        <v>33.200000000000003</v>
      </c>
      <c r="H56" s="132">
        <v>5</v>
      </c>
      <c r="I56" s="123">
        <f>H56*G56</f>
        <v>166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166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1166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1166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M65"/>
  <sheetViews>
    <sheetView topLeftCell="A37" workbookViewId="0">
      <selection activeCell="L41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1017</v>
      </c>
      <c r="I15" s="484"/>
    </row>
    <row r="16" spans="1:13" x14ac:dyDescent="0.25">
      <c r="A16" s="458" t="s">
        <v>1018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1019</v>
      </c>
      <c r="C25" s="433"/>
      <c r="D25" s="433"/>
      <c r="E25" s="433"/>
      <c r="F25" s="434"/>
      <c r="G25" s="189">
        <v>1</v>
      </c>
      <c r="H25" s="221">
        <v>963.9</v>
      </c>
      <c r="I25" s="123">
        <f>H25*G25</f>
        <v>963.9</v>
      </c>
    </row>
    <row r="26" spans="1:11" x14ac:dyDescent="0.25">
      <c r="A26" s="119"/>
      <c r="B26" s="435"/>
      <c r="C26" s="436"/>
      <c r="D26" s="436"/>
      <c r="E26" s="436"/>
      <c r="F26" s="436"/>
      <c r="G26" s="189"/>
      <c r="H26" s="222"/>
      <c r="I26" s="123"/>
    </row>
    <row r="27" spans="1:11" x14ac:dyDescent="0.25">
      <c r="A27" s="119"/>
      <c r="B27" s="435"/>
      <c r="C27" s="436"/>
      <c r="D27" s="436"/>
      <c r="E27" s="436"/>
      <c r="F27" s="436"/>
      <c r="G27" s="189"/>
      <c r="H27" s="222"/>
      <c r="I27" s="123"/>
    </row>
    <row r="28" spans="1:11" x14ac:dyDescent="0.25">
      <c r="A28" s="119"/>
      <c r="B28" s="495"/>
      <c r="C28" s="496"/>
      <c r="D28" s="496"/>
      <c r="E28" s="496"/>
      <c r="F28" s="49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19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19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19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19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963.9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144.59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1108.49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1</v>
      </c>
      <c r="H46" s="150">
        <v>300</v>
      </c>
      <c r="I46" s="123">
        <f t="shared" si="1"/>
        <v>300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1</v>
      </c>
      <c r="H48" s="152">
        <v>200</v>
      </c>
      <c r="I48" s="123">
        <f t="shared" si="1"/>
        <v>200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500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1020</v>
      </c>
      <c r="C56" s="433"/>
      <c r="D56" s="434"/>
      <c r="E56" s="421">
        <v>1</v>
      </c>
      <c r="F56" s="422"/>
      <c r="G56" s="120">
        <v>84.2</v>
      </c>
      <c r="H56" s="132">
        <v>5</v>
      </c>
      <c r="I56" s="123">
        <f>H56*G56</f>
        <v>421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421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2029.49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2029.49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tabColor rgb="FF92D050"/>
  </sheetPr>
  <dimension ref="A1:M65"/>
  <sheetViews>
    <sheetView view="pageBreakPreview" topLeftCell="A6" zoomScale="60" zoomScaleNormal="100" workbookViewId="0">
      <selection activeCell="A25" sqref="A25:I39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0" max="12" width="9.140625" customWidth="1"/>
    <col min="13" max="13" width="5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1021</v>
      </c>
      <c r="I15" s="484"/>
    </row>
    <row r="16" spans="1:13" x14ac:dyDescent="0.25">
      <c r="A16" s="458" t="s">
        <v>1022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223">
        <v>1</v>
      </c>
      <c r="B25" s="500" t="s">
        <v>1023</v>
      </c>
      <c r="C25" s="501"/>
      <c r="D25" s="501"/>
      <c r="E25" s="501"/>
      <c r="F25" s="502"/>
      <c r="G25" s="224">
        <v>2</v>
      </c>
      <c r="H25" s="225">
        <v>3728.09</v>
      </c>
      <c r="I25" s="226">
        <f>H25*G25</f>
        <v>7456.18</v>
      </c>
    </row>
    <row r="26" spans="1:11" x14ac:dyDescent="0.25">
      <c r="A26" s="223">
        <v>2</v>
      </c>
      <c r="B26" s="503" t="s">
        <v>1024</v>
      </c>
      <c r="C26" s="504"/>
      <c r="D26" s="504"/>
      <c r="E26" s="504"/>
      <c r="F26" s="505"/>
      <c r="G26" s="224">
        <v>2</v>
      </c>
      <c r="H26" s="227">
        <v>2439.13</v>
      </c>
      <c r="I26" s="226">
        <f>H26*G26</f>
        <v>4878.26</v>
      </c>
    </row>
    <row r="27" spans="1:11" x14ac:dyDescent="0.25">
      <c r="A27" s="223">
        <v>3</v>
      </c>
      <c r="B27" s="503" t="s">
        <v>1024</v>
      </c>
      <c r="C27" s="504"/>
      <c r="D27" s="504"/>
      <c r="E27" s="504"/>
      <c r="F27" s="505"/>
      <c r="G27" s="224">
        <v>2</v>
      </c>
      <c r="H27" s="227">
        <v>2439.13</v>
      </c>
      <c r="I27" s="226">
        <f>H27*G27</f>
        <v>4878.26</v>
      </c>
    </row>
    <row r="28" spans="1:11" x14ac:dyDescent="0.25">
      <c r="A28" s="223">
        <v>4</v>
      </c>
      <c r="B28" s="503" t="s">
        <v>1024</v>
      </c>
      <c r="C28" s="504"/>
      <c r="D28" s="504"/>
      <c r="E28" s="504"/>
      <c r="F28" s="505"/>
      <c r="G28" s="224">
        <v>2</v>
      </c>
      <c r="H28" s="227">
        <v>2439.13</v>
      </c>
      <c r="I28" s="226">
        <f>H28*G28</f>
        <v>4878.26</v>
      </c>
    </row>
    <row r="29" spans="1:11" x14ac:dyDescent="0.25">
      <c r="A29" s="223">
        <v>5</v>
      </c>
      <c r="B29" s="503" t="s">
        <v>1025</v>
      </c>
      <c r="C29" s="504"/>
      <c r="D29" s="504"/>
      <c r="E29" s="504"/>
      <c r="F29" s="505"/>
      <c r="G29" s="224">
        <v>8</v>
      </c>
      <c r="H29" s="227">
        <v>-230</v>
      </c>
      <c r="I29" s="226">
        <f>H29*G29</f>
        <v>-1840</v>
      </c>
    </row>
    <row r="30" spans="1:11" x14ac:dyDescent="0.25">
      <c r="A30" s="223"/>
      <c r="B30" s="498"/>
      <c r="C30" s="499"/>
      <c r="D30" s="499"/>
      <c r="E30" s="499"/>
      <c r="F30" s="499"/>
      <c r="G30" s="224"/>
      <c r="H30" s="227"/>
      <c r="I30" s="226"/>
    </row>
    <row r="31" spans="1:11" x14ac:dyDescent="0.25">
      <c r="A31" s="223"/>
      <c r="B31" s="498"/>
      <c r="C31" s="499"/>
      <c r="D31" s="499"/>
      <c r="E31" s="499"/>
      <c r="F31" s="499"/>
      <c r="G31" s="224"/>
      <c r="H31" s="227"/>
      <c r="I31" s="226"/>
    </row>
    <row r="32" spans="1:11" x14ac:dyDescent="0.25">
      <c r="A32" s="223"/>
      <c r="B32" s="498"/>
      <c r="C32" s="499"/>
      <c r="D32" s="499"/>
      <c r="E32" s="499"/>
      <c r="F32" s="499"/>
      <c r="G32" s="224"/>
      <c r="H32" s="228"/>
      <c r="I32" s="226"/>
    </row>
    <row r="33" spans="1:12" x14ac:dyDescent="0.25">
      <c r="A33" s="223"/>
      <c r="B33" s="498"/>
      <c r="C33" s="499"/>
      <c r="D33" s="499"/>
      <c r="E33" s="499"/>
      <c r="F33" s="499"/>
      <c r="G33" s="224"/>
      <c r="H33" s="228"/>
      <c r="I33" s="226"/>
    </row>
    <row r="34" spans="1:12" x14ac:dyDescent="0.25">
      <c r="A34" s="223"/>
      <c r="B34" s="498"/>
      <c r="C34" s="499"/>
      <c r="D34" s="499"/>
      <c r="E34" s="499"/>
      <c r="F34" s="499"/>
      <c r="G34" s="224"/>
      <c r="H34" s="228"/>
      <c r="I34" s="226"/>
    </row>
    <row r="35" spans="1:12" x14ac:dyDescent="0.25">
      <c r="A35" s="223"/>
      <c r="B35" s="498"/>
      <c r="C35" s="499"/>
      <c r="D35" s="499"/>
      <c r="E35" s="499"/>
      <c r="F35" s="499"/>
      <c r="G35" s="224"/>
      <c r="H35" s="229"/>
      <c r="I35" s="226"/>
    </row>
    <row r="36" spans="1:12" x14ac:dyDescent="0.25">
      <c r="A36" s="223"/>
      <c r="B36" s="498"/>
      <c r="C36" s="499"/>
      <c r="D36" s="499"/>
      <c r="E36" s="499"/>
      <c r="F36" s="499"/>
      <c r="G36" s="224"/>
      <c r="H36" s="229"/>
      <c r="I36" s="226"/>
    </row>
    <row r="37" spans="1:12" x14ac:dyDescent="0.25">
      <c r="A37" s="223"/>
      <c r="B37" s="498"/>
      <c r="C37" s="499"/>
      <c r="D37" s="499"/>
      <c r="E37" s="499"/>
      <c r="F37" s="499"/>
      <c r="G37" s="224"/>
      <c r="H37" s="229"/>
      <c r="I37" s="226"/>
    </row>
    <row r="38" spans="1:12" x14ac:dyDescent="0.25">
      <c r="A38" s="223"/>
      <c r="B38" s="498"/>
      <c r="C38" s="499"/>
      <c r="D38" s="499"/>
      <c r="E38" s="499"/>
      <c r="F38" s="499"/>
      <c r="G38" s="224"/>
      <c r="H38" s="229"/>
      <c r="I38" s="226"/>
      <c r="L38" s="124"/>
    </row>
    <row r="39" spans="1:12" x14ac:dyDescent="0.25">
      <c r="A39" s="506" t="s">
        <v>785</v>
      </c>
      <c r="B39" s="507"/>
      <c r="C39" s="507"/>
      <c r="D39" s="507"/>
      <c r="E39" s="507"/>
      <c r="F39" s="507"/>
      <c r="G39" s="507"/>
      <c r="H39" s="508"/>
      <c r="I39" s="230">
        <f>SUM(I25:I38)</f>
        <v>20250.96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3037.64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23288.6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1.5</v>
      </c>
      <c r="H46" s="150">
        <v>300</v>
      </c>
      <c r="I46" s="123">
        <f t="shared" si="1"/>
        <v>450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1.5</v>
      </c>
      <c r="H48" s="152">
        <v>200</v>
      </c>
      <c r="I48" s="123">
        <f t="shared" si="1"/>
        <v>300</v>
      </c>
    </row>
    <row r="49" spans="1:12" x14ac:dyDescent="0.25">
      <c r="A49" s="119">
        <v>6</v>
      </c>
      <c r="B49" s="441" t="s">
        <v>950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750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1026</v>
      </c>
      <c r="C56" s="433"/>
      <c r="D56" s="434"/>
      <c r="E56" s="421">
        <v>2</v>
      </c>
      <c r="F56" s="422"/>
      <c r="G56" s="120">
        <v>66.400000000000006</v>
      </c>
      <c r="H56" s="132">
        <v>5</v>
      </c>
      <c r="I56" s="123">
        <f>H56*G56</f>
        <v>332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332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24370.6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24370.6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tabColor rgb="FF92D050"/>
  </sheetPr>
  <dimension ref="A1:M65"/>
  <sheetViews>
    <sheetView view="pageBreakPreview" topLeftCell="A7" zoomScale="60" zoomScaleNormal="100" workbookViewId="0">
      <selection activeCell="Q34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71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1027</v>
      </c>
      <c r="I15" s="484"/>
    </row>
    <row r="16" spans="1:13" x14ac:dyDescent="0.25">
      <c r="A16" s="458" t="s">
        <v>1028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1029</v>
      </c>
      <c r="C25" s="433"/>
      <c r="D25" s="433"/>
      <c r="E25" s="433"/>
      <c r="F25" s="434"/>
      <c r="G25" s="189">
        <v>2</v>
      </c>
      <c r="H25" s="221">
        <v>2439.44</v>
      </c>
      <c r="I25" s="123">
        <f>H25*G25</f>
        <v>4878.88</v>
      </c>
    </row>
    <row r="26" spans="1:11" x14ac:dyDescent="0.25">
      <c r="A26" s="119">
        <v>2</v>
      </c>
      <c r="B26" s="435" t="s">
        <v>1030</v>
      </c>
      <c r="C26" s="436"/>
      <c r="D26" s="436"/>
      <c r="E26" s="436"/>
      <c r="F26" s="437"/>
      <c r="G26" s="189">
        <v>1</v>
      </c>
      <c r="H26" s="222">
        <v>8510</v>
      </c>
      <c r="I26" s="123">
        <f>H26*G26</f>
        <v>8510</v>
      </c>
    </row>
    <row r="27" spans="1:11" x14ac:dyDescent="0.25">
      <c r="A27" s="119">
        <v>3</v>
      </c>
      <c r="B27" s="435" t="s">
        <v>1031</v>
      </c>
      <c r="C27" s="436"/>
      <c r="D27" s="436"/>
      <c r="E27" s="436"/>
      <c r="F27" s="437"/>
      <c r="G27" s="189">
        <v>1</v>
      </c>
      <c r="H27" s="222">
        <v>2546.6799999999998</v>
      </c>
      <c r="I27" s="123">
        <f>H27*G27</f>
        <v>2546.6799999999998</v>
      </c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19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15935.560000000001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2390.33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18325.89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28</v>
      </c>
      <c r="H46" s="150">
        <v>300</v>
      </c>
      <c r="I46" s="123">
        <f t="shared" si="1"/>
        <v>8400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28</v>
      </c>
      <c r="H48" s="152">
        <v>200</v>
      </c>
      <c r="I48" s="123">
        <f t="shared" si="1"/>
        <v>5600</v>
      </c>
    </row>
    <row r="49" spans="1:12" x14ac:dyDescent="0.25">
      <c r="A49" s="119">
        <v>6</v>
      </c>
      <c r="B49" s="441" t="s">
        <v>950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14000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223">
        <v>1</v>
      </c>
      <c r="B56" s="500" t="s">
        <v>1032</v>
      </c>
      <c r="C56" s="501"/>
      <c r="D56" s="502"/>
      <c r="E56" s="509">
        <v>2</v>
      </c>
      <c r="F56" s="510"/>
      <c r="G56" s="210">
        <v>113.2</v>
      </c>
      <c r="H56" s="231">
        <v>5</v>
      </c>
      <c r="I56" s="226">
        <f>H56*G56</f>
        <v>566</v>
      </c>
    </row>
    <row r="57" spans="1:12" x14ac:dyDescent="0.25">
      <c r="A57" s="232"/>
      <c r="B57" s="511"/>
      <c r="C57" s="512"/>
      <c r="D57" s="513"/>
      <c r="E57" s="514"/>
      <c r="F57" s="515"/>
      <c r="G57" s="210"/>
      <c r="H57" s="231"/>
      <c r="I57" s="226"/>
    </row>
    <row r="58" spans="1:12" x14ac:dyDescent="0.25">
      <c r="A58" s="516" t="s">
        <v>737</v>
      </c>
      <c r="B58" s="507"/>
      <c r="C58" s="507"/>
      <c r="D58" s="507"/>
      <c r="E58" s="507"/>
      <c r="F58" s="507"/>
      <c r="G58" s="507"/>
      <c r="H58" s="508"/>
      <c r="I58" s="233">
        <f>SUM(I56:I57)</f>
        <v>566</v>
      </c>
    </row>
    <row r="59" spans="1:12" x14ac:dyDescent="0.25">
      <c r="A59" s="234"/>
      <c r="B59" s="217"/>
      <c r="C59" s="217"/>
      <c r="D59" s="217"/>
      <c r="E59" s="217"/>
      <c r="F59" s="235"/>
      <c r="G59" s="236"/>
      <c r="H59" s="236"/>
      <c r="I59" s="237"/>
      <c r="L59" s="91"/>
    </row>
    <row r="60" spans="1:12" x14ac:dyDescent="0.25">
      <c r="A60" s="517"/>
      <c r="B60" s="518"/>
      <c r="C60" s="518"/>
      <c r="D60" s="518"/>
      <c r="E60" s="518"/>
      <c r="F60" s="238"/>
      <c r="G60" s="519" t="s">
        <v>738</v>
      </c>
      <c r="H60" s="518"/>
      <c r="I60" s="239">
        <f>I58+I53+I41</f>
        <v>32891.89</v>
      </c>
    </row>
    <row r="61" spans="1:12" x14ac:dyDescent="0.25">
      <c r="A61" s="517"/>
      <c r="B61" s="518"/>
      <c r="C61" s="518"/>
      <c r="D61" s="518"/>
      <c r="E61" s="518"/>
      <c r="F61" s="240"/>
      <c r="G61" s="241"/>
      <c r="H61" s="242"/>
      <c r="I61" s="243"/>
    </row>
    <row r="62" spans="1:12" ht="15.75" thickBot="1" x14ac:dyDescent="0.3">
      <c r="A62" s="517"/>
      <c r="B62" s="518"/>
      <c r="C62" s="518"/>
      <c r="D62" s="518"/>
      <c r="E62" s="518"/>
      <c r="F62" s="240"/>
      <c r="G62" s="520" t="s">
        <v>739</v>
      </c>
      <c r="H62" s="521"/>
      <c r="I62" s="244">
        <f>I60+I61</f>
        <v>32891.89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rgb="FF92D050"/>
  </sheetPr>
  <dimension ref="A1:M65"/>
  <sheetViews>
    <sheetView view="pageBreakPreview" topLeftCell="A4" zoomScale="60" zoomScaleNormal="100" workbookViewId="0">
      <selection activeCell="Q34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72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1033</v>
      </c>
      <c r="I15" s="484"/>
    </row>
    <row r="16" spans="1:13" x14ac:dyDescent="0.25">
      <c r="A16" s="458" t="s">
        <v>937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/>
      <c r="B25" s="432"/>
      <c r="C25" s="433"/>
      <c r="D25" s="433"/>
      <c r="E25" s="433"/>
      <c r="F25" s="434"/>
      <c r="G25" s="189"/>
      <c r="H25" s="221"/>
      <c r="I25" s="123"/>
    </row>
    <row r="26" spans="1:11" x14ac:dyDescent="0.25">
      <c r="A26" s="119"/>
      <c r="B26" s="435"/>
      <c r="C26" s="436"/>
      <c r="D26" s="436"/>
      <c r="E26" s="436"/>
      <c r="F26" s="437"/>
      <c r="G26" s="189"/>
      <c r="H26" s="222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2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19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0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0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0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2</v>
      </c>
      <c r="H46" s="150">
        <v>300</v>
      </c>
      <c r="I46" s="123">
        <f t="shared" si="1"/>
        <v>600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2</v>
      </c>
      <c r="H48" s="152">
        <v>200</v>
      </c>
      <c r="I48" s="123">
        <f t="shared" si="1"/>
        <v>400</v>
      </c>
    </row>
    <row r="49" spans="1:12" x14ac:dyDescent="0.25">
      <c r="A49" s="119">
        <v>6</v>
      </c>
      <c r="B49" s="441" t="s">
        <v>950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1000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1034</v>
      </c>
      <c r="C56" s="433"/>
      <c r="D56" s="434"/>
      <c r="E56" s="421">
        <v>1</v>
      </c>
      <c r="F56" s="422"/>
      <c r="G56" s="120">
        <v>10.4</v>
      </c>
      <c r="H56" s="132">
        <v>5</v>
      </c>
      <c r="I56" s="123">
        <f>H56*G56</f>
        <v>52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52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1052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1052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tabColor rgb="FF92D050"/>
  </sheetPr>
  <dimension ref="A1:M65"/>
  <sheetViews>
    <sheetView view="pageBreakPreview" topLeftCell="A10" zoomScale="60" zoomScaleNormal="100" workbookViewId="0">
      <selection activeCell="Q34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73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1035</v>
      </c>
      <c r="I15" s="484"/>
    </row>
    <row r="16" spans="1:13" x14ac:dyDescent="0.25">
      <c r="A16" s="458" t="s">
        <v>1036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/>
      <c r="B25" s="432"/>
      <c r="C25" s="433"/>
      <c r="D25" s="433"/>
      <c r="E25" s="433"/>
      <c r="F25" s="434"/>
      <c r="G25" s="189"/>
      <c r="H25" s="221"/>
      <c r="I25" s="123"/>
    </row>
    <row r="26" spans="1:11" x14ac:dyDescent="0.25">
      <c r="A26" s="119"/>
      <c r="B26" s="435"/>
      <c r="C26" s="436"/>
      <c r="D26" s="436"/>
      <c r="E26" s="436"/>
      <c r="F26" s="437"/>
      <c r="G26" s="189"/>
      <c r="H26" s="222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2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19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0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0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0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2.5</v>
      </c>
      <c r="H46" s="150">
        <v>300</v>
      </c>
      <c r="I46" s="123">
        <f t="shared" si="1"/>
        <v>750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2.5</v>
      </c>
      <c r="H48" s="152">
        <v>200</v>
      </c>
      <c r="I48" s="123">
        <f t="shared" si="1"/>
        <v>500</v>
      </c>
    </row>
    <row r="49" spans="1:12" x14ac:dyDescent="0.25">
      <c r="A49" s="119">
        <v>6</v>
      </c>
      <c r="B49" s="441" t="s">
        <v>950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1250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1026</v>
      </c>
      <c r="C56" s="433"/>
      <c r="D56" s="434"/>
      <c r="E56" s="421">
        <v>1</v>
      </c>
      <c r="F56" s="422"/>
      <c r="G56" s="120">
        <v>33.200000000000003</v>
      </c>
      <c r="H56" s="132">
        <v>5</v>
      </c>
      <c r="I56" s="123">
        <f>H56*G56</f>
        <v>166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166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1416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1416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tabColor rgb="FF92D050"/>
  </sheetPr>
  <dimension ref="A1:M65"/>
  <sheetViews>
    <sheetView view="pageBreakPreview" topLeftCell="A10" zoomScale="60" zoomScaleNormal="100" workbookViewId="0">
      <selection activeCell="Q34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74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941</v>
      </c>
      <c r="I15" s="484"/>
    </row>
    <row r="16" spans="1:13" x14ac:dyDescent="0.25">
      <c r="A16" s="458" t="s">
        <v>898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/>
      <c r="B25" s="432"/>
      <c r="C25" s="433"/>
      <c r="D25" s="433"/>
      <c r="E25" s="433"/>
      <c r="F25" s="434"/>
      <c r="G25" s="189"/>
      <c r="H25" s="221"/>
      <c r="I25" s="123"/>
    </row>
    <row r="26" spans="1:11" x14ac:dyDescent="0.25">
      <c r="A26" s="119"/>
      <c r="B26" s="435"/>
      <c r="C26" s="436"/>
      <c r="D26" s="436"/>
      <c r="E26" s="436"/>
      <c r="F26" s="437"/>
      <c r="G26" s="189"/>
      <c r="H26" s="222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2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19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0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0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0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2</v>
      </c>
      <c r="H46" s="150">
        <v>300</v>
      </c>
      <c r="I46" s="123">
        <f t="shared" si="1"/>
        <v>600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2</v>
      </c>
      <c r="H48" s="152">
        <v>200</v>
      </c>
      <c r="I48" s="123">
        <f t="shared" si="1"/>
        <v>400</v>
      </c>
    </row>
    <row r="49" spans="1:12" x14ac:dyDescent="0.25">
      <c r="A49" s="119">
        <v>6</v>
      </c>
      <c r="B49" s="441" t="s">
        <v>1037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1000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1032</v>
      </c>
      <c r="C56" s="433"/>
      <c r="D56" s="434"/>
      <c r="E56" s="421">
        <v>1</v>
      </c>
      <c r="F56" s="422"/>
      <c r="G56" s="120">
        <v>56.6</v>
      </c>
      <c r="H56" s="132">
        <v>5</v>
      </c>
      <c r="I56" s="123">
        <f>H56*G56</f>
        <v>283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283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1283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1283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tabColor rgb="FF92D050"/>
  </sheetPr>
  <dimension ref="A1:M65"/>
  <sheetViews>
    <sheetView view="pageBreakPreview" topLeftCell="A7" zoomScale="60" zoomScaleNormal="100" workbookViewId="0">
      <selection activeCell="Q34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75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1038</v>
      </c>
      <c r="I15" s="484"/>
    </row>
    <row r="16" spans="1:13" x14ac:dyDescent="0.25">
      <c r="A16" s="458" t="s">
        <v>1039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1040</v>
      </c>
      <c r="C25" s="433"/>
      <c r="D25" s="433"/>
      <c r="E25" s="433"/>
      <c r="F25" s="434"/>
      <c r="G25" s="189">
        <v>2</v>
      </c>
      <c r="H25" s="221">
        <v>2304.35</v>
      </c>
      <c r="I25" s="123">
        <f>H25*G25</f>
        <v>4608.7</v>
      </c>
    </row>
    <row r="26" spans="1:11" x14ac:dyDescent="0.25">
      <c r="A26" s="223">
        <v>2</v>
      </c>
      <c r="B26" s="503" t="s">
        <v>1025</v>
      </c>
      <c r="C26" s="504"/>
      <c r="D26" s="504"/>
      <c r="E26" s="504"/>
      <c r="F26" s="505"/>
      <c r="G26" s="224">
        <v>2</v>
      </c>
      <c r="H26" s="227">
        <v>-230</v>
      </c>
      <c r="I26" s="226">
        <f>H26*G26</f>
        <v>-460</v>
      </c>
    </row>
    <row r="27" spans="1:11" x14ac:dyDescent="0.25">
      <c r="A27" s="223"/>
      <c r="B27" s="503"/>
      <c r="C27" s="504"/>
      <c r="D27" s="504"/>
      <c r="E27" s="504"/>
      <c r="F27" s="505"/>
      <c r="G27" s="224"/>
      <c r="H27" s="227"/>
      <c r="I27" s="226"/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19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4148.7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622.30999999999995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4771.01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0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1.5</v>
      </c>
      <c r="H46" s="150">
        <v>300</v>
      </c>
      <c r="I46" s="123">
        <f t="shared" si="0"/>
        <v>450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0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1.5</v>
      </c>
      <c r="H48" s="152">
        <v>200</v>
      </c>
      <c r="I48" s="123">
        <f t="shared" si="0"/>
        <v>300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0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750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1041</v>
      </c>
      <c r="C56" s="433"/>
      <c r="D56" s="434"/>
      <c r="E56" s="421">
        <v>2</v>
      </c>
      <c r="F56" s="422"/>
      <c r="G56" s="120">
        <v>42.4</v>
      </c>
      <c r="H56" s="132">
        <v>5</v>
      </c>
      <c r="I56" s="123">
        <f>H56*G56</f>
        <v>212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212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5733.01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244">
        <f>I60+I61</f>
        <v>5733.01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tabColor rgb="FF92D050"/>
  </sheetPr>
  <dimension ref="A1:M65"/>
  <sheetViews>
    <sheetView view="pageBreakPreview" topLeftCell="A10" zoomScale="60" zoomScaleNormal="100" workbookViewId="0">
      <selection activeCell="Q34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76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1042</v>
      </c>
      <c r="I15" s="484"/>
    </row>
    <row r="16" spans="1:13" x14ac:dyDescent="0.25">
      <c r="A16" s="458" t="s">
        <v>937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1040</v>
      </c>
      <c r="C25" s="433"/>
      <c r="D25" s="433"/>
      <c r="E25" s="433"/>
      <c r="F25" s="434"/>
      <c r="G25" s="189">
        <v>1</v>
      </c>
      <c r="H25" s="221">
        <v>2304.35</v>
      </c>
      <c r="I25" s="123">
        <f>H25*G25</f>
        <v>2304.35</v>
      </c>
    </row>
    <row r="26" spans="1:11" x14ac:dyDescent="0.25">
      <c r="A26" s="223">
        <v>2</v>
      </c>
      <c r="B26" s="503" t="s">
        <v>1025</v>
      </c>
      <c r="C26" s="504"/>
      <c r="D26" s="504"/>
      <c r="E26" s="504"/>
      <c r="F26" s="505"/>
      <c r="G26" s="224">
        <v>1</v>
      </c>
      <c r="H26" s="227">
        <v>-230</v>
      </c>
      <c r="I26" s="226">
        <f>H26*G26</f>
        <v>-230</v>
      </c>
    </row>
    <row r="27" spans="1:11" x14ac:dyDescent="0.25">
      <c r="A27" s="119"/>
      <c r="B27" s="435"/>
      <c r="C27" s="436"/>
      <c r="D27" s="436"/>
      <c r="E27" s="436"/>
      <c r="F27" s="437"/>
      <c r="G27" s="189"/>
      <c r="H27" s="2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19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2074.35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311.14999999999998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2385.5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0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1.5</v>
      </c>
      <c r="H46" s="150">
        <v>300</v>
      </c>
      <c r="I46" s="123">
        <f t="shared" si="0"/>
        <v>450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0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1.5</v>
      </c>
      <c r="H48" s="152">
        <v>200</v>
      </c>
      <c r="I48" s="123">
        <f t="shared" si="0"/>
        <v>300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0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750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1043</v>
      </c>
      <c r="C56" s="433"/>
      <c r="D56" s="434"/>
      <c r="E56" s="421">
        <v>2</v>
      </c>
      <c r="F56" s="422"/>
      <c r="G56" s="120">
        <v>155.6</v>
      </c>
      <c r="H56" s="132">
        <v>5</v>
      </c>
      <c r="I56" s="123">
        <f>H56*G56</f>
        <v>778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778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3913.5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244">
        <f>I60+I61</f>
        <v>3913.5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M65"/>
  <sheetViews>
    <sheetView topLeftCell="A7" workbookViewId="0">
      <selection activeCell="P51" sqref="P51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451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1044</v>
      </c>
      <c r="I15" s="484"/>
    </row>
    <row r="16" spans="1:13" x14ac:dyDescent="0.25">
      <c r="A16" s="458" t="s">
        <v>1018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>
        <f>SUM(G19*H19)</f>
        <v>0</v>
      </c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>
        <f t="shared" ref="I20:I21" si="0">SUM(G20*H20)</f>
        <v>0</v>
      </c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>
        <f t="shared" si="0"/>
        <v>0</v>
      </c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>
        <f>SUM(I19:I21)</f>
        <v>0</v>
      </c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995</v>
      </c>
      <c r="C25" s="433"/>
      <c r="D25" s="433"/>
      <c r="E25" s="433"/>
      <c r="F25" s="434"/>
      <c r="G25" s="189">
        <v>2</v>
      </c>
      <c r="H25" s="221">
        <v>2682.61</v>
      </c>
      <c r="I25" s="123">
        <f>H25*G25</f>
        <v>5365.22</v>
      </c>
    </row>
    <row r="26" spans="1:11" x14ac:dyDescent="0.25">
      <c r="A26" s="119"/>
      <c r="B26" s="435"/>
      <c r="C26" s="436"/>
      <c r="D26" s="436"/>
      <c r="E26" s="436"/>
      <c r="F26" s="436"/>
      <c r="G26" s="189"/>
      <c r="H26" s="222"/>
      <c r="I26" s="123"/>
    </row>
    <row r="27" spans="1:11" x14ac:dyDescent="0.25">
      <c r="A27" s="119"/>
      <c r="B27" s="435"/>
      <c r="C27" s="436"/>
      <c r="D27" s="436"/>
      <c r="E27" s="436"/>
      <c r="F27" s="436"/>
      <c r="G27" s="189"/>
      <c r="H27" s="222"/>
      <c r="I27" s="123"/>
    </row>
    <row r="28" spans="1:11" x14ac:dyDescent="0.25">
      <c r="A28" s="119"/>
      <c r="B28" s="495"/>
      <c r="C28" s="496"/>
      <c r="D28" s="496"/>
      <c r="E28" s="496"/>
      <c r="F28" s="49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19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19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19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19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5365.22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804.78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6170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1</v>
      </c>
      <c r="H46" s="150">
        <v>300</v>
      </c>
      <c r="I46" s="123">
        <f t="shared" si="1"/>
        <v>300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1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1</v>
      </c>
      <c r="H48" s="152">
        <v>200</v>
      </c>
      <c r="I48" s="123">
        <f t="shared" si="1"/>
        <v>200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500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1045</v>
      </c>
      <c r="C56" s="433"/>
      <c r="D56" s="434"/>
      <c r="E56" s="421">
        <v>1</v>
      </c>
      <c r="F56" s="422"/>
      <c r="G56" s="120">
        <v>84.2</v>
      </c>
      <c r="H56" s="132">
        <v>5</v>
      </c>
      <c r="I56" s="123">
        <f>H56*G56</f>
        <v>421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421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7091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7091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tabColor rgb="FF92D050"/>
  </sheetPr>
  <dimension ref="A1:M65"/>
  <sheetViews>
    <sheetView view="pageBreakPreview" zoomScale="60" zoomScaleNormal="100" workbookViewId="0">
      <selection activeCell="Q34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77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1033</v>
      </c>
      <c r="I15" s="484"/>
    </row>
    <row r="16" spans="1:13" x14ac:dyDescent="0.25">
      <c r="A16" s="458" t="s">
        <v>937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/>
      <c r="B25" s="432"/>
      <c r="C25" s="433"/>
      <c r="D25" s="433"/>
      <c r="E25" s="433"/>
      <c r="F25" s="434"/>
      <c r="G25" s="189"/>
      <c r="H25" s="221"/>
      <c r="I25" s="123"/>
    </row>
    <row r="26" spans="1:11" x14ac:dyDescent="0.25">
      <c r="A26" s="119"/>
      <c r="B26" s="435"/>
      <c r="C26" s="436"/>
      <c r="D26" s="436"/>
      <c r="E26" s="436"/>
      <c r="F26" s="437"/>
      <c r="G26" s="189"/>
      <c r="H26" s="222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2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19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0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0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0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0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2</v>
      </c>
      <c r="H46" s="150">
        <v>300</v>
      </c>
      <c r="I46" s="123">
        <f t="shared" si="0"/>
        <v>600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/>
      <c r="H47" s="150">
        <v>200</v>
      </c>
      <c r="I47" s="123">
        <f t="shared" si="0"/>
        <v>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>
        <v>2</v>
      </c>
      <c r="H48" s="152">
        <v>200</v>
      </c>
      <c r="I48" s="123">
        <f t="shared" si="0"/>
        <v>400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0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1000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1046</v>
      </c>
      <c r="C56" s="433"/>
      <c r="D56" s="434"/>
      <c r="E56" s="421">
        <v>1</v>
      </c>
      <c r="F56" s="422"/>
      <c r="G56" s="120">
        <v>12.4</v>
      </c>
      <c r="H56" s="132">
        <v>5</v>
      </c>
      <c r="I56" s="123">
        <f>H56*G56</f>
        <v>62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62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1062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1062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tabColor rgb="FF92D050"/>
  </sheetPr>
  <dimension ref="A1:M65"/>
  <sheetViews>
    <sheetView topLeftCell="A16" workbookViewId="0">
      <selection activeCell="R37" sqref="R37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78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1047</v>
      </c>
      <c r="I15" s="484"/>
    </row>
    <row r="16" spans="1:13" x14ac:dyDescent="0.25">
      <c r="A16" s="458" t="s">
        <v>1048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1004</v>
      </c>
      <c r="C25" s="433"/>
      <c r="D25" s="433"/>
      <c r="E25" s="433"/>
      <c r="F25" s="434"/>
      <c r="G25" s="189">
        <v>1</v>
      </c>
      <c r="H25" s="221">
        <v>2304.35</v>
      </c>
      <c r="I25" s="123">
        <f>H25*G25</f>
        <v>2304.35</v>
      </c>
    </row>
    <row r="26" spans="1:11" x14ac:dyDescent="0.25">
      <c r="A26" s="119"/>
      <c r="B26" s="503" t="s">
        <v>1049</v>
      </c>
      <c r="C26" s="504"/>
      <c r="D26" s="504"/>
      <c r="E26" s="504"/>
      <c r="F26" s="505"/>
      <c r="G26" s="224">
        <v>1</v>
      </c>
      <c r="H26" s="227">
        <v>-230</v>
      </c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2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19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2304.35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345.65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245">
        <f>I39+I40-230</f>
        <v>2420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0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1.5</v>
      </c>
      <c r="H46" s="150">
        <v>300</v>
      </c>
      <c r="I46" s="123">
        <f t="shared" si="0"/>
        <v>450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>
        <v>1.5</v>
      </c>
      <c r="H47" s="150">
        <v>200</v>
      </c>
      <c r="I47" s="123">
        <f t="shared" si="0"/>
        <v>300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/>
      <c r="H48" s="152">
        <v>200</v>
      </c>
      <c r="I48" s="123">
        <f t="shared" si="0"/>
        <v>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0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750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1050</v>
      </c>
      <c r="C56" s="433"/>
      <c r="D56" s="434"/>
      <c r="E56" s="421">
        <v>1</v>
      </c>
      <c r="F56" s="422"/>
      <c r="G56" s="120">
        <v>19.399999999999999</v>
      </c>
      <c r="H56" s="132">
        <v>5</v>
      </c>
      <c r="I56" s="123">
        <f>H56*G56</f>
        <v>97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97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3267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3267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tabColor rgb="FF92D050"/>
  </sheetPr>
  <dimension ref="A1:M65"/>
  <sheetViews>
    <sheetView topLeftCell="A3" workbookViewId="0">
      <selection activeCell="R37" sqref="R37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79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523" t="s">
        <v>1051</v>
      </c>
      <c r="I15" s="524"/>
    </row>
    <row r="16" spans="1:13" x14ac:dyDescent="0.25">
      <c r="A16" s="458" t="s">
        <v>1052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/>
      <c r="B25" s="432"/>
      <c r="C25" s="433"/>
      <c r="D25" s="433"/>
      <c r="E25" s="433"/>
      <c r="F25" s="434"/>
      <c r="G25" s="189"/>
      <c r="H25" s="221"/>
      <c r="I25" s="123"/>
    </row>
    <row r="26" spans="1:11" x14ac:dyDescent="0.25">
      <c r="A26" s="119"/>
      <c r="B26" s="435"/>
      <c r="C26" s="436"/>
      <c r="D26" s="436"/>
      <c r="E26" s="436"/>
      <c r="F26" s="437"/>
      <c r="G26" s="189"/>
      <c r="H26" s="222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2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19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0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0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0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0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2.5</v>
      </c>
      <c r="H46" s="150">
        <v>300</v>
      </c>
      <c r="I46" s="123">
        <f t="shared" si="0"/>
        <v>750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>
        <v>2.5</v>
      </c>
      <c r="H47" s="150">
        <v>200</v>
      </c>
      <c r="I47" s="123">
        <f t="shared" si="0"/>
        <v>500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/>
      <c r="H48" s="152">
        <v>200</v>
      </c>
      <c r="I48" s="123">
        <f t="shared" si="0"/>
        <v>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0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1250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1053</v>
      </c>
      <c r="C56" s="433"/>
      <c r="D56" s="434"/>
      <c r="E56" s="421">
        <v>1</v>
      </c>
      <c r="F56" s="422"/>
      <c r="G56" s="120">
        <v>21.2</v>
      </c>
      <c r="H56" s="132">
        <v>5</v>
      </c>
      <c r="I56" s="123">
        <f>H56*G56</f>
        <v>106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106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1356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1356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tabColor rgb="FF92D050"/>
  </sheetPr>
  <dimension ref="A1:M65"/>
  <sheetViews>
    <sheetView topLeftCell="A13" workbookViewId="0">
      <selection activeCell="R37" sqref="R37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1054</v>
      </c>
      <c r="I15" s="484"/>
    </row>
    <row r="16" spans="1:13" x14ac:dyDescent="0.25">
      <c r="A16" s="458" t="s">
        <v>1055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1056</v>
      </c>
      <c r="C25" s="433"/>
      <c r="D25" s="433"/>
      <c r="E25" s="433"/>
      <c r="F25" s="434"/>
      <c r="G25" s="189">
        <v>1</v>
      </c>
      <c r="H25" s="221">
        <v>182.7</v>
      </c>
      <c r="I25" s="123">
        <f>H25*G25</f>
        <v>182.7</v>
      </c>
    </row>
    <row r="26" spans="1:11" x14ac:dyDescent="0.25">
      <c r="A26" s="119"/>
      <c r="B26" s="435"/>
      <c r="C26" s="436"/>
      <c r="D26" s="436"/>
      <c r="E26" s="436"/>
      <c r="F26" s="437"/>
      <c r="G26" s="189"/>
      <c r="H26" s="222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2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19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182.7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27.41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210.10999999999999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0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4</v>
      </c>
      <c r="H46" s="150">
        <v>300</v>
      </c>
      <c r="I46" s="123">
        <f t="shared" si="0"/>
        <v>1200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>
        <v>4</v>
      </c>
      <c r="H47" s="150">
        <v>200</v>
      </c>
      <c r="I47" s="123">
        <f t="shared" si="0"/>
        <v>800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/>
      <c r="H48" s="152">
        <v>200</v>
      </c>
      <c r="I48" s="123">
        <f t="shared" si="0"/>
        <v>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0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2000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1057</v>
      </c>
      <c r="C56" s="433"/>
      <c r="D56" s="434"/>
      <c r="E56" s="421">
        <v>1</v>
      </c>
      <c r="F56" s="422"/>
      <c r="G56" s="120">
        <v>33.200000000000003</v>
      </c>
      <c r="H56" s="132">
        <v>5</v>
      </c>
      <c r="I56" s="123">
        <f>H56*G56</f>
        <v>166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166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2376.11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2376.11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tabColor rgb="FF92D050"/>
  </sheetPr>
  <dimension ref="A1:M65"/>
  <sheetViews>
    <sheetView topLeftCell="A19" workbookViewId="0">
      <selection activeCell="R37" sqref="R37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933</v>
      </c>
      <c r="I15" s="484"/>
    </row>
    <row r="16" spans="1:13" x14ac:dyDescent="0.25">
      <c r="A16" s="458" t="s">
        <v>937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1058</v>
      </c>
      <c r="C25" s="433"/>
      <c r="D25" s="433"/>
      <c r="E25" s="433"/>
      <c r="F25" s="434"/>
      <c r="G25" s="189">
        <v>1</v>
      </c>
      <c r="H25" s="221">
        <v>704.25</v>
      </c>
      <c r="I25" s="123">
        <f>H25*G25</f>
        <v>704.25</v>
      </c>
    </row>
    <row r="26" spans="1:11" x14ac:dyDescent="0.25">
      <c r="A26" s="119"/>
      <c r="B26" s="435"/>
      <c r="C26" s="436"/>
      <c r="D26" s="436"/>
      <c r="E26" s="436"/>
      <c r="F26" s="437"/>
      <c r="G26" s="189"/>
      <c r="H26" s="222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2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19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704.25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105.64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809.89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0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2.5</v>
      </c>
      <c r="H46" s="150">
        <v>300</v>
      </c>
      <c r="I46" s="123">
        <f t="shared" si="0"/>
        <v>750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>
        <v>2.5</v>
      </c>
      <c r="H47" s="150">
        <v>200</v>
      </c>
      <c r="I47" s="123">
        <f t="shared" si="0"/>
        <v>500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/>
      <c r="H48" s="152">
        <v>200</v>
      </c>
      <c r="I48" s="123">
        <f t="shared" si="0"/>
        <v>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0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1250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1057</v>
      </c>
      <c r="C56" s="433"/>
      <c r="D56" s="434"/>
      <c r="E56" s="509">
        <v>1</v>
      </c>
      <c r="F56" s="510"/>
      <c r="G56" s="120">
        <v>32.200000000000003</v>
      </c>
      <c r="H56" s="132">
        <v>5</v>
      </c>
      <c r="I56" s="123">
        <f>H56*G56</f>
        <v>161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123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161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2220.89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244">
        <f>I60+I61</f>
        <v>2220.89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rgb="FF00B050"/>
  </sheetPr>
  <dimension ref="A1:M65"/>
  <sheetViews>
    <sheetView topLeftCell="A25" workbookViewId="0">
      <selection activeCell="M39" sqref="M39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1059</v>
      </c>
      <c r="I15" s="484"/>
    </row>
    <row r="16" spans="1:13" x14ac:dyDescent="0.25">
      <c r="A16" s="458" t="s">
        <v>1060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1061</v>
      </c>
      <c r="C25" s="433"/>
      <c r="D25" s="433"/>
      <c r="E25" s="433"/>
      <c r="F25" s="434"/>
      <c r="G25" s="189">
        <v>1</v>
      </c>
      <c r="H25" s="221">
        <v>2782.61</v>
      </c>
      <c r="I25" s="123">
        <f>H25*G25</f>
        <v>2782.61</v>
      </c>
    </row>
    <row r="26" spans="1:11" x14ac:dyDescent="0.25">
      <c r="A26" s="119"/>
      <c r="B26" s="435"/>
      <c r="C26" s="436"/>
      <c r="D26" s="436"/>
      <c r="E26" s="436"/>
      <c r="F26" s="437"/>
      <c r="G26" s="189"/>
      <c r="H26" s="222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2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19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2782.61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417.39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3200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0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4</v>
      </c>
      <c r="H46" s="150">
        <v>300</v>
      </c>
      <c r="I46" s="123">
        <f t="shared" si="0"/>
        <v>1200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>
        <v>5</v>
      </c>
      <c r="H47" s="150">
        <v>200</v>
      </c>
      <c r="I47" s="123">
        <f t="shared" si="0"/>
        <v>1000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/>
      <c r="H48" s="152">
        <v>200</v>
      </c>
      <c r="I48" s="123">
        <f t="shared" si="0"/>
        <v>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0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2200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1062</v>
      </c>
      <c r="C56" s="433"/>
      <c r="D56" s="434"/>
      <c r="E56" s="421">
        <v>3</v>
      </c>
      <c r="F56" s="422"/>
      <c r="G56" s="210">
        <v>74.400000000000006</v>
      </c>
      <c r="H56" s="132">
        <v>5</v>
      </c>
      <c r="I56" s="226">
        <f>H56*G56</f>
        <v>372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226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372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5772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5772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rgb="FF00B050"/>
  </sheetPr>
  <dimension ref="A1:M65"/>
  <sheetViews>
    <sheetView topLeftCell="A16" workbookViewId="0">
      <selection activeCell="M39" sqref="M39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1063</v>
      </c>
      <c r="I15" s="484"/>
    </row>
    <row r="16" spans="1:13" x14ac:dyDescent="0.25">
      <c r="A16" s="458" t="s">
        <v>1064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/>
      <c r="B25" s="432"/>
      <c r="C25" s="433"/>
      <c r="D25" s="433"/>
      <c r="E25" s="433"/>
      <c r="F25" s="434"/>
      <c r="G25" s="189"/>
      <c r="H25" s="221"/>
      <c r="I25" s="123"/>
    </row>
    <row r="26" spans="1:11" x14ac:dyDescent="0.25">
      <c r="A26" s="119"/>
      <c r="B26" s="435"/>
      <c r="C26" s="436"/>
      <c r="D26" s="436"/>
      <c r="E26" s="436"/>
      <c r="F26" s="437"/>
      <c r="G26" s="189"/>
      <c r="H26" s="222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2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19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0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0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0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0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16</v>
      </c>
      <c r="H46" s="150">
        <v>300</v>
      </c>
      <c r="I46" s="123">
        <f t="shared" si="0"/>
        <v>4800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>
        <v>12</v>
      </c>
      <c r="H47" s="150">
        <v>200</v>
      </c>
      <c r="I47" s="123">
        <f t="shared" si="0"/>
        <v>2400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/>
      <c r="H48" s="152">
        <v>200</v>
      </c>
      <c r="I48" s="123">
        <f t="shared" si="0"/>
        <v>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0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7200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1065</v>
      </c>
      <c r="C56" s="433"/>
      <c r="D56" s="434"/>
      <c r="E56" s="421">
        <v>3</v>
      </c>
      <c r="F56" s="422"/>
      <c r="G56" s="210">
        <v>80.400000000000006</v>
      </c>
      <c r="H56" s="132">
        <v>5</v>
      </c>
      <c r="I56" s="226">
        <f>H56*G56</f>
        <v>402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226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402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7602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7602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tabColor rgb="FFFFFF00"/>
  </sheetPr>
  <dimension ref="A1:M65"/>
  <sheetViews>
    <sheetView topLeftCell="A24" workbookViewId="0">
      <selection activeCell="M39" sqref="M39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1066</v>
      </c>
      <c r="I15" s="484"/>
    </row>
    <row r="16" spans="1:13" x14ac:dyDescent="0.25">
      <c r="A16" s="458" t="s">
        <v>1067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1068</v>
      </c>
      <c r="C25" s="433"/>
      <c r="D25" s="433"/>
      <c r="E25" s="433"/>
      <c r="F25" s="434"/>
      <c r="G25" s="189">
        <v>1</v>
      </c>
      <c r="H25" s="221">
        <v>324.5</v>
      </c>
      <c r="I25" s="123">
        <f>H25*G25</f>
        <v>324.5</v>
      </c>
    </row>
    <row r="26" spans="1:11" x14ac:dyDescent="0.25">
      <c r="A26" s="119">
        <v>2</v>
      </c>
      <c r="B26" s="435" t="s">
        <v>1069</v>
      </c>
      <c r="C26" s="436"/>
      <c r="D26" s="436"/>
      <c r="E26" s="436"/>
      <c r="F26" s="437"/>
      <c r="G26" s="189">
        <v>1</v>
      </c>
      <c r="H26" s="222">
        <v>160</v>
      </c>
      <c r="I26" s="123">
        <f>H26*G26</f>
        <v>160</v>
      </c>
    </row>
    <row r="27" spans="1:11" x14ac:dyDescent="0.25">
      <c r="A27" s="119">
        <v>3</v>
      </c>
      <c r="B27" s="435" t="s">
        <v>1070</v>
      </c>
      <c r="C27" s="436"/>
      <c r="D27" s="436"/>
      <c r="E27" s="436"/>
      <c r="F27" s="437"/>
      <c r="G27" s="189">
        <v>1</v>
      </c>
      <c r="H27" s="222">
        <v>435</v>
      </c>
      <c r="I27" s="123">
        <f t="shared" ref="I27:I37" si="0">H27*G27</f>
        <v>435</v>
      </c>
    </row>
    <row r="28" spans="1:11" x14ac:dyDescent="0.25">
      <c r="A28" s="119">
        <v>4</v>
      </c>
      <c r="B28" s="435" t="s">
        <v>1071</v>
      </c>
      <c r="C28" s="436"/>
      <c r="D28" s="436"/>
      <c r="E28" s="436"/>
      <c r="F28" s="437"/>
      <c r="G28" s="189">
        <v>4</v>
      </c>
      <c r="H28" s="222">
        <v>11</v>
      </c>
      <c r="I28" s="123">
        <f t="shared" si="0"/>
        <v>44</v>
      </c>
    </row>
    <row r="29" spans="1:11" x14ac:dyDescent="0.25">
      <c r="A29" s="119">
        <v>5</v>
      </c>
      <c r="B29" s="435" t="s">
        <v>1072</v>
      </c>
      <c r="C29" s="436"/>
      <c r="D29" s="436"/>
      <c r="E29" s="436"/>
      <c r="F29" s="437"/>
      <c r="G29" s="189">
        <v>2</v>
      </c>
      <c r="H29" s="227">
        <v>21</v>
      </c>
      <c r="I29" s="226">
        <f t="shared" si="0"/>
        <v>42</v>
      </c>
    </row>
    <row r="30" spans="1:11" x14ac:dyDescent="0.25">
      <c r="A30" s="119">
        <v>6</v>
      </c>
      <c r="B30" s="435" t="s">
        <v>1073</v>
      </c>
      <c r="C30" s="436"/>
      <c r="D30" s="436"/>
      <c r="E30" s="436"/>
      <c r="F30" s="437"/>
      <c r="G30" s="189">
        <v>4</v>
      </c>
      <c r="H30" s="222">
        <v>22</v>
      </c>
      <c r="I30" s="123">
        <f t="shared" si="0"/>
        <v>88</v>
      </c>
    </row>
    <row r="31" spans="1:11" x14ac:dyDescent="0.25">
      <c r="A31" s="119">
        <v>7</v>
      </c>
      <c r="B31" s="485" t="s">
        <v>1074</v>
      </c>
      <c r="C31" s="486"/>
      <c r="D31" s="486"/>
      <c r="E31" s="486"/>
      <c r="F31" s="486"/>
      <c r="G31" s="189">
        <v>4</v>
      </c>
      <c r="H31" s="222">
        <v>25</v>
      </c>
      <c r="I31" s="123">
        <f t="shared" si="0"/>
        <v>100</v>
      </c>
    </row>
    <row r="32" spans="1:11" x14ac:dyDescent="0.25">
      <c r="A32" s="119">
        <v>8</v>
      </c>
      <c r="B32" s="485" t="s">
        <v>1075</v>
      </c>
      <c r="C32" s="486"/>
      <c r="D32" s="486"/>
      <c r="E32" s="486"/>
      <c r="F32" s="486"/>
      <c r="G32" s="189">
        <v>1</v>
      </c>
      <c r="H32" s="222">
        <v>274.5</v>
      </c>
      <c r="I32" s="123">
        <f t="shared" si="0"/>
        <v>274.5</v>
      </c>
    </row>
    <row r="33" spans="1:12" x14ac:dyDescent="0.25">
      <c r="A33" s="119">
        <v>9</v>
      </c>
      <c r="B33" s="485" t="s">
        <v>577</v>
      </c>
      <c r="C33" s="486"/>
      <c r="D33" s="486"/>
      <c r="E33" s="486"/>
      <c r="F33" s="486"/>
      <c r="G33" s="189">
        <v>20</v>
      </c>
      <c r="H33" s="222">
        <v>257.38</v>
      </c>
      <c r="I33" s="123">
        <f t="shared" si="0"/>
        <v>5147.6000000000004</v>
      </c>
    </row>
    <row r="34" spans="1:12" x14ac:dyDescent="0.25">
      <c r="A34" s="119">
        <v>10</v>
      </c>
      <c r="B34" s="485" t="s">
        <v>1076</v>
      </c>
      <c r="C34" s="486"/>
      <c r="D34" s="486"/>
      <c r="E34" s="486"/>
      <c r="F34" s="486"/>
      <c r="G34" s="189">
        <v>1</v>
      </c>
      <c r="H34" s="222">
        <v>135</v>
      </c>
      <c r="I34" s="123">
        <f t="shared" si="0"/>
        <v>135</v>
      </c>
    </row>
    <row r="35" spans="1:12" x14ac:dyDescent="0.25">
      <c r="A35" s="119"/>
      <c r="B35" s="485"/>
      <c r="C35" s="486"/>
      <c r="D35" s="486"/>
      <c r="E35" s="486"/>
      <c r="F35" s="486"/>
      <c r="G35" s="189"/>
      <c r="H35" s="222"/>
      <c r="I35" s="123">
        <f t="shared" si="0"/>
        <v>0</v>
      </c>
    </row>
    <row r="36" spans="1:12" x14ac:dyDescent="0.25">
      <c r="A36" s="119"/>
      <c r="B36" s="485"/>
      <c r="C36" s="486"/>
      <c r="D36" s="486"/>
      <c r="E36" s="486"/>
      <c r="F36" s="486"/>
      <c r="G36" s="189"/>
      <c r="H36" s="222"/>
      <c r="I36" s="123">
        <f t="shared" si="0"/>
        <v>0</v>
      </c>
    </row>
    <row r="37" spans="1:12" x14ac:dyDescent="0.25">
      <c r="A37" s="119"/>
      <c r="B37" s="485"/>
      <c r="C37" s="486"/>
      <c r="D37" s="486"/>
      <c r="E37" s="486"/>
      <c r="F37" s="486"/>
      <c r="G37" s="189"/>
      <c r="H37" s="222"/>
      <c r="I37" s="123">
        <f t="shared" si="0"/>
        <v>0</v>
      </c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230">
        <f>SUM(I25:I38)</f>
        <v>6750.6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1012.59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7763.1900000000005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1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10</v>
      </c>
      <c r="H46" s="150">
        <v>300</v>
      </c>
      <c r="I46" s="123">
        <f t="shared" si="1"/>
        <v>3000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>
        <v>10</v>
      </c>
      <c r="H47" s="150">
        <v>200</v>
      </c>
      <c r="I47" s="123">
        <f t="shared" si="1"/>
        <v>2000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/>
      <c r="H48" s="152">
        <v>200</v>
      </c>
      <c r="I48" s="123">
        <f t="shared" si="1"/>
        <v>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1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5000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1077</v>
      </c>
      <c r="C56" s="433"/>
      <c r="D56" s="434"/>
      <c r="E56" s="421">
        <v>2</v>
      </c>
      <c r="F56" s="422"/>
      <c r="G56" s="210">
        <v>39.200000000000003</v>
      </c>
      <c r="H56" s="132">
        <v>5</v>
      </c>
      <c r="I56" s="226">
        <f>H56*G56</f>
        <v>196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226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196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12959.19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12959.19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rgb="FF00B050"/>
  </sheetPr>
  <dimension ref="A1:M65"/>
  <sheetViews>
    <sheetView topLeftCell="A7" workbookViewId="0">
      <selection activeCell="M39" sqref="M39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929</v>
      </c>
      <c r="I15" s="484"/>
    </row>
    <row r="16" spans="1:13" x14ac:dyDescent="0.25">
      <c r="A16" s="458" t="s">
        <v>1078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/>
      <c r="B25" s="432"/>
      <c r="C25" s="433"/>
      <c r="D25" s="433"/>
      <c r="E25" s="433"/>
      <c r="F25" s="434"/>
      <c r="G25" s="189"/>
      <c r="H25" s="221"/>
      <c r="I25" s="123"/>
    </row>
    <row r="26" spans="1:11" x14ac:dyDescent="0.25">
      <c r="A26" s="119"/>
      <c r="B26" s="435"/>
      <c r="C26" s="436"/>
      <c r="D26" s="436"/>
      <c r="E26" s="436"/>
      <c r="F26" s="437"/>
      <c r="G26" s="189"/>
      <c r="H26" s="222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2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35"/>
      <c r="C30" s="436"/>
      <c r="D30" s="436"/>
      <c r="E30" s="436"/>
      <c r="F30" s="437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22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22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22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222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222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222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0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0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0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0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2</v>
      </c>
      <c r="H46" s="150">
        <v>300</v>
      </c>
      <c r="I46" s="123">
        <f t="shared" si="0"/>
        <v>600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>
        <v>2</v>
      </c>
      <c r="H47" s="150">
        <v>200</v>
      </c>
      <c r="I47" s="123">
        <f t="shared" si="0"/>
        <v>400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/>
      <c r="H48" s="152">
        <v>200</v>
      </c>
      <c r="I48" s="123">
        <f t="shared" si="0"/>
        <v>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0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1000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1079</v>
      </c>
      <c r="C56" s="433"/>
      <c r="D56" s="434"/>
      <c r="E56" s="421">
        <v>1</v>
      </c>
      <c r="F56" s="422"/>
      <c r="G56" s="210">
        <v>35</v>
      </c>
      <c r="H56" s="132">
        <v>5</v>
      </c>
      <c r="I56" s="226">
        <f>H56*G56</f>
        <v>175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226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175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1175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1175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tabColor rgb="FF00B050"/>
  </sheetPr>
  <dimension ref="A1:M65"/>
  <sheetViews>
    <sheetView view="pageBreakPreview" zoomScale="60" zoomScaleNormal="100" workbookViewId="0">
      <selection activeCell="M39" sqref="M39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945</v>
      </c>
      <c r="I15" s="484"/>
    </row>
    <row r="16" spans="1:13" x14ac:dyDescent="0.25">
      <c r="A16" s="458" t="s">
        <v>1080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995</v>
      </c>
      <c r="C25" s="433"/>
      <c r="D25" s="433"/>
      <c r="E25" s="433"/>
      <c r="F25" s="434"/>
      <c r="G25" s="189">
        <v>4</v>
      </c>
      <c r="H25" s="221">
        <v>2565.2199999999998</v>
      </c>
      <c r="I25" s="123">
        <f>H25*G25</f>
        <v>10260.879999999999</v>
      </c>
    </row>
    <row r="26" spans="1:11" x14ac:dyDescent="0.25">
      <c r="A26" s="119"/>
      <c r="B26" s="435"/>
      <c r="C26" s="436"/>
      <c r="D26" s="436"/>
      <c r="E26" s="436"/>
      <c r="F26" s="437"/>
      <c r="G26" s="189"/>
      <c r="H26" s="222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2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35"/>
      <c r="C30" s="436"/>
      <c r="D30" s="436"/>
      <c r="E30" s="436"/>
      <c r="F30" s="437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22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22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22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222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222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222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10260.879999999999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1539.13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11800.009999999998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0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2.5</v>
      </c>
      <c r="H46" s="150">
        <v>300</v>
      </c>
      <c r="I46" s="123">
        <f t="shared" si="0"/>
        <v>750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>
        <v>2.5</v>
      </c>
      <c r="H47" s="150">
        <v>200</v>
      </c>
      <c r="I47" s="123">
        <f t="shared" si="0"/>
        <v>500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/>
      <c r="H48" s="152">
        <v>200</v>
      </c>
      <c r="I48" s="123">
        <f t="shared" si="0"/>
        <v>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0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1250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1053</v>
      </c>
      <c r="C56" s="433"/>
      <c r="D56" s="434"/>
      <c r="E56" s="421">
        <v>1</v>
      </c>
      <c r="F56" s="422"/>
      <c r="G56" s="210">
        <v>21.2</v>
      </c>
      <c r="H56" s="132">
        <v>5</v>
      </c>
      <c r="I56" s="226">
        <f>H56*G56</f>
        <v>106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226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106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13156.009999999998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13156.009999999998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tabColor rgb="FF00B050"/>
    <pageSetUpPr fitToPage="1"/>
  </sheetPr>
  <dimension ref="A1:M65"/>
  <sheetViews>
    <sheetView view="pageLayout" topLeftCell="A5" zoomScaleNormal="100" workbookViewId="0">
      <selection activeCell="A23" sqref="A23:I23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933</v>
      </c>
      <c r="I15" s="484"/>
    </row>
    <row r="16" spans="1:13" x14ac:dyDescent="0.25">
      <c r="A16" s="458" t="s">
        <v>1081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1082</v>
      </c>
      <c r="C25" s="433"/>
      <c r="D25" s="433"/>
      <c r="E25" s="433"/>
      <c r="F25" s="434"/>
      <c r="G25" s="189">
        <v>1</v>
      </c>
      <c r="H25" s="221">
        <v>677.2</v>
      </c>
      <c r="I25" s="123">
        <f>H25*G25</f>
        <v>677.2</v>
      </c>
    </row>
    <row r="26" spans="1:11" x14ac:dyDescent="0.25">
      <c r="A26" s="119"/>
      <c r="B26" s="435"/>
      <c r="C26" s="436"/>
      <c r="D26" s="436"/>
      <c r="E26" s="436"/>
      <c r="F26" s="437"/>
      <c r="G26" s="189"/>
      <c r="H26" s="222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2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35"/>
      <c r="C30" s="436"/>
      <c r="D30" s="436"/>
      <c r="E30" s="436"/>
      <c r="F30" s="437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22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22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22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222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222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222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677.2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101.58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778.78000000000009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0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2</v>
      </c>
      <c r="H46" s="150">
        <v>300</v>
      </c>
      <c r="I46" s="123">
        <f t="shared" si="0"/>
        <v>600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>
        <v>2</v>
      </c>
      <c r="H47" s="150">
        <v>200</v>
      </c>
      <c r="I47" s="123">
        <f t="shared" si="0"/>
        <v>400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/>
      <c r="H48" s="152">
        <v>200</v>
      </c>
      <c r="I48" s="123">
        <f t="shared" si="0"/>
        <v>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0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1000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1083</v>
      </c>
      <c r="C56" s="433"/>
      <c r="D56" s="434"/>
      <c r="E56" s="421">
        <v>1</v>
      </c>
      <c r="F56" s="422"/>
      <c r="G56" s="210">
        <v>33.200000000000003</v>
      </c>
      <c r="H56" s="132">
        <v>5</v>
      </c>
      <c r="I56" s="226">
        <f>H56*G56</f>
        <v>166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226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166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1944.7800000000002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1944.7800000000002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" right="0.7" top="0.75" bottom="0.75" header="0.3" footer="0.3"/>
  <pageSetup paperSize="9" scale="57" fitToHeight="0" orientation="portrait" r:id="rId1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tabColor rgb="FF92D050"/>
  </sheetPr>
  <dimension ref="A1:M65"/>
  <sheetViews>
    <sheetView topLeftCell="A20" workbookViewId="0">
      <selection activeCell="K31" sqref="A1:XFD10485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5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1084</v>
      </c>
      <c r="I15" s="484"/>
    </row>
    <row r="16" spans="1:13" x14ac:dyDescent="0.25">
      <c r="A16" s="458" t="s">
        <v>937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1000</v>
      </c>
      <c r="C25" s="433"/>
      <c r="D25" s="433"/>
      <c r="E25" s="433"/>
      <c r="F25" s="434"/>
      <c r="G25" s="189">
        <v>2</v>
      </c>
      <c r="H25" s="221">
        <v>120</v>
      </c>
      <c r="I25" s="123">
        <f>H25*G25</f>
        <v>240</v>
      </c>
    </row>
    <row r="26" spans="1:11" x14ac:dyDescent="0.25">
      <c r="A26" s="119">
        <v>2</v>
      </c>
      <c r="B26" s="435" t="s">
        <v>1085</v>
      </c>
      <c r="C26" s="436"/>
      <c r="D26" s="436"/>
      <c r="E26" s="436"/>
      <c r="F26" s="437"/>
      <c r="G26" s="189">
        <v>1</v>
      </c>
      <c r="H26" s="222">
        <v>256.52</v>
      </c>
      <c r="I26" s="123">
        <f>H26*G26</f>
        <v>256.52</v>
      </c>
    </row>
    <row r="27" spans="1:11" x14ac:dyDescent="0.25">
      <c r="A27" s="119"/>
      <c r="B27" s="435"/>
      <c r="C27" s="436"/>
      <c r="D27" s="436"/>
      <c r="E27" s="436"/>
      <c r="F27" s="437"/>
      <c r="G27" s="189"/>
      <c r="H27" s="2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19"/>
      <c r="I32" s="123"/>
    </row>
    <row r="33" spans="1:12" x14ac:dyDescent="0.25">
      <c r="A33" s="119"/>
      <c r="B33" s="485"/>
      <c r="C33" s="486"/>
      <c r="D33" s="486"/>
      <c r="E33" s="486"/>
      <c r="F33" s="486"/>
      <c r="G33" s="189"/>
      <c r="H33" s="219"/>
      <c r="I33" s="123"/>
    </row>
    <row r="34" spans="1:12" x14ac:dyDescent="0.25">
      <c r="A34" s="119"/>
      <c r="B34" s="485"/>
      <c r="C34" s="486"/>
      <c r="D34" s="486"/>
      <c r="E34" s="486"/>
      <c r="F34" s="486"/>
      <c r="G34" s="189"/>
      <c r="H34" s="219"/>
      <c r="I34" s="123"/>
    </row>
    <row r="35" spans="1:12" x14ac:dyDescent="0.25">
      <c r="A35" s="119"/>
      <c r="B35" s="485"/>
      <c r="C35" s="486"/>
      <c r="D35" s="486"/>
      <c r="E35" s="486"/>
      <c r="F35" s="486"/>
      <c r="G35" s="189"/>
      <c r="H35" s="190"/>
      <c r="I35" s="123"/>
    </row>
    <row r="36" spans="1:12" x14ac:dyDescent="0.25">
      <c r="A36" s="119"/>
      <c r="B36" s="485"/>
      <c r="C36" s="486"/>
      <c r="D36" s="486"/>
      <c r="E36" s="486"/>
      <c r="F36" s="486"/>
      <c r="G36" s="189"/>
      <c r="H36" s="190"/>
      <c r="I36" s="123"/>
    </row>
    <row r="37" spans="1:12" x14ac:dyDescent="0.25">
      <c r="A37" s="119"/>
      <c r="B37" s="485"/>
      <c r="C37" s="486"/>
      <c r="D37" s="486"/>
      <c r="E37" s="486"/>
      <c r="F37" s="486"/>
      <c r="G37" s="189"/>
      <c r="H37" s="190"/>
      <c r="I37" s="123"/>
    </row>
    <row r="38" spans="1:12" x14ac:dyDescent="0.25">
      <c r="A38" s="119"/>
      <c r="B38" s="485"/>
      <c r="C38" s="486"/>
      <c r="D38" s="486"/>
      <c r="E38" s="486"/>
      <c r="F38" s="486"/>
      <c r="G38" s="189"/>
      <c r="H38" s="190"/>
      <c r="I38" s="123"/>
      <c r="L38" s="124"/>
    </row>
    <row r="39" spans="1:12" x14ac:dyDescent="0.25">
      <c r="A39" s="482" t="s">
        <v>785</v>
      </c>
      <c r="B39" s="419"/>
      <c r="C39" s="419"/>
      <c r="D39" s="419"/>
      <c r="E39" s="419"/>
      <c r="F39" s="419"/>
      <c r="G39" s="419"/>
      <c r="H39" s="420"/>
      <c r="I39" s="183">
        <f>SUM(I25:I38)</f>
        <v>496.52</v>
      </c>
      <c r="L39" s="124"/>
    </row>
    <row r="40" spans="1:12" x14ac:dyDescent="0.25">
      <c r="A40" s="423" t="s">
        <v>786</v>
      </c>
      <c r="B40" s="419"/>
      <c r="C40" s="419"/>
      <c r="D40" s="419"/>
      <c r="E40" s="419"/>
      <c r="F40" s="419"/>
      <c r="G40" s="419"/>
      <c r="H40" s="420"/>
      <c r="I40" s="184">
        <f>ROUND((I39*0.15),2)</f>
        <v>74.48</v>
      </c>
      <c r="L40" s="124"/>
    </row>
    <row r="41" spans="1:12" x14ac:dyDescent="0.25">
      <c r="A41" s="423" t="s">
        <v>787</v>
      </c>
      <c r="B41" s="419"/>
      <c r="C41" s="419"/>
      <c r="D41" s="419"/>
      <c r="E41" s="419"/>
      <c r="F41" s="419"/>
      <c r="G41" s="419"/>
      <c r="H41" s="420"/>
      <c r="I41" s="166">
        <f>I39+I40</f>
        <v>571</v>
      </c>
    </row>
    <row r="42" spans="1:12" x14ac:dyDescent="0.25">
      <c r="A42" s="429" t="s">
        <v>720</v>
      </c>
      <c r="B42" s="430"/>
      <c r="C42" s="430"/>
      <c r="D42" s="430"/>
      <c r="E42" s="430"/>
      <c r="F42" s="430"/>
      <c r="G42" s="430"/>
      <c r="H42" s="430"/>
      <c r="I42" s="431"/>
    </row>
    <row r="43" spans="1:12" x14ac:dyDescent="0.25">
      <c r="A43" s="114" t="s">
        <v>721</v>
      </c>
      <c r="B43" s="427" t="s">
        <v>722</v>
      </c>
      <c r="C43" s="473"/>
      <c r="D43" s="428"/>
      <c r="E43" s="427" t="s">
        <v>704</v>
      </c>
      <c r="F43" s="428"/>
      <c r="G43" s="116" t="s">
        <v>706</v>
      </c>
      <c r="H43" s="117" t="s">
        <v>707</v>
      </c>
      <c r="I43" s="118" t="s">
        <v>708</v>
      </c>
    </row>
    <row r="44" spans="1:12" x14ac:dyDescent="0.25">
      <c r="A44" s="119">
        <v>1</v>
      </c>
      <c r="B44" s="464" t="s">
        <v>723</v>
      </c>
      <c r="C44" s="465"/>
      <c r="D44" s="466"/>
      <c r="E44" s="452" t="s">
        <v>724</v>
      </c>
      <c r="F44" s="454"/>
      <c r="G44" s="151"/>
      <c r="H44" s="149">
        <v>450</v>
      </c>
      <c r="I44" s="126">
        <f>SUM(G44*H44)</f>
        <v>0</v>
      </c>
    </row>
    <row r="45" spans="1:12" x14ac:dyDescent="0.25">
      <c r="A45" s="119">
        <v>2</v>
      </c>
      <c r="B45" s="441" t="s">
        <v>725</v>
      </c>
      <c r="C45" s="442"/>
      <c r="D45" s="443"/>
      <c r="E45" s="421" t="s">
        <v>724</v>
      </c>
      <c r="F45" s="422"/>
      <c r="G45" s="120"/>
      <c r="H45" s="150">
        <v>350</v>
      </c>
      <c r="I45" s="123">
        <f t="shared" ref="I45:I49" si="0">SUM(G45*H45)</f>
        <v>0</v>
      </c>
    </row>
    <row r="46" spans="1:12" x14ac:dyDescent="0.25">
      <c r="A46" s="119">
        <v>3</v>
      </c>
      <c r="B46" s="441" t="s">
        <v>726</v>
      </c>
      <c r="C46" s="442"/>
      <c r="D46" s="443"/>
      <c r="E46" s="421" t="s">
        <v>724</v>
      </c>
      <c r="F46" s="422"/>
      <c r="G46" s="120">
        <v>3</v>
      </c>
      <c r="H46" s="150">
        <v>300</v>
      </c>
      <c r="I46" s="123">
        <f t="shared" si="0"/>
        <v>900</v>
      </c>
    </row>
    <row r="47" spans="1:12" x14ac:dyDescent="0.25">
      <c r="A47" s="119">
        <v>4</v>
      </c>
      <c r="B47" s="441" t="s">
        <v>727</v>
      </c>
      <c r="C47" s="442"/>
      <c r="D47" s="443"/>
      <c r="E47" s="421" t="s">
        <v>724</v>
      </c>
      <c r="F47" s="422"/>
      <c r="G47" s="120">
        <v>3</v>
      </c>
      <c r="H47" s="150">
        <v>200</v>
      </c>
      <c r="I47" s="123">
        <f t="shared" si="0"/>
        <v>600</v>
      </c>
    </row>
    <row r="48" spans="1:12" x14ac:dyDescent="0.25">
      <c r="A48" s="119">
        <v>5</v>
      </c>
      <c r="B48" s="441" t="s">
        <v>728</v>
      </c>
      <c r="C48" s="442"/>
      <c r="D48" s="443"/>
      <c r="E48" s="421" t="s">
        <v>724</v>
      </c>
      <c r="F48" s="422"/>
      <c r="G48" s="120"/>
      <c r="H48" s="152">
        <v>200</v>
      </c>
      <c r="I48" s="123">
        <f t="shared" si="0"/>
        <v>0</v>
      </c>
    </row>
    <row r="49" spans="1:12" x14ac:dyDescent="0.25">
      <c r="A49" s="119">
        <v>6</v>
      </c>
      <c r="B49" s="441" t="s">
        <v>966</v>
      </c>
      <c r="C49" s="442"/>
      <c r="D49" s="443"/>
      <c r="E49" s="421" t="s">
        <v>724</v>
      </c>
      <c r="F49" s="422"/>
      <c r="G49" s="120"/>
      <c r="H49" s="152">
        <v>140</v>
      </c>
      <c r="I49" s="123">
        <f t="shared" si="0"/>
        <v>0</v>
      </c>
    </row>
    <row r="50" spans="1:12" x14ac:dyDescent="0.25">
      <c r="A50" s="119"/>
      <c r="B50" s="441"/>
      <c r="C50" s="442"/>
      <c r="D50" s="443"/>
      <c r="E50" s="127"/>
      <c r="F50" s="94"/>
      <c r="G50" s="94"/>
      <c r="H50" s="110"/>
      <c r="I50" s="123"/>
    </row>
    <row r="51" spans="1:12" x14ac:dyDescent="0.25">
      <c r="A51" s="108"/>
      <c r="B51" s="441"/>
      <c r="C51" s="442"/>
      <c r="D51" s="443"/>
      <c r="F51" s="94"/>
      <c r="G51" s="94"/>
      <c r="H51" s="110"/>
      <c r="I51" s="123"/>
    </row>
    <row r="52" spans="1:12" x14ac:dyDescent="0.25">
      <c r="A52" s="128"/>
      <c r="B52" s="470"/>
      <c r="C52" s="471"/>
      <c r="D52" s="472"/>
      <c r="E52" s="96"/>
      <c r="F52" s="97"/>
      <c r="G52" s="94"/>
      <c r="H52" s="112"/>
      <c r="I52" s="123"/>
    </row>
    <row r="53" spans="1:12" x14ac:dyDescent="0.25">
      <c r="A53" s="423" t="s">
        <v>729</v>
      </c>
      <c r="B53" s="419"/>
      <c r="C53" s="419"/>
      <c r="D53" s="419"/>
      <c r="E53" s="419"/>
      <c r="F53" s="419"/>
      <c r="G53" s="419"/>
      <c r="H53" s="420"/>
      <c r="I53" s="134">
        <f>SUM(I44:I52)</f>
        <v>1500</v>
      </c>
    </row>
    <row r="54" spans="1:12" x14ac:dyDescent="0.25">
      <c r="A54" s="429" t="s">
        <v>730</v>
      </c>
      <c r="B54" s="430"/>
      <c r="C54" s="430"/>
      <c r="D54" s="430"/>
      <c r="E54" s="430"/>
      <c r="F54" s="430"/>
      <c r="G54" s="430"/>
      <c r="H54" s="430"/>
      <c r="I54" s="431"/>
    </row>
    <row r="55" spans="1:12" x14ac:dyDescent="0.25">
      <c r="A55" s="114" t="s">
        <v>731</v>
      </c>
      <c r="B55" s="427" t="s">
        <v>732</v>
      </c>
      <c r="C55" s="473"/>
      <c r="D55" s="428"/>
      <c r="E55" s="427" t="s">
        <v>733</v>
      </c>
      <c r="F55" s="428"/>
      <c r="G55" s="130" t="s">
        <v>734</v>
      </c>
      <c r="H55" s="130" t="s">
        <v>707</v>
      </c>
      <c r="I55" s="131" t="s">
        <v>708</v>
      </c>
    </row>
    <row r="56" spans="1:12" x14ac:dyDescent="0.25">
      <c r="A56" s="119">
        <v>1</v>
      </c>
      <c r="B56" s="432" t="s">
        <v>1086</v>
      </c>
      <c r="C56" s="433"/>
      <c r="D56" s="434"/>
      <c r="E56" s="421">
        <v>2</v>
      </c>
      <c r="F56" s="422"/>
      <c r="G56" s="210">
        <v>50</v>
      </c>
      <c r="H56" s="132">
        <v>5</v>
      </c>
      <c r="I56" s="226">
        <f>H56*G56</f>
        <v>250</v>
      </c>
    </row>
    <row r="57" spans="1:12" x14ac:dyDescent="0.25">
      <c r="A57" s="133"/>
      <c r="B57" s="438"/>
      <c r="C57" s="439"/>
      <c r="D57" s="440"/>
      <c r="E57" s="455"/>
      <c r="F57" s="457"/>
      <c r="G57" s="120"/>
      <c r="H57" s="132"/>
      <c r="I57" s="226"/>
    </row>
    <row r="58" spans="1:12" x14ac:dyDescent="0.25">
      <c r="A58" s="423" t="s">
        <v>737</v>
      </c>
      <c r="B58" s="419"/>
      <c r="C58" s="419"/>
      <c r="D58" s="419"/>
      <c r="E58" s="419"/>
      <c r="F58" s="419"/>
      <c r="G58" s="419"/>
      <c r="H58" s="420"/>
      <c r="I58" s="134">
        <f>SUM(I56:I57)</f>
        <v>250</v>
      </c>
    </row>
    <row r="59" spans="1:12" x14ac:dyDescent="0.25">
      <c r="A59" s="135"/>
      <c r="B59" s="136"/>
      <c r="C59" s="136"/>
      <c r="D59" s="136"/>
      <c r="E59" s="136"/>
      <c r="F59" s="137"/>
      <c r="G59" s="138"/>
      <c r="H59" s="138"/>
      <c r="I59" s="139"/>
      <c r="L59" s="91"/>
    </row>
    <row r="60" spans="1:12" x14ac:dyDescent="0.25">
      <c r="A60" s="467"/>
      <c r="B60" s="468"/>
      <c r="C60" s="468"/>
      <c r="D60" s="468"/>
      <c r="E60" s="468"/>
      <c r="F60" s="140"/>
      <c r="G60" s="469" t="s">
        <v>738</v>
      </c>
      <c r="H60" s="468"/>
      <c r="I60" s="141">
        <f>I58+I53+I41</f>
        <v>2321</v>
      </c>
    </row>
    <row r="61" spans="1:12" x14ac:dyDescent="0.25">
      <c r="A61" s="467"/>
      <c r="B61" s="468"/>
      <c r="C61" s="468"/>
      <c r="D61" s="468"/>
      <c r="E61" s="468"/>
      <c r="F61" s="94"/>
      <c r="G61" s="142"/>
      <c r="H61" s="143"/>
      <c r="I61" s="144"/>
    </row>
    <row r="62" spans="1:12" ht="15.75" thickBot="1" x14ac:dyDescent="0.3">
      <c r="A62" s="467"/>
      <c r="B62" s="468"/>
      <c r="C62" s="468"/>
      <c r="D62" s="468"/>
      <c r="E62" s="468"/>
      <c r="F62" s="94"/>
      <c r="G62" s="417" t="s">
        <v>739</v>
      </c>
      <c r="H62" s="418"/>
      <c r="I62" s="153">
        <f>I60+I61</f>
        <v>2321</v>
      </c>
    </row>
    <row r="63" spans="1:12" ht="16.5" thickTop="1" thickBot="1" x14ac:dyDescent="0.3">
      <c r="A63" s="145"/>
      <c r="B63" s="146"/>
      <c r="C63" s="474"/>
      <c r="D63" s="475"/>
      <c r="E63" s="475"/>
      <c r="F63" s="475"/>
      <c r="G63" s="147"/>
      <c r="H63" s="147"/>
      <c r="I63" s="148"/>
    </row>
    <row r="65" spans="1:2" x14ac:dyDescent="0.25">
      <c r="A65" s="91"/>
      <c r="B65" s="9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M72"/>
  <sheetViews>
    <sheetView topLeftCell="A34" workbookViewId="0">
      <selection activeCell="A43" sqref="A43:I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9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929</v>
      </c>
      <c r="I15" s="484"/>
    </row>
    <row r="16" spans="1:13" x14ac:dyDescent="0.25">
      <c r="A16" s="458" t="s">
        <v>937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1087</v>
      </c>
      <c r="C25" s="433"/>
      <c r="D25" s="433"/>
      <c r="E25" s="433"/>
      <c r="F25" s="434"/>
      <c r="G25" s="189">
        <v>1</v>
      </c>
      <c r="H25" s="221">
        <v>2550</v>
      </c>
      <c r="I25" s="123">
        <f>H25*G25</f>
        <v>2550</v>
      </c>
    </row>
    <row r="26" spans="1:11" x14ac:dyDescent="0.25">
      <c r="A26" s="119">
        <v>2</v>
      </c>
      <c r="B26" s="435" t="s">
        <v>1088</v>
      </c>
      <c r="C26" s="436"/>
      <c r="D26" s="436"/>
      <c r="E26" s="436"/>
      <c r="F26" s="437"/>
      <c r="G26" s="189">
        <v>1</v>
      </c>
      <c r="H26" s="222">
        <v>1200</v>
      </c>
      <c r="I26" s="123">
        <f>H26*G26</f>
        <v>1200</v>
      </c>
    </row>
    <row r="27" spans="1:11" x14ac:dyDescent="0.25">
      <c r="A27" s="119">
        <v>3</v>
      </c>
      <c r="B27" s="435" t="s">
        <v>1030</v>
      </c>
      <c r="C27" s="436"/>
      <c r="D27" s="436"/>
      <c r="E27" s="436"/>
      <c r="F27" s="437"/>
      <c r="G27" s="189">
        <v>2</v>
      </c>
      <c r="H27" s="222">
        <v>1445.56</v>
      </c>
      <c r="I27" s="123">
        <f t="shared" ref="I27:I36" si="0">H27*G27</f>
        <v>2891.12</v>
      </c>
    </row>
    <row r="28" spans="1:11" x14ac:dyDescent="0.25">
      <c r="A28" s="119">
        <v>4</v>
      </c>
      <c r="B28" s="435" t="s">
        <v>1089</v>
      </c>
      <c r="C28" s="436"/>
      <c r="D28" s="436"/>
      <c r="E28" s="436"/>
      <c r="F28" s="437"/>
      <c r="G28" s="189">
        <v>1</v>
      </c>
      <c r="H28" s="222">
        <v>38.22</v>
      </c>
      <c r="I28" s="123">
        <f t="shared" si="0"/>
        <v>38.22</v>
      </c>
    </row>
    <row r="29" spans="1:11" x14ac:dyDescent="0.25">
      <c r="A29" s="119">
        <v>5</v>
      </c>
      <c r="B29" s="435" t="s">
        <v>1090</v>
      </c>
      <c r="C29" s="436"/>
      <c r="D29" s="436"/>
      <c r="E29" s="436"/>
      <c r="F29" s="437"/>
      <c r="G29" s="189">
        <v>3</v>
      </c>
      <c r="H29" s="222">
        <v>8.93</v>
      </c>
      <c r="I29" s="123">
        <f t="shared" si="0"/>
        <v>26.79</v>
      </c>
    </row>
    <row r="30" spans="1:11" x14ac:dyDescent="0.25">
      <c r="A30" s="119">
        <v>6</v>
      </c>
      <c r="B30" s="485" t="s">
        <v>1091</v>
      </c>
      <c r="C30" s="486"/>
      <c r="D30" s="486"/>
      <c r="E30" s="486"/>
      <c r="F30" s="486"/>
      <c r="G30" s="189">
        <v>1</v>
      </c>
      <c r="H30" s="222">
        <v>44.94</v>
      </c>
      <c r="I30" s="123">
        <f t="shared" si="0"/>
        <v>44.94</v>
      </c>
    </row>
    <row r="31" spans="1:11" x14ac:dyDescent="0.25">
      <c r="A31" s="119">
        <v>7</v>
      </c>
      <c r="B31" s="485" t="s">
        <v>1092</v>
      </c>
      <c r="C31" s="486"/>
      <c r="D31" s="486"/>
      <c r="E31" s="486"/>
      <c r="F31" s="486"/>
      <c r="G31" s="189">
        <v>10</v>
      </c>
      <c r="H31" s="222">
        <v>10.82</v>
      </c>
      <c r="I31" s="123">
        <f t="shared" ref="I31" si="1">H31*G31</f>
        <v>108.2</v>
      </c>
    </row>
    <row r="32" spans="1:11" x14ac:dyDescent="0.25">
      <c r="A32" s="119">
        <v>8</v>
      </c>
      <c r="B32" s="485" t="s">
        <v>1093</v>
      </c>
      <c r="C32" s="486"/>
      <c r="D32" s="486"/>
      <c r="E32" s="486"/>
      <c r="F32" s="486"/>
      <c r="G32" s="189">
        <v>2</v>
      </c>
      <c r="H32" s="222">
        <v>27.8</v>
      </c>
      <c r="I32" s="123">
        <f t="shared" si="0"/>
        <v>55.6</v>
      </c>
    </row>
    <row r="33" spans="1:12" x14ac:dyDescent="0.25">
      <c r="A33" s="119">
        <v>9</v>
      </c>
      <c r="B33" s="485" t="s">
        <v>1094</v>
      </c>
      <c r="C33" s="486"/>
      <c r="D33" s="486"/>
      <c r="E33" s="486"/>
      <c r="F33" s="486"/>
      <c r="G33" s="189">
        <v>2</v>
      </c>
      <c r="H33" s="222">
        <v>147.19</v>
      </c>
      <c r="I33" s="123">
        <f t="shared" si="0"/>
        <v>294.38</v>
      </c>
    </row>
    <row r="34" spans="1:12" x14ac:dyDescent="0.25">
      <c r="A34" s="119">
        <v>10</v>
      </c>
      <c r="B34" s="485" t="s">
        <v>1095</v>
      </c>
      <c r="C34" s="486"/>
      <c r="D34" s="486"/>
      <c r="E34" s="486"/>
      <c r="F34" s="486"/>
      <c r="G34" s="189">
        <v>1</v>
      </c>
      <c r="H34" s="222">
        <v>22.6</v>
      </c>
      <c r="I34" s="123">
        <f t="shared" si="0"/>
        <v>22.6</v>
      </c>
    </row>
    <row r="35" spans="1:12" x14ac:dyDescent="0.25">
      <c r="A35" s="119">
        <v>11</v>
      </c>
      <c r="B35" s="485" t="s">
        <v>1096</v>
      </c>
      <c r="C35" s="486"/>
      <c r="D35" s="486"/>
      <c r="E35" s="486"/>
      <c r="F35" s="486"/>
      <c r="G35" s="189">
        <v>5</v>
      </c>
      <c r="H35" s="222">
        <v>26</v>
      </c>
      <c r="I35" s="123">
        <f t="shared" si="0"/>
        <v>130</v>
      </c>
    </row>
    <row r="36" spans="1:12" x14ac:dyDescent="0.25">
      <c r="A36" s="119">
        <v>12</v>
      </c>
      <c r="B36" s="485" t="s">
        <v>1097</v>
      </c>
      <c r="C36" s="486"/>
      <c r="D36" s="486"/>
      <c r="E36" s="486"/>
      <c r="F36" s="486"/>
      <c r="G36" s="189">
        <v>5</v>
      </c>
      <c r="H36" s="222">
        <v>14</v>
      </c>
      <c r="I36" s="123">
        <f t="shared" si="0"/>
        <v>70</v>
      </c>
    </row>
    <row r="37" spans="1:12" x14ac:dyDescent="0.25">
      <c r="A37" s="119">
        <v>13</v>
      </c>
      <c r="B37" s="485" t="s">
        <v>1098</v>
      </c>
      <c r="C37" s="486"/>
      <c r="D37" s="486"/>
      <c r="E37" s="486"/>
      <c r="F37" s="486"/>
      <c r="G37" s="189">
        <v>15</v>
      </c>
      <c r="H37" s="222">
        <v>91.05</v>
      </c>
      <c r="I37" s="123">
        <f t="shared" ref="I37:I41" si="2">H37*G37</f>
        <v>1365.75</v>
      </c>
    </row>
    <row r="38" spans="1:12" x14ac:dyDescent="0.25">
      <c r="A38" s="119">
        <v>14</v>
      </c>
      <c r="B38" s="485" t="s">
        <v>1099</v>
      </c>
      <c r="C38" s="486"/>
      <c r="D38" s="486"/>
      <c r="E38" s="486"/>
      <c r="F38" s="486"/>
      <c r="G38" s="189">
        <v>10</v>
      </c>
      <c r="H38" s="222">
        <v>83.84</v>
      </c>
      <c r="I38" s="123">
        <f t="shared" si="2"/>
        <v>838.40000000000009</v>
      </c>
    </row>
    <row r="39" spans="1:12" x14ac:dyDescent="0.25">
      <c r="A39" s="119">
        <v>15</v>
      </c>
      <c r="B39" s="485" t="s">
        <v>1100</v>
      </c>
      <c r="C39" s="486"/>
      <c r="D39" s="486"/>
      <c r="E39" s="486"/>
      <c r="F39" s="486"/>
      <c r="G39" s="189">
        <v>4</v>
      </c>
      <c r="H39" s="222">
        <v>8.1199999999999992</v>
      </c>
      <c r="I39" s="123">
        <f t="shared" si="2"/>
        <v>32.479999999999997</v>
      </c>
    </row>
    <row r="40" spans="1:12" x14ac:dyDescent="0.25">
      <c r="A40" s="119">
        <v>16</v>
      </c>
      <c r="B40" s="485" t="s">
        <v>1101</v>
      </c>
      <c r="C40" s="486"/>
      <c r="D40" s="486"/>
      <c r="E40" s="486"/>
      <c r="F40" s="486"/>
      <c r="G40" s="189">
        <v>1</v>
      </c>
      <c r="H40" s="222">
        <v>2197</v>
      </c>
      <c r="I40" s="123">
        <f t="shared" si="2"/>
        <v>2197</v>
      </c>
    </row>
    <row r="41" spans="1:12" x14ac:dyDescent="0.25">
      <c r="A41" s="119">
        <v>17</v>
      </c>
      <c r="B41" s="485" t="s">
        <v>1102</v>
      </c>
      <c r="C41" s="486"/>
      <c r="D41" s="486"/>
      <c r="E41" s="486"/>
      <c r="F41" s="486"/>
      <c r="G41" s="189">
        <v>2</v>
      </c>
      <c r="H41" s="222">
        <v>268.14999999999998</v>
      </c>
      <c r="I41" s="123">
        <f t="shared" si="2"/>
        <v>536.29999999999995</v>
      </c>
    </row>
    <row r="42" spans="1:12" x14ac:dyDescent="0.25">
      <c r="A42" s="119"/>
      <c r="B42" s="485"/>
      <c r="C42" s="486"/>
      <c r="D42" s="486"/>
      <c r="E42" s="486"/>
      <c r="F42" s="486"/>
      <c r="G42" s="189"/>
      <c r="H42" s="222"/>
      <c r="I42" s="123"/>
    </row>
    <row r="43" spans="1:12" x14ac:dyDescent="0.25">
      <c r="A43" s="119"/>
      <c r="B43" s="485"/>
      <c r="C43" s="486"/>
      <c r="D43" s="486"/>
      <c r="E43" s="486"/>
      <c r="F43" s="486"/>
      <c r="G43" s="189"/>
      <c r="H43" s="222"/>
      <c r="I43" s="123"/>
    </row>
    <row r="44" spans="1:12" x14ac:dyDescent="0.25">
      <c r="A44" s="119"/>
      <c r="B44" s="485"/>
      <c r="C44" s="486"/>
      <c r="D44" s="486"/>
      <c r="E44" s="486"/>
      <c r="F44" s="486"/>
      <c r="G44" s="189"/>
      <c r="H44" s="222"/>
      <c r="I44" s="123"/>
    </row>
    <row r="45" spans="1:12" x14ac:dyDescent="0.25">
      <c r="A45" s="119"/>
      <c r="B45" s="485"/>
      <c r="C45" s="486"/>
      <c r="D45" s="486"/>
      <c r="E45" s="486"/>
      <c r="F45" s="486"/>
      <c r="G45" s="189"/>
      <c r="H45" s="190"/>
      <c r="I45" s="123"/>
      <c r="L45" s="124"/>
    </row>
    <row r="46" spans="1:12" x14ac:dyDescent="0.25">
      <c r="A46" s="482" t="s">
        <v>785</v>
      </c>
      <c r="B46" s="419"/>
      <c r="C46" s="419"/>
      <c r="D46" s="419"/>
      <c r="E46" s="419"/>
      <c r="F46" s="419"/>
      <c r="G46" s="419"/>
      <c r="H46" s="420"/>
      <c r="I46" s="183">
        <f>SUM(I25:I45)</f>
        <v>12401.779999999999</v>
      </c>
      <c r="L46" s="124"/>
    </row>
    <row r="47" spans="1:12" x14ac:dyDescent="0.25">
      <c r="A47" s="423" t="s">
        <v>786</v>
      </c>
      <c r="B47" s="419"/>
      <c r="C47" s="419"/>
      <c r="D47" s="419"/>
      <c r="E47" s="419"/>
      <c r="F47" s="419"/>
      <c r="G47" s="419"/>
      <c r="H47" s="420"/>
      <c r="I47" s="184">
        <f>ROUND((I46*0.15),2)</f>
        <v>1860.27</v>
      </c>
      <c r="L47" s="124"/>
    </row>
    <row r="48" spans="1:12" x14ac:dyDescent="0.25">
      <c r="A48" s="423" t="s">
        <v>787</v>
      </c>
      <c r="B48" s="419"/>
      <c r="C48" s="419"/>
      <c r="D48" s="419"/>
      <c r="E48" s="419"/>
      <c r="F48" s="419"/>
      <c r="G48" s="419"/>
      <c r="H48" s="420"/>
      <c r="I48" s="166">
        <f>I46+I47</f>
        <v>14262.05</v>
      </c>
    </row>
    <row r="49" spans="1:9" x14ac:dyDescent="0.25">
      <c r="A49" s="429" t="s">
        <v>720</v>
      </c>
      <c r="B49" s="430"/>
      <c r="C49" s="430"/>
      <c r="D49" s="430"/>
      <c r="E49" s="430"/>
      <c r="F49" s="430"/>
      <c r="G49" s="430"/>
      <c r="H49" s="430"/>
      <c r="I49" s="431"/>
    </row>
    <row r="50" spans="1:9" x14ac:dyDescent="0.25">
      <c r="A50" s="114" t="s">
        <v>721</v>
      </c>
      <c r="B50" s="427" t="s">
        <v>722</v>
      </c>
      <c r="C50" s="473"/>
      <c r="D50" s="428"/>
      <c r="E50" s="427" t="s">
        <v>704</v>
      </c>
      <c r="F50" s="428"/>
      <c r="G50" s="116" t="s">
        <v>706</v>
      </c>
      <c r="H50" s="117" t="s">
        <v>707</v>
      </c>
      <c r="I50" s="118" t="s">
        <v>708</v>
      </c>
    </row>
    <row r="51" spans="1:9" x14ac:dyDescent="0.25">
      <c r="A51" s="119">
        <v>1</v>
      </c>
      <c r="B51" s="464" t="s">
        <v>723</v>
      </c>
      <c r="C51" s="465"/>
      <c r="D51" s="466"/>
      <c r="E51" s="452" t="s">
        <v>724</v>
      </c>
      <c r="F51" s="454"/>
      <c r="G51" s="151"/>
      <c r="H51" s="149">
        <v>450</v>
      </c>
      <c r="I51" s="126">
        <f>SUM(G51*H51)</f>
        <v>0</v>
      </c>
    </row>
    <row r="52" spans="1:9" x14ac:dyDescent="0.25">
      <c r="A52" s="119">
        <v>2</v>
      </c>
      <c r="B52" s="441" t="s">
        <v>725</v>
      </c>
      <c r="C52" s="442"/>
      <c r="D52" s="443"/>
      <c r="E52" s="421" t="s">
        <v>724</v>
      </c>
      <c r="F52" s="422"/>
      <c r="G52" s="120"/>
      <c r="H52" s="150">
        <v>350</v>
      </c>
      <c r="I52" s="123">
        <f t="shared" ref="I52:I56" si="3">SUM(G52*H52)</f>
        <v>0</v>
      </c>
    </row>
    <row r="53" spans="1:9" x14ac:dyDescent="0.25">
      <c r="A53" s="119">
        <v>3</v>
      </c>
      <c r="B53" s="441" t="s">
        <v>726</v>
      </c>
      <c r="C53" s="442"/>
      <c r="D53" s="443"/>
      <c r="E53" s="421" t="s">
        <v>724</v>
      </c>
      <c r="F53" s="422"/>
      <c r="G53" s="120">
        <v>64</v>
      </c>
      <c r="H53" s="150">
        <v>300</v>
      </c>
      <c r="I53" s="123">
        <f t="shared" si="3"/>
        <v>19200</v>
      </c>
    </row>
    <row r="54" spans="1:9" x14ac:dyDescent="0.25">
      <c r="A54" s="119">
        <v>4</v>
      </c>
      <c r="B54" s="441" t="s">
        <v>727</v>
      </c>
      <c r="C54" s="442"/>
      <c r="D54" s="443"/>
      <c r="E54" s="421" t="s">
        <v>724</v>
      </c>
      <c r="F54" s="422"/>
      <c r="G54" s="120"/>
      <c r="H54" s="150">
        <v>200</v>
      </c>
      <c r="I54" s="123">
        <f t="shared" si="3"/>
        <v>0</v>
      </c>
    </row>
    <row r="55" spans="1:9" x14ac:dyDescent="0.25">
      <c r="A55" s="119">
        <v>5</v>
      </c>
      <c r="B55" s="441" t="s">
        <v>1103</v>
      </c>
      <c r="C55" s="442"/>
      <c r="D55" s="443"/>
      <c r="E55" s="421" t="s">
        <v>724</v>
      </c>
      <c r="F55" s="422"/>
      <c r="G55" s="120">
        <v>48</v>
      </c>
      <c r="H55" s="152">
        <v>200</v>
      </c>
      <c r="I55" s="123">
        <f t="shared" si="3"/>
        <v>9600</v>
      </c>
    </row>
    <row r="56" spans="1:9" x14ac:dyDescent="0.25">
      <c r="A56" s="119">
        <v>6</v>
      </c>
      <c r="B56" s="441" t="s">
        <v>950</v>
      </c>
      <c r="C56" s="442"/>
      <c r="D56" s="443"/>
      <c r="E56" s="421" t="s">
        <v>724</v>
      </c>
      <c r="F56" s="422"/>
      <c r="G56" s="120"/>
      <c r="H56" s="152">
        <v>140</v>
      </c>
      <c r="I56" s="123">
        <f t="shared" si="3"/>
        <v>0</v>
      </c>
    </row>
    <row r="57" spans="1:9" x14ac:dyDescent="0.25">
      <c r="A57" s="119"/>
      <c r="B57" s="441"/>
      <c r="C57" s="442"/>
      <c r="D57" s="443"/>
      <c r="E57" s="127"/>
      <c r="F57" s="94"/>
      <c r="G57" s="94"/>
      <c r="H57" s="110"/>
      <c r="I57" s="123"/>
    </row>
    <row r="58" spans="1:9" x14ac:dyDescent="0.25">
      <c r="A58" s="108"/>
      <c r="B58" s="441"/>
      <c r="C58" s="442"/>
      <c r="D58" s="443"/>
      <c r="F58" s="94"/>
      <c r="G58" s="94"/>
      <c r="H58" s="110"/>
      <c r="I58" s="123"/>
    </row>
    <row r="59" spans="1:9" x14ac:dyDescent="0.25">
      <c r="A59" s="128"/>
      <c r="B59" s="470"/>
      <c r="C59" s="471"/>
      <c r="D59" s="472"/>
      <c r="E59" s="96"/>
      <c r="F59" s="97"/>
      <c r="G59" s="94"/>
      <c r="H59" s="112"/>
      <c r="I59" s="123"/>
    </row>
    <row r="60" spans="1:9" x14ac:dyDescent="0.25">
      <c r="A60" s="423" t="s">
        <v>729</v>
      </c>
      <c r="B60" s="419"/>
      <c r="C60" s="419"/>
      <c r="D60" s="419"/>
      <c r="E60" s="419"/>
      <c r="F60" s="419"/>
      <c r="G60" s="419"/>
      <c r="H60" s="420"/>
      <c r="I60" s="134">
        <f>SUM(I51:I59)</f>
        <v>28800</v>
      </c>
    </row>
    <row r="61" spans="1:9" x14ac:dyDescent="0.25">
      <c r="A61" s="429" t="s">
        <v>730</v>
      </c>
      <c r="B61" s="430"/>
      <c r="C61" s="430"/>
      <c r="D61" s="430"/>
      <c r="E61" s="430"/>
      <c r="F61" s="430"/>
      <c r="G61" s="430"/>
      <c r="H61" s="430"/>
      <c r="I61" s="431"/>
    </row>
    <row r="62" spans="1:9" x14ac:dyDescent="0.25">
      <c r="A62" s="114" t="s">
        <v>731</v>
      </c>
      <c r="B62" s="427" t="s">
        <v>732</v>
      </c>
      <c r="C62" s="473"/>
      <c r="D62" s="428"/>
      <c r="E62" s="427" t="s">
        <v>733</v>
      </c>
      <c r="F62" s="428"/>
      <c r="G62" s="130" t="s">
        <v>734</v>
      </c>
      <c r="H62" s="130" t="s">
        <v>707</v>
      </c>
      <c r="I62" s="131" t="s">
        <v>708</v>
      </c>
    </row>
    <row r="63" spans="1:9" x14ac:dyDescent="0.25">
      <c r="A63" s="119">
        <v>1</v>
      </c>
      <c r="B63" s="432" t="s">
        <v>1104</v>
      </c>
      <c r="C63" s="433"/>
      <c r="D63" s="434"/>
      <c r="E63" s="421">
        <v>7</v>
      </c>
      <c r="F63" s="422"/>
      <c r="G63" s="210">
        <v>245</v>
      </c>
      <c r="H63" s="132">
        <v>5</v>
      </c>
      <c r="I63" s="226">
        <f>H63*G63</f>
        <v>1225</v>
      </c>
    </row>
    <row r="64" spans="1:9" x14ac:dyDescent="0.25">
      <c r="A64" s="133"/>
      <c r="B64" s="438"/>
      <c r="C64" s="439"/>
      <c r="D64" s="440"/>
      <c r="E64" s="455"/>
      <c r="F64" s="457"/>
      <c r="G64" s="120"/>
      <c r="H64" s="132"/>
      <c r="I64" s="226"/>
    </row>
    <row r="65" spans="1:12" x14ac:dyDescent="0.25">
      <c r="A65" s="423" t="s">
        <v>737</v>
      </c>
      <c r="B65" s="419"/>
      <c r="C65" s="419"/>
      <c r="D65" s="419"/>
      <c r="E65" s="419"/>
      <c r="F65" s="419"/>
      <c r="G65" s="419"/>
      <c r="H65" s="420"/>
      <c r="I65" s="134">
        <f>SUM(I63:I64)</f>
        <v>1225</v>
      </c>
    </row>
    <row r="66" spans="1:12" x14ac:dyDescent="0.25">
      <c r="A66" s="135"/>
      <c r="B66" s="136"/>
      <c r="C66" s="136"/>
      <c r="D66" s="136"/>
      <c r="E66" s="136"/>
      <c r="F66" s="137"/>
      <c r="G66" s="138"/>
      <c r="H66" s="138"/>
      <c r="I66" s="139"/>
      <c r="L66" s="91"/>
    </row>
    <row r="67" spans="1:12" x14ac:dyDescent="0.25">
      <c r="A67" s="467"/>
      <c r="B67" s="468"/>
      <c r="C67" s="468"/>
      <c r="D67" s="468"/>
      <c r="E67" s="468"/>
      <c r="F67" s="140"/>
      <c r="G67" s="469" t="s">
        <v>738</v>
      </c>
      <c r="H67" s="468"/>
      <c r="I67" s="141">
        <f>I65+I60+I48</f>
        <v>44287.05</v>
      </c>
    </row>
    <row r="68" spans="1:12" x14ac:dyDescent="0.25">
      <c r="A68" s="467"/>
      <c r="B68" s="468"/>
      <c r="C68" s="468"/>
      <c r="D68" s="468"/>
      <c r="E68" s="468"/>
      <c r="F68" s="94"/>
      <c r="G68" s="142"/>
      <c r="H68" s="143"/>
      <c r="I68" s="144"/>
    </row>
    <row r="69" spans="1:12" ht="15.75" thickBot="1" x14ac:dyDescent="0.3">
      <c r="A69" s="467"/>
      <c r="B69" s="468"/>
      <c r="C69" s="468"/>
      <c r="D69" s="468"/>
      <c r="E69" s="468"/>
      <c r="F69" s="94"/>
      <c r="G69" s="417" t="s">
        <v>739</v>
      </c>
      <c r="H69" s="418"/>
      <c r="I69" s="153">
        <f>I67+I68</f>
        <v>44287.05</v>
      </c>
    </row>
    <row r="70" spans="1:12" ht="16.5" thickTop="1" thickBot="1" x14ac:dyDescent="0.3">
      <c r="A70" s="145"/>
      <c r="B70" s="146"/>
      <c r="C70" s="474"/>
      <c r="D70" s="475"/>
      <c r="E70" s="475"/>
      <c r="F70" s="475"/>
      <c r="G70" s="147"/>
      <c r="H70" s="147"/>
      <c r="I70" s="148"/>
    </row>
    <row r="72" spans="1:12" x14ac:dyDescent="0.25">
      <c r="A72" s="91"/>
      <c r="B72" s="91"/>
    </row>
  </sheetData>
  <mergeCells count="83">
    <mergeCell ref="B41:F41"/>
    <mergeCell ref="B42:F42"/>
    <mergeCell ref="B43:F43"/>
    <mergeCell ref="A68:B68"/>
    <mergeCell ref="C68:E68"/>
    <mergeCell ref="B59:D59"/>
    <mergeCell ref="A60:H60"/>
    <mergeCell ref="A61:I61"/>
    <mergeCell ref="B62:D62"/>
    <mergeCell ref="E62:F62"/>
    <mergeCell ref="B63:D63"/>
    <mergeCell ref="E63:F63"/>
    <mergeCell ref="B55:D55"/>
    <mergeCell ref="E55:F55"/>
    <mergeCell ref="B56:D56"/>
    <mergeCell ref="E56:F56"/>
    <mergeCell ref="C70:F70"/>
    <mergeCell ref="B64:D64"/>
    <mergeCell ref="E64:F64"/>
    <mergeCell ref="A65:H65"/>
    <mergeCell ref="A67:B67"/>
    <mergeCell ref="C67:E67"/>
    <mergeCell ref="G67:H67"/>
    <mergeCell ref="B51:D51"/>
    <mergeCell ref="E51:F51"/>
    <mergeCell ref="A69:B69"/>
    <mergeCell ref="C69:E69"/>
    <mergeCell ref="G69:H69"/>
    <mergeCell ref="B57:D57"/>
    <mergeCell ref="B58:D58"/>
    <mergeCell ref="B52:D52"/>
    <mergeCell ref="E52:F52"/>
    <mergeCell ref="B53:D53"/>
    <mergeCell ref="E53:F53"/>
    <mergeCell ref="B54:D54"/>
    <mergeCell ref="E54:F54"/>
    <mergeCell ref="A47:H47"/>
    <mergeCell ref="A48:H48"/>
    <mergeCell ref="A49:I49"/>
    <mergeCell ref="B50:D50"/>
    <mergeCell ref="B33:F33"/>
    <mergeCell ref="A46:H46"/>
    <mergeCell ref="B37:F37"/>
    <mergeCell ref="B38:F38"/>
    <mergeCell ref="B39:F39"/>
    <mergeCell ref="B40:F40"/>
    <mergeCell ref="B34:F34"/>
    <mergeCell ref="B35:F35"/>
    <mergeCell ref="B36:F36"/>
    <mergeCell ref="B44:F44"/>
    <mergeCell ref="B45:F45"/>
    <mergeCell ref="E50:F50"/>
    <mergeCell ref="B29:F29"/>
    <mergeCell ref="B30:F30"/>
    <mergeCell ref="B31:F31"/>
    <mergeCell ref="A22:H22"/>
    <mergeCell ref="A23:I23"/>
    <mergeCell ref="B24:F24"/>
    <mergeCell ref="B25:F25"/>
    <mergeCell ref="B26:F26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27:F27"/>
    <mergeCell ref="B28:F28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P148"/>
  <sheetViews>
    <sheetView topLeftCell="A111" zoomScaleNormal="100" workbookViewId="0">
      <selection activeCell="A43" sqref="A43:I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12.5703125" bestFit="1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1105</v>
      </c>
      <c r="I15" s="484"/>
    </row>
    <row r="16" spans="1:13" x14ac:dyDescent="0.25">
      <c r="A16" s="458" t="s">
        <v>1106</v>
      </c>
      <c r="B16" s="459"/>
      <c r="C16" s="459"/>
      <c r="D16" s="459"/>
      <c r="E16" s="459"/>
      <c r="F16" s="459"/>
      <c r="G16" s="459"/>
      <c r="H16" s="459"/>
      <c r="I16" s="460"/>
    </row>
    <row r="17" spans="1:16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6" x14ac:dyDescent="0.25">
      <c r="A18" s="98" t="s">
        <v>702</v>
      </c>
      <c r="B18" s="479" t="s">
        <v>784</v>
      </c>
      <c r="C18" s="480"/>
      <c r="D18" s="481"/>
      <c r="E18" s="164"/>
      <c r="F18" s="164"/>
      <c r="G18" s="164" t="s">
        <v>706</v>
      </c>
      <c r="H18" s="164" t="s">
        <v>707</v>
      </c>
      <c r="I18" s="165" t="s">
        <v>708</v>
      </c>
    </row>
    <row r="19" spans="1:16" x14ac:dyDescent="0.25">
      <c r="A19" s="103">
        <v>1</v>
      </c>
      <c r="B19" s="432" t="s">
        <v>1107</v>
      </c>
      <c r="C19" s="433"/>
      <c r="D19" s="434"/>
      <c r="E19" s="104"/>
      <c r="F19" s="105"/>
      <c r="G19" s="104"/>
      <c r="H19" s="106"/>
      <c r="I19" s="107"/>
    </row>
    <row r="20" spans="1:16" x14ac:dyDescent="0.25">
      <c r="A20" s="108"/>
      <c r="B20" s="525"/>
      <c r="C20" s="526"/>
      <c r="D20" s="527"/>
      <c r="E20" s="109"/>
      <c r="F20" s="94"/>
      <c r="G20" s="109"/>
      <c r="H20" s="110"/>
      <c r="I20" s="107"/>
    </row>
    <row r="21" spans="1:16" x14ac:dyDescent="0.25">
      <c r="A21" s="108"/>
      <c r="B21" s="455"/>
      <c r="C21" s="456"/>
      <c r="D21" s="457"/>
      <c r="E21" s="109"/>
      <c r="F21" s="94"/>
      <c r="G21" s="111"/>
      <c r="H21" s="112"/>
      <c r="I21" s="113"/>
      <c r="M21" s="249"/>
      <c r="N21" s="249"/>
      <c r="O21" s="249"/>
      <c r="P21" s="249"/>
    </row>
    <row r="22" spans="1:16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  <c r="M22" s="249"/>
      <c r="N22" s="249"/>
      <c r="O22" s="249"/>
      <c r="P22" s="249"/>
    </row>
    <row r="23" spans="1:16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  <c r="M23" s="249"/>
      <c r="N23" s="249"/>
      <c r="O23" s="249"/>
      <c r="P23" s="249"/>
    </row>
    <row r="24" spans="1:16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  <c r="M24" s="249"/>
      <c r="N24" s="249"/>
      <c r="O24" s="249"/>
      <c r="P24" s="249"/>
    </row>
    <row r="25" spans="1:16" x14ac:dyDescent="0.25">
      <c r="A25" s="119">
        <v>1</v>
      </c>
      <c r="B25" s="432" t="s">
        <v>1108</v>
      </c>
      <c r="C25" s="433"/>
      <c r="D25" s="433"/>
      <c r="E25" s="433"/>
      <c r="F25" s="434"/>
      <c r="G25" s="189">
        <v>1</v>
      </c>
      <c r="H25" s="221">
        <v>445.26</v>
      </c>
      <c r="I25" s="123">
        <f>H25*G25</f>
        <v>445.26</v>
      </c>
      <c r="M25" s="249"/>
      <c r="N25" s="249"/>
      <c r="O25" s="249"/>
      <c r="P25" s="249"/>
    </row>
    <row r="26" spans="1:16" x14ac:dyDescent="0.25">
      <c r="A26" s="119">
        <v>2</v>
      </c>
      <c r="B26" s="435" t="s">
        <v>1109</v>
      </c>
      <c r="C26" s="436"/>
      <c r="D26" s="436"/>
      <c r="E26" s="436"/>
      <c r="F26" s="437"/>
      <c r="G26" s="189">
        <v>10</v>
      </c>
      <c r="H26" s="222">
        <v>10.96</v>
      </c>
      <c r="I26" s="123">
        <f>H26*G26</f>
        <v>109.60000000000001</v>
      </c>
      <c r="M26" s="249"/>
      <c r="N26" s="249"/>
      <c r="O26" s="249"/>
      <c r="P26" s="249"/>
    </row>
    <row r="27" spans="1:16" x14ac:dyDescent="0.25">
      <c r="A27" s="119">
        <v>3</v>
      </c>
      <c r="B27" s="503" t="s">
        <v>1110</v>
      </c>
      <c r="C27" s="504"/>
      <c r="D27" s="504"/>
      <c r="E27" s="504"/>
      <c r="F27" s="505"/>
      <c r="G27" s="246">
        <v>1</v>
      </c>
      <c r="H27" s="222">
        <v>5500</v>
      </c>
      <c r="I27" s="247">
        <f>H27*G27</f>
        <v>5500</v>
      </c>
      <c r="M27" s="249"/>
      <c r="N27" s="249"/>
      <c r="O27" s="249"/>
      <c r="P27" s="249"/>
    </row>
    <row r="28" spans="1:16" x14ac:dyDescent="0.25">
      <c r="A28" s="119">
        <v>4</v>
      </c>
      <c r="B28" s="435" t="s">
        <v>1111</v>
      </c>
      <c r="C28" s="436"/>
      <c r="D28" s="436"/>
      <c r="E28" s="436"/>
      <c r="F28" s="437"/>
      <c r="G28" s="189">
        <v>1</v>
      </c>
      <c r="H28" s="222">
        <v>88.86</v>
      </c>
      <c r="I28" s="123">
        <f t="shared" ref="I28" si="0">H28*G28</f>
        <v>88.86</v>
      </c>
      <c r="M28" s="249"/>
      <c r="N28" s="249"/>
      <c r="O28" s="249"/>
      <c r="P28" s="249"/>
    </row>
    <row r="29" spans="1:16" x14ac:dyDescent="0.25">
      <c r="A29" s="119">
        <v>5</v>
      </c>
      <c r="B29" s="503" t="s">
        <v>1112</v>
      </c>
      <c r="C29" s="504"/>
      <c r="D29" s="504"/>
      <c r="E29" s="504"/>
      <c r="F29" s="505"/>
      <c r="G29" s="189">
        <v>1</v>
      </c>
      <c r="H29" s="222">
        <v>8820</v>
      </c>
      <c r="I29" s="123">
        <f t="shared" ref="I29:I41" si="1">H29*G29</f>
        <v>8820</v>
      </c>
      <c r="M29" s="249"/>
      <c r="N29" s="249"/>
      <c r="O29" s="249"/>
      <c r="P29" s="249"/>
    </row>
    <row r="30" spans="1:16" x14ac:dyDescent="0.25">
      <c r="A30" s="119">
        <v>6</v>
      </c>
      <c r="B30" s="485" t="s">
        <v>1113</v>
      </c>
      <c r="C30" s="486"/>
      <c r="D30" s="486"/>
      <c r="E30" s="486"/>
      <c r="F30" s="486"/>
      <c r="G30" s="189">
        <v>1</v>
      </c>
      <c r="H30" s="222">
        <v>38.72</v>
      </c>
      <c r="I30" s="123">
        <f t="shared" si="1"/>
        <v>38.72</v>
      </c>
      <c r="M30" s="249"/>
      <c r="N30" s="249"/>
      <c r="O30" s="249"/>
      <c r="P30" s="249"/>
    </row>
    <row r="31" spans="1:16" x14ac:dyDescent="0.25">
      <c r="A31" s="119">
        <v>7</v>
      </c>
      <c r="B31" s="485" t="s">
        <v>1114</v>
      </c>
      <c r="C31" s="486"/>
      <c r="D31" s="486"/>
      <c r="E31" s="486"/>
      <c r="F31" s="486"/>
      <c r="G31" s="189">
        <v>1</v>
      </c>
      <c r="H31" s="222">
        <v>18.07</v>
      </c>
      <c r="I31" s="123">
        <f t="shared" si="1"/>
        <v>18.07</v>
      </c>
      <c r="M31" s="249"/>
      <c r="N31" s="249"/>
      <c r="O31" s="249"/>
      <c r="P31" s="249"/>
    </row>
    <row r="32" spans="1:16" x14ac:dyDescent="0.25">
      <c r="A32" s="119">
        <v>8</v>
      </c>
      <c r="B32" s="485" t="s">
        <v>1115</v>
      </c>
      <c r="C32" s="486"/>
      <c r="D32" s="486"/>
      <c r="E32" s="486"/>
      <c r="F32" s="486"/>
      <c r="G32" s="189">
        <v>1</v>
      </c>
      <c r="H32" s="222">
        <v>113.34</v>
      </c>
      <c r="I32" s="123">
        <f t="shared" si="1"/>
        <v>113.34</v>
      </c>
      <c r="M32" s="249"/>
      <c r="N32" s="249"/>
      <c r="O32" s="249"/>
      <c r="P32" s="249"/>
    </row>
    <row r="33" spans="1:16" x14ac:dyDescent="0.25">
      <c r="A33" s="119">
        <v>9</v>
      </c>
      <c r="B33" s="485" t="s">
        <v>1116</v>
      </c>
      <c r="C33" s="486"/>
      <c r="D33" s="486"/>
      <c r="E33" s="486"/>
      <c r="F33" s="486"/>
      <c r="G33" s="189">
        <v>1</v>
      </c>
      <c r="H33" s="222">
        <v>57.78</v>
      </c>
      <c r="I33" s="123">
        <f t="shared" si="1"/>
        <v>57.78</v>
      </c>
      <c r="M33" s="249"/>
      <c r="N33" s="249"/>
      <c r="O33" s="249"/>
      <c r="P33" s="249"/>
    </row>
    <row r="34" spans="1:16" x14ac:dyDescent="0.25">
      <c r="A34" s="119">
        <v>10</v>
      </c>
      <c r="B34" s="485" t="s">
        <v>1117</v>
      </c>
      <c r="C34" s="486"/>
      <c r="D34" s="486"/>
      <c r="E34" s="486"/>
      <c r="F34" s="486"/>
      <c r="G34" s="189">
        <v>2</v>
      </c>
      <c r="H34" s="222">
        <v>8.6999999999999993</v>
      </c>
      <c r="I34" s="123">
        <f t="shared" si="1"/>
        <v>17.399999999999999</v>
      </c>
      <c r="M34" s="249"/>
      <c r="N34" s="249"/>
      <c r="O34" s="249"/>
      <c r="P34" s="249"/>
    </row>
    <row r="35" spans="1:16" x14ac:dyDescent="0.25">
      <c r="A35" s="119">
        <v>11</v>
      </c>
      <c r="B35" s="485" t="s">
        <v>1118</v>
      </c>
      <c r="C35" s="486"/>
      <c r="D35" s="486"/>
      <c r="E35" s="486"/>
      <c r="F35" s="486"/>
      <c r="G35" s="189">
        <v>1</v>
      </c>
      <c r="H35" s="222">
        <v>182.61</v>
      </c>
      <c r="I35" s="123">
        <f t="shared" si="1"/>
        <v>182.61</v>
      </c>
      <c r="M35" s="249"/>
      <c r="N35" s="249"/>
      <c r="O35" s="249"/>
      <c r="P35" s="249"/>
    </row>
    <row r="36" spans="1:16" x14ac:dyDescent="0.25">
      <c r="A36" s="119">
        <v>12</v>
      </c>
      <c r="B36" s="485" t="s">
        <v>1119</v>
      </c>
      <c r="C36" s="486"/>
      <c r="D36" s="486"/>
      <c r="E36" s="486"/>
      <c r="F36" s="486"/>
      <c r="G36" s="189">
        <v>2</v>
      </c>
      <c r="H36" s="222">
        <v>5.31</v>
      </c>
      <c r="I36" s="123">
        <f t="shared" si="1"/>
        <v>10.62</v>
      </c>
      <c r="M36" s="249"/>
      <c r="N36" s="249"/>
      <c r="O36" s="249"/>
      <c r="P36" s="249"/>
    </row>
    <row r="37" spans="1:16" x14ac:dyDescent="0.25">
      <c r="A37" s="119">
        <v>13</v>
      </c>
      <c r="B37" s="485" t="s">
        <v>1120</v>
      </c>
      <c r="C37" s="486"/>
      <c r="D37" s="486"/>
      <c r="E37" s="486"/>
      <c r="F37" s="486"/>
      <c r="G37" s="189">
        <v>6</v>
      </c>
      <c r="H37" s="222">
        <v>8.14</v>
      </c>
      <c r="I37" s="123">
        <f t="shared" si="1"/>
        <v>48.84</v>
      </c>
      <c r="M37" s="249"/>
      <c r="N37" s="249"/>
      <c r="O37" s="249"/>
      <c r="P37" s="249"/>
    </row>
    <row r="38" spans="1:16" x14ac:dyDescent="0.25">
      <c r="A38" s="119">
        <v>14</v>
      </c>
      <c r="B38" s="485" t="s">
        <v>1121</v>
      </c>
      <c r="C38" s="486"/>
      <c r="D38" s="486"/>
      <c r="E38" s="486"/>
      <c r="F38" s="486"/>
      <c r="G38" s="189">
        <v>5</v>
      </c>
      <c r="H38" s="222">
        <v>8.6999999999999993</v>
      </c>
      <c r="I38" s="123">
        <f t="shared" si="1"/>
        <v>43.5</v>
      </c>
      <c r="M38" s="249"/>
      <c r="N38" s="249"/>
      <c r="O38" s="249"/>
      <c r="P38" s="249"/>
    </row>
    <row r="39" spans="1:16" x14ac:dyDescent="0.25">
      <c r="A39" s="119">
        <v>15</v>
      </c>
      <c r="B39" s="485" t="s">
        <v>1122</v>
      </c>
      <c r="C39" s="486"/>
      <c r="D39" s="486"/>
      <c r="E39" s="486"/>
      <c r="F39" s="486"/>
      <c r="G39" s="189">
        <v>1</v>
      </c>
      <c r="H39" s="222">
        <v>150</v>
      </c>
      <c r="I39" s="123">
        <f t="shared" si="1"/>
        <v>150</v>
      </c>
      <c r="M39" s="249"/>
      <c r="N39" s="249"/>
      <c r="O39" s="249"/>
      <c r="P39" s="249"/>
    </row>
    <row r="40" spans="1:16" x14ac:dyDescent="0.25">
      <c r="A40" s="119">
        <v>16</v>
      </c>
      <c r="B40" s="485" t="s">
        <v>1123</v>
      </c>
      <c r="C40" s="486"/>
      <c r="D40" s="486"/>
      <c r="E40" s="486"/>
      <c r="F40" s="486"/>
      <c r="G40" s="189">
        <v>7</v>
      </c>
      <c r="H40" s="222">
        <v>719.55</v>
      </c>
      <c r="I40" s="123">
        <f t="shared" si="1"/>
        <v>5036.8499999999995</v>
      </c>
      <c r="M40" s="249"/>
      <c r="N40" s="249"/>
      <c r="O40" s="249"/>
      <c r="P40" s="249"/>
    </row>
    <row r="41" spans="1:16" x14ac:dyDescent="0.25">
      <c r="A41" s="119">
        <v>17</v>
      </c>
      <c r="B41" s="485" t="s">
        <v>1124</v>
      </c>
      <c r="C41" s="486"/>
      <c r="D41" s="486"/>
      <c r="E41" s="486"/>
      <c r="F41" s="486"/>
      <c r="G41" s="189">
        <v>10</v>
      </c>
      <c r="H41" s="222">
        <v>100.6</v>
      </c>
      <c r="I41" s="123">
        <f t="shared" si="1"/>
        <v>1006</v>
      </c>
      <c r="M41" s="249"/>
      <c r="N41" s="249"/>
      <c r="O41" s="249"/>
      <c r="P41" s="249"/>
    </row>
    <row r="42" spans="1:16" x14ac:dyDescent="0.25">
      <c r="A42" s="119">
        <v>18</v>
      </c>
      <c r="B42" s="485" t="s">
        <v>1125</v>
      </c>
      <c r="C42" s="486"/>
      <c r="D42" s="486"/>
      <c r="E42" s="486"/>
      <c r="F42" s="486"/>
      <c r="G42" s="189">
        <v>1</v>
      </c>
      <c r="H42" s="222">
        <v>216</v>
      </c>
      <c r="I42" s="123">
        <f t="shared" ref="I42:I73" si="2">H42*G42</f>
        <v>216</v>
      </c>
      <c r="M42" s="249"/>
      <c r="N42" s="249"/>
      <c r="O42" s="249"/>
      <c r="P42" s="249"/>
    </row>
    <row r="43" spans="1:16" x14ac:dyDescent="0.25">
      <c r="A43" s="119">
        <v>19</v>
      </c>
      <c r="B43" s="485" t="s">
        <v>1126</v>
      </c>
      <c r="C43" s="486"/>
      <c r="D43" s="486"/>
      <c r="E43" s="486"/>
      <c r="F43" s="486"/>
      <c r="G43" s="189">
        <v>2</v>
      </c>
      <c r="H43" s="222">
        <v>85</v>
      </c>
      <c r="I43" s="123">
        <f t="shared" si="2"/>
        <v>170</v>
      </c>
      <c r="M43" s="249"/>
      <c r="N43" s="249"/>
      <c r="O43" s="249"/>
      <c r="P43" s="249"/>
    </row>
    <row r="44" spans="1:16" x14ac:dyDescent="0.25">
      <c r="A44" s="119">
        <v>20</v>
      </c>
      <c r="B44" s="485" t="s">
        <v>1127</v>
      </c>
      <c r="C44" s="486"/>
      <c r="D44" s="486"/>
      <c r="E44" s="486"/>
      <c r="F44" s="486"/>
      <c r="G44" s="189">
        <v>1</v>
      </c>
      <c r="H44" s="222">
        <v>7.92</v>
      </c>
      <c r="I44" s="123">
        <f t="shared" si="2"/>
        <v>7.92</v>
      </c>
      <c r="M44" s="249"/>
      <c r="N44" s="249"/>
      <c r="O44" s="249"/>
      <c r="P44" s="249"/>
    </row>
    <row r="45" spans="1:16" x14ac:dyDescent="0.25">
      <c r="A45" s="119">
        <v>21</v>
      </c>
      <c r="B45" s="485" t="s">
        <v>1128</v>
      </c>
      <c r="C45" s="486"/>
      <c r="D45" s="486"/>
      <c r="E45" s="486"/>
      <c r="F45" s="486"/>
      <c r="G45" s="189">
        <v>1</v>
      </c>
      <c r="H45" s="222">
        <v>1.69</v>
      </c>
      <c r="I45" s="123">
        <f t="shared" si="2"/>
        <v>1.69</v>
      </c>
      <c r="M45" s="249"/>
      <c r="N45" s="249"/>
      <c r="O45" s="249"/>
      <c r="P45" s="249"/>
    </row>
    <row r="46" spans="1:16" x14ac:dyDescent="0.25">
      <c r="A46" s="119">
        <v>22</v>
      </c>
      <c r="B46" s="485" t="s">
        <v>1129</v>
      </c>
      <c r="C46" s="486"/>
      <c r="D46" s="486"/>
      <c r="E46" s="486"/>
      <c r="F46" s="486"/>
      <c r="G46" s="189">
        <v>20</v>
      </c>
      <c r="H46" s="222">
        <v>16.108000000000001</v>
      </c>
      <c r="I46" s="123">
        <f t="shared" si="2"/>
        <v>322.16000000000003</v>
      </c>
      <c r="M46" s="249"/>
      <c r="N46" s="249"/>
      <c r="O46" s="249"/>
      <c r="P46" s="249"/>
    </row>
    <row r="47" spans="1:16" x14ac:dyDescent="0.25">
      <c r="A47" s="119">
        <v>23</v>
      </c>
      <c r="B47" s="485" t="s">
        <v>1130</v>
      </c>
      <c r="C47" s="486"/>
      <c r="D47" s="486"/>
      <c r="E47" s="486"/>
      <c r="F47" s="486"/>
      <c r="G47" s="189">
        <v>2</v>
      </c>
      <c r="H47" s="222">
        <v>1.9</v>
      </c>
      <c r="I47" s="123">
        <f t="shared" si="2"/>
        <v>3.8</v>
      </c>
      <c r="M47" s="249"/>
      <c r="N47" s="249"/>
      <c r="O47" s="249"/>
      <c r="P47" s="249"/>
    </row>
    <row r="48" spans="1:16" x14ac:dyDescent="0.25">
      <c r="A48" s="119">
        <v>24</v>
      </c>
      <c r="B48" s="485" t="s">
        <v>1131</v>
      </c>
      <c r="C48" s="486"/>
      <c r="D48" s="486"/>
      <c r="E48" s="486"/>
      <c r="F48" s="486"/>
      <c r="G48" s="189">
        <v>1</v>
      </c>
      <c r="H48" s="222">
        <v>2016.63</v>
      </c>
      <c r="I48" s="123">
        <f t="shared" si="2"/>
        <v>2016.63</v>
      </c>
      <c r="M48" s="249"/>
      <c r="N48" s="249"/>
      <c r="O48" s="249"/>
      <c r="P48" s="249"/>
    </row>
    <row r="49" spans="1:16" x14ac:dyDescent="0.25">
      <c r="A49" s="119">
        <v>25</v>
      </c>
      <c r="B49" s="485" t="s">
        <v>1132</v>
      </c>
      <c r="C49" s="486"/>
      <c r="D49" s="486"/>
      <c r="E49" s="486"/>
      <c r="F49" s="486"/>
      <c r="G49" s="189">
        <v>10</v>
      </c>
      <c r="H49" s="222">
        <v>4.0357000000000003</v>
      </c>
      <c r="I49" s="123">
        <f t="shared" si="2"/>
        <v>40.356999999999999</v>
      </c>
      <c r="M49" s="249"/>
      <c r="N49" s="249"/>
      <c r="O49" s="249"/>
      <c r="P49" s="249"/>
    </row>
    <row r="50" spans="1:16" x14ac:dyDescent="0.25">
      <c r="A50" s="119">
        <v>26</v>
      </c>
      <c r="B50" s="485" t="s">
        <v>1133</v>
      </c>
      <c r="C50" s="486"/>
      <c r="D50" s="486"/>
      <c r="E50" s="486"/>
      <c r="F50" s="486"/>
      <c r="G50" s="189">
        <v>1</v>
      </c>
      <c r="H50" s="222">
        <v>2395</v>
      </c>
      <c r="I50" s="123">
        <f t="shared" si="2"/>
        <v>2395</v>
      </c>
      <c r="M50" s="249"/>
      <c r="N50" s="249"/>
      <c r="O50" s="249"/>
      <c r="P50" s="249"/>
    </row>
    <row r="51" spans="1:16" x14ac:dyDescent="0.25">
      <c r="A51" s="119">
        <v>27</v>
      </c>
      <c r="B51" s="485" t="s">
        <v>1134</v>
      </c>
      <c r="C51" s="486"/>
      <c r="D51" s="486"/>
      <c r="E51" s="486"/>
      <c r="F51" s="486"/>
      <c r="G51" s="189">
        <v>1</v>
      </c>
      <c r="H51" s="222">
        <v>27643</v>
      </c>
      <c r="I51" s="123">
        <f t="shared" si="2"/>
        <v>27643</v>
      </c>
      <c r="M51" s="249"/>
      <c r="N51" s="249"/>
      <c r="O51" s="249"/>
      <c r="P51" s="249"/>
    </row>
    <row r="52" spans="1:16" x14ac:dyDescent="0.25">
      <c r="A52" s="119">
        <v>28</v>
      </c>
      <c r="B52" s="485" t="s">
        <v>1135</v>
      </c>
      <c r="C52" s="486"/>
      <c r="D52" s="486"/>
      <c r="E52" s="486"/>
      <c r="F52" s="486"/>
      <c r="G52" s="189">
        <v>2</v>
      </c>
      <c r="H52" s="222">
        <v>1538.26</v>
      </c>
      <c r="I52" s="123">
        <f t="shared" si="2"/>
        <v>3076.52</v>
      </c>
      <c r="M52" s="249"/>
      <c r="N52" s="249"/>
      <c r="O52" s="249"/>
      <c r="P52" s="249"/>
    </row>
    <row r="53" spans="1:16" x14ac:dyDescent="0.25">
      <c r="A53" s="119">
        <v>29</v>
      </c>
      <c r="B53" s="485" t="s">
        <v>1136</v>
      </c>
      <c r="C53" s="486"/>
      <c r="D53" s="486"/>
      <c r="E53" s="486"/>
      <c r="F53" s="486"/>
      <c r="G53" s="189">
        <v>5</v>
      </c>
      <c r="H53" s="222">
        <v>339.12</v>
      </c>
      <c r="I53" s="123">
        <f t="shared" si="2"/>
        <v>1695.6</v>
      </c>
      <c r="M53" s="249"/>
      <c r="N53" s="249"/>
      <c r="O53" s="249"/>
      <c r="P53" s="249"/>
    </row>
    <row r="54" spans="1:16" x14ac:dyDescent="0.25">
      <c r="A54" s="119">
        <v>30</v>
      </c>
      <c r="B54" s="503" t="s">
        <v>1137</v>
      </c>
      <c r="C54" s="504"/>
      <c r="D54" s="504"/>
      <c r="E54" s="504"/>
      <c r="F54" s="505"/>
      <c r="G54" s="189">
        <v>1</v>
      </c>
      <c r="H54" s="222">
        <v>1284.4000000000001</v>
      </c>
      <c r="I54" s="123">
        <f t="shared" si="2"/>
        <v>1284.4000000000001</v>
      </c>
      <c r="M54" s="249"/>
      <c r="N54" s="249"/>
      <c r="O54" s="249"/>
      <c r="P54" s="249"/>
    </row>
    <row r="55" spans="1:16" x14ac:dyDescent="0.25">
      <c r="A55" s="119">
        <v>31</v>
      </c>
      <c r="B55" s="485" t="s">
        <v>1138</v>
      </c>
      <c r="C55" s="486"/>
      <c r="D55" s="486"/>
      <c r="E55" s="486"/>
      <c r="F55" s="486"/>
      <c r="G55" s="189">
        <v>1</v>
      </c>
      <c r="H55" s="222">
        <v>188.7</v>
      </c>
      <c r="I55" s="123">
        <f t="shared" si="2"/>
        <v>188.7</v>
      </c>
    </row>
    <row r="56" spans="1:16" x14ac:dyDescent="0.25">
      <c r="A56" s="119">
        <v>32</v>
      </c>
      <c r="B56" s="485" t="s">
        <v>1139</v>
      </c>
      <c r="C56" s="486"/>
      <c r="D56" s="486"/>
      <c r="E56" s="486"/>
      <c r="F56" s="486"/>
      <c r="G56" s="189">
        <v>3</v>
      </c>
      <c r="H56" s="222">
        <v>8.93</v>
      </c>
      <c r="I56" s="123">
        <f t="shared" si="2"/>
        <v>26.79</v>
      </c>
    </row>
    <row r="57" spans="1:16" x14ac:dyDescent="0.25">
      <c r="A57" s="119">
        <v>33</v>
      </c>
      <c r="B57" s="485" t="s">
        <v>1140</v>
      </c>
      <c r="C57" s="486"/>
      <c r="D57" s="486"/>
      <c r="E57" s="486"/>
      <c r="F57" s="486"/>
      <c r="G57" s="189">
        <v>1</v>
      </c>
      <c r="H57" s="222">
        <v>44.94</v>
      </c>
      <c r="I57" s="123">
        <f t="shared" si="2"/>
        <v>44.94</v>
      </c>
    </row>
    <row r="58" spans="1:16" x14ac:dyDescent="0.25">
      <c r="A58" s="119">
        <v>34</v>
      </c>
      <c r="B58" s="485" t="s">
        <v>1141</v>
      </c>
      <c r="C58" s="486"/>
      <c r="D58" s="486"/>
      <c r="E58" s="486"/>
      <c r="F58" s="486"/>
      <c r="G58" s="189">
        <v>1</v>
      </c>
      <c r="H58" s="222">
        <v>770</v>
      </c>
      <c r="I58" s="123">
        <f t="shared" si="2"/>
        <v>770</v>
      </c>
    </row>
    <row r="59" spans="1:16" x14ac:dyDescent="0.25">
      <c r="A59" s="119">
        <v>35</v>
      </c>
      <c r="B59" s="485" t="s">
        <v>1142</v>
      </c>
      <c r="C59" s="486"/>
      <c r="D59" s="486"/>
      <c r="E59" s="486"/>
      <c r="F59" s="486"/>
      <c r="G59" s="189">
        <v>1</v>
      </c>
      <c r="H59" s="222">
        <v>195.7</v>
      </c>
      <c r="I59" s="123">
        <f t="shared" si="2"/>
        <v>195.7</v>
      </c>
    </row>
    <row r="60" spans="1:16" x14ac:dyDescent="0.25">
      <c r="A60" s="119">
        <v>36</v>
      </c>
      <c r="B60" s="485" t="s">
        <v>1143</v>
      </c>
      <c r="C60" s="486"/>
      <c r="D60" s="486"/>
      <c r="E60" s="486"/>
      <c r="F60" s="486"/>
      <c r="G60" s="189">
        <v>6</v>
      </c>
      <c r="H60" s="222">
        <v>187.27</v>
      </c>
      <c r="I60" s="123">
        <f t="shared" si="2"/>
        <v>1123.6200000000001</v>
      </c>
    </row>
    <row r="61" spans="1:16" x14ac:dyDescent="0.25">
      <c r="A61" s="119">
        <v>37</v>
      </c>
      <c r="B61" s="485" t="s">
        <v>1144</v>
      </c>
      <c r="C61" s="486"/>
      <c r="D61" s="486"/>
      <c r="E61" s="486"/>
      <c r="F61" s="486"/>
      <c r="G61" s="189">
        <v>1</v>
      </c>
      <c r="H61" s="222">
        <v>187.27</v>
      </c>
      <c r="I61" s="123">
        <f t="shared" si="2"/>
        <v>187.27</v>
      </c>
    </row>
    <row r="62" spans="1:16" x14ac:dyDescent="0.25">
      <c r="A62" s="119">
        <v>38</v>
      </c>
      <c r="B62" s="485" t="s">
        <v>1145</v>
      </c>
      <c r="C62" s="486"/>
      <c r="D62" s="486"/>
      <c r="E62" s="486"/>
      <c r="F62" s="486"/>
      <c r="G62" s="189">
        <v>1</v>
      </c>
      <c r="H62" s="222">
        <v>12880</v>
      </c>
      <c r="I62" s="123">
        <f t="shared" si="2"/>
        <v>12880</v>
      </c>
    </row>
    <row r="63" spans="1:16" x14ac:dyDescent="0.25">
      <c r="A63" s="119">
        <v>39</v>
      </c>
      <c r="B63" s="485" t="s">
        <v>1146</v>
      </c>
      <c r="C63" s="486"/>
      <c r="D63" s="486"/>
      <c r="E63" s="486"/>
      <c r="F63" s="486"/>
      <c r="G63" s="189">
        <v>3</v>
      </c>
      <c r="H63" s="222">
        <v>418</v>
      </c>
      <c r="I63" s="123">
        <f t="shared" si="2"/>
        <v>1254</v>
      </c>
    </row>
    <row r="64" spans="1:16" x14ac:dyDescent="0.25">
      <c r="A64" s="119">
        <v>40</v>
      </c>
      <c r="B64" s="485" t="s">
        <v>1147</v>
      </c>
      <c r="C64" s="486"/>
      <c r="D64" s="486"/>
      <c r="E64" s="486"/>
      <c r="F64" s="486"/>
      <c r="G64" s="189">
        <v>1</v>
      </c>
      <c r="H64" s="222">
        <v>871</v>
      </c>
      <c r="I64" s="123">
        <f t="shared" si="2"/>
        <v>871</v>
      </c>
    </row>
    <row r="65" spans="1:13" x14ac:dyDescent="0.25">
      <c r="A65" s="119">
        <v>41</v>
      </c>
      <c r="B65" s="485" t="s">
        <v>1148</v>
      </c>
      <c r="C65" s="486"/>
      <c r="D65" s="486"/>
      <c r="E65" s="486"/>
      <c r="F65" s="486"/>
      <c r="G65" s="189">
        <v>1</v>
      </c>
      <c r="H65" s="222">
        <v>9075</v>
      </c>
      <c r="I65" s="123">
        <f t="shared" si="2"/>
        <v>9075</v>
      </c>
    </row>
    <row r="66" spans="1:13" x14ac:dyDescent="0.25">
      <c r="A66" s="119">
        <v>42</v>
      </c>
      <c r="B66" s="485" t="s">
        <v>1149</v>
      </c>
      <c r="C66" s="486"/>
      <c r="D66" s="486"/>
      <c r="E66" s="486"/>
      <c r="F66" s="486"/>
      <c r="G66" s="189">
        <v>1</v>
      </c>
      <c r="H66" s="222">
        <v>1826</v>
      </c>
      <c r="I66" s="123">
        <f t="shared" si="2"/>
        <v>1826</v>
      </c>
      <c r="M66" s="248"/>
    </row>
    <row r="67" spans="1:13" x14ac:dyDescent="0.25">
      <c r="A67" s="119">
        <v>43</v>
      </c>
      <c r="B67" s="485" t="s">
        <v>1150</v>
      </c>
      <c r="C67" s="486"/>
      <c r="D67" s="486"/>
      <c r="E67" s="486"/>
      <c r="F67" s="486"/>
      <c r="G67" s="189">
        <v>1</v>
      </c>
      <c r="H67" s="222">
        <v>1164</v>
      </c>
      <c r="I67" s="123">
        <f t="shared" si="2"/>
        <v>1164</v>
      </c>
    </row>
    <row r="68" spans="1:13" x14ac:dyDescent="0.25">
      <c r="A68" s="119">
        <v>44</v>
      </c>
      <c r="B68" s="485" t="s">
        <v>1151</v>
      </c>
      <c r="C68" s="486"/>
      <c r="D68" s="486"/>
      <c r="E68" s="486"/>
      <c r="F68" s="486"/>
      <c r="G68" s="189">
        <v>4</v>
      </c>
      <c r="H68" s="222">
        <v>81.27</v>
      </c>
      <c r="I68" s="123">
        <f t="shared" si="2"/>
        <v>325.08</v>
      </c>
    </row>
    <row r="69" spans="1:13" x14ac:dyDescent="0.25">
      <c r="A69" s="119">
        <v>45</v>
      </c>
      <c r="B69" s="485" t="s">
        <v>1152</v>
      </c>
      <c r="C69" s="486"/>
      <c r="D69" s="486"/>
      <c r="E69" s="486"/>
      <c r="F69" s="486"/>
      <c r="G69" s="189">
        <v>4</v>
      </c>
      <c r="H69" s="222">
        <v>9</v>
      </c>
      <c r="I69" s="123">
        <f t="shared" si="2"/>
        <v>36</v>
      </c>
    </row>
    <row r="70" spans="1:13" x14ac:dyDescent="0.25">
      <c r="A70" s="119">
        <v>46</v>
      </c>
      <c r="B70" s="485" t="s">
        <v>1153</v>
      </c>
      <c r="C70" s="486"/>
      <c r="D70" s="486"/>
      <c r="E70" s="486"/>
      <c r="F70" s="486"/>
      <c r="G70" s="189">
        <v>16</v>
      </c>
      <c r="H70" s="222">
        <v>6.9901</v>
      </c>
      <c r="I70" s="123">
        <f t="shared" si="2"/>
        <v>111.8416</v>
      </c>
    </row>
    <row r="71" spans="1:13" x14ac:dyDescent="0.25">
      <c r="A71" s="119">
        <v>47</v>
      </c>
      <c r="B71" s="485" t="s">
        <v>1154</v>
      </c>
      <c r="C71" s="486"/>
      <c r="D71" s="486"/>
      <c r="E71" s="486"/>
      <c r="F71" s="486"/>
      <c r="G71" s="189">
        <v>25</v>
      </c>
      <c r="H71" s="222">
        <v>28.9634</v>
      </c>
      <c r="I71" s="123">
        <f t="shared" si="2"/>
        <v>724.08500000000004</v>
      </c>
    </row>
    <row r="72" spans="1:13" x14ac:dyDescent="0.25">
      <c r="A72" s="119">
        <v>48</v>
      </c>
      <c r="B72" s="485" t="s">
        <v>1155</v>
      </c>
      <c r="C72" s="486"/>
      <c r="D72" s="486"/>
      <c r="E72" s="486"/>
      <c r="F72" s="486"/>
      <c r="G72" s="189">
        <v>1</v>
      </c>
      <c r="H72" s="222">
        <v>22.45</v>
      </c>
      <c r="I72" s="123">
        <f t="shared" si="2"/>
        <v>22.45</v>
      </c>
    </row>
    <row r="73" spans="1:13" x14ac:dyDescent="0.25">
      <c r="A73" s="119">
        <v>49</v>
      </c>
      <c r="B73" s="485" t="s">
        <v>1156</v>
      </c>
      <c r="C73" s="486"/>
      <c r="D73" s="486"/>
      <c r="E73" s="486"/>
      <c r="F73" s="486"/>
      <c r="G73" s="189">
        <v>1</v>
      </c>
      <c r="H73" s="222">
        <v>9.33</v>
      </c>
      <c r="I73" s="123">
        <f t="shared" si="2"/>
        <v>9.33</v>
      </c>
    </row>
    <row r="74" spans="1:13" x14ac:dyDescent="0.25">
      <c r="A74" s="119">
        <v>50</v>
      </c>
      <c r="B74" s="485" t="s">
        <v>1157</v>
      </c>
      <c r="C74" s="486"/>
      <c r="D74" s="486"/>
      <c r="E74" s="486"/>
      <c r="F74" s="486"/>
      <c r="G74" s="189">
        <v>1</v>
      </c>
      <c r="H74" s="222">
        <v>12.2</v>
      </c>
      <c r="I74" s="123">
        <f t="shared" ref="I74:I120" si="3">H74*G74</f>
        <v>12.2</v>
      </c>
    </row>
    <row r="75" spans="1:13" x14ac:dyDescent="0.25">
      <c r="A75" s="119">
        <v>51</v>
      </c>
      <c r="B75" s="485" t="s">
        <v>1158</v>
      </c>
      <c r="C75" s="486"/>
      <c r="D75" s="486"/>
      <c r="E75" s="486"/>
      <c r="F75" s="486"/>
      <c r="G75" s="189">
        <v>1</v>
      </c>
      <c r="H75" s="222">
        <v>13.35</v>
      </c>
      <c r="I75" s="123">
        <f t="shared" ref="I75:I114" si="4">H75*G75</f>
        <v>13.35</v>
      </c>
    </row>
    <row r="76" spans="1:13" x14ac:dyDescent="0.25">
      <c r="A76" s="119">
        <v>52</v>
      </c>
      <c r="B76" s="485" t="s">
        <v>1159</v>
      </c>
      <c r="C76" s="486"/>
      <c r="D76" s="486"/>
      <c r="E76" s="486"/>
      <c r="F76" s="486"/>
      <c r="G76" s="189">
        <v>12</v>
      </c>
      <c r="H76" s="222">
        <v>4.28</v>
      </c>
      <c r="I76" s="123">
        <f t="shared" si="4"/>
        <v>51.36</v>
      </c>
    </row>
    <row r="77" spans="1:13" x14ac:dyDescent="0.25">
      <c r="A77" s="119">
        <v>53</v>
      </c>
      <c r="B77" s="485" t="s">
        <v>1160</v>
      </c>
      <c r="C77" s="486"/>
      <c r="D77" s="486"/>
      <c r="E77" s="486"/>
      <c r="F77" s="486"/>
      <c r="G77" s="189">
        <v>1</v>
      </c>
      <c r="H77" s="222">
        <v>43.07</v>
      </c>
      <c r="I77" s="123">
        <f t="shared" si="4"/>
        <v>43.07</v>
      </c>
    </row>
    <row r="78" spans="1:13" x14ac:dyDescent="0.25">
      <c r="A78" s="119">
        <v>54</v>
      </c>
      <c r="B78" s="485" t="s">
        <v>1161</v>
      </c>
      <c r="C78" s="486"/>
      <c r="D78" s="486"/>
      <c r="E78" s="486"/>
      <c r="F78" s="486"/>
      <c r="G78" s="189">
        <v>20</v>
      </c>
      <c r="H78" s="222">
        <v>0.71</v>
      </c>
      <c r="I78" s="123">
        <f t="shared" si="4"/>
        <v>14.2</v>
      </c>
    </row>
    <row r="79" spans="1:13" x14ac:dyDescent="0.25">
      <c r="A79" s="119">
        <v>55</v>
      </c>
      <c r="B79" s="485" t="s">
        <v>1162</v>
      </c>
      <c r="C79" s="486"/>
      <c r="D79" s="486"/>
      <c r="E79" s="486"/>
      <c r="F79" s="486"/>
      <c r="G79" s="189">
        <v>8</v>
      </c>
      <c r="H79" s="222">
        <v>0.8</v>
      </c>
      <c r="I79" s="123">
        <f t="shared" si="4"/>
        <v>6.4</v>
      </c>
    </row>
    <row r="80" spans="1:13" x14ac:dyDescent="0.25">
      <c r="A80" s="119">
        <v>56</v>
      </c>
      <c r="B80" s="485" t="s">
        <v>1163</v>
      </c>
      <c r="C80" s="486"/>
      <c r="D80" s="486"/>
      <c r="E80" s="486"/>
      <c r="F80" s="486"/>
      <c r="G80" s="189">
        <v>1</v>
      </c>
      <c r="H80" s="222">
        <v>217.49</v>
      </c>
      <c r="I80" s="123">
        <f t="shared" si="4"/>
        <v>217.49</v>
      </c>
    </row>
    <row r="81" spans="1:9" x14ac:dyDescent="0.25">
      <c r="A81" s="119">
        <v>57</v>
      </c>
      <c r="B81" s="485" t="s">
        <v>1164</v>
      </c>
      <c r="C81" s="486"/>
      <c r="D81" s="486"/>
      <c r="E81" s="486"/>
      <c r="F81" s="486"/>
      <c r="G81" s="189">
        <v>1</v>
      </c>
      <c r="H81" s="222">
        <v>38</v>
      </c>
      <c r="I81" s="123">
        <f t="shared" si="4"/>
        <v>38</v>
      </c>
    </row>
    <row r="82" spans="1:9" x14ac:dyDescent="0.25">
      <c r="A82" s="119">
        <v>58</v>
      </c>
      <c r="B82" s="485" t="s">
        <v>1165</v>
      </c>
      <c r="C82" s="486"/>
      <c r="D82" s="486"/>
      <c r="E82" s="486"/>
      <c r="F82" s="486"/>
      <c r="G82" s="189">
        <v>1</v>
      </c>
      <c r="H82" s="222">
        <v>300</v>
      </c>
      <c r="I82" s="123">
        <f t="shared" si="4"/>
        <v>300</v>
      </c>
    </row>
    <row r="83" spans="1:9" x14ac:dyDescent="0.25">
      <c r="A83" s="119">
        <v>59</v>
      </c>
      <c r="B83" s="485" t="s">
        <v>1166</v>
      </c>
      <c r="C83" s="486"/>
      <c r="D83" s="486"/>
      <c r="E83" s="486"/>
      <c r="F83" s="486"/>
      <c r="G83" s="189">
        <v>4</v>
      </c>
      <c r="H83" s="222">
        <v>80</v>
      </c>
      <c r="I83" s="123">
        <f t="shared" si="4"/>
        <v>320</v>
      </c>
    </row>
    <row r="84" spans="1:9" x14ac:dyDescent="0.25">
      <c r="A84" s="119">
        <v>60</v>
      </c>
      <c r="B84" s="485" t="s">
        <v>1133</v>
      </c>
      <c r="C84" s="486"/>
      <c r="D84" s="486"/>
      <c r="E84" s="486"/>
      <c r="F84" s="486"/>
      <c r="G84" s="189">
        <v>1</v>
      </c>
      <c r="H84" s="222">
        <v>841</v>
      </c>
      <c r="I84" s="123">
        <f t="shared" si="4"/>
        <v>841</v>
      </c>
    </row>
    <row r="85" spans="1:9" x14ac:dyDescent="0.25">
      <c r="A85" s="119">
        <v>61</v>
      </c>
      <c r="B85" s="485" t="s">
        <v>1167</v>
      </c>
      <c r="C85" s="486"/>
      <c r="D85" s="486"/>
      <c r="E85" s="486"/>
      <c r="F85" s="486"/>
      <c r="G85" s="189">
        <v>50</v>
      </c>
      <c r="H85" s="222">
        <v>278</v>
      </c>
      <c r="I85" s="123">
        <f t="shared" si="4"/>
        <v>13900</v>
      </c>
    </row>
    <row r="86" spans="1:9" x14ac:dyDescent="0.25">
      <c r="A86" s="119">
        <v>62</v>
      </c>
      <c r="B86" s="485" t="s">
        <v>1168</v>
      </c>
      <c r="C86" s="486"/>
      <c r="D86" s="486"/>
      <c r="E86" s="486"/>
      <c r="F86" s="486"/>
      <c r="G86" s="189">
        <v>9</v>
      </c>
      <c r="H86" s="222">
        <v>302.44</v>
      </c>
      <c r="I86" s="123">
        <f t="shared" si="4"/>
        <v>2721.96</v>
      </c>
    </row>
    <row r="87" spans="1:9" x14ac:dyDescent="0.25">
      <c r="A87" s="119">
        <v>63</v>
      </c>
      <c r="B87" s="485" t="s">
        <v>1169</v>
      </c>
      <c r="C87" s="486"/>
      <c r="D87" s="486"/>
      <c r="E87" s="486"/>
      <c r="F87" s="486"/>
      <c r="G87" s="189">
        <v>2</v>
      </c>
      <c r="H87" s="222">
        <v>140</v>
      </c>
      <c r="I87" s="123">
        <f t="shared" si="4"/>
        <v>280</v>
      </c>
    </row>
    <row r="88" spans="1:9" x14ac:dyDescent="0.25">
      <c r="A88" s="119">
        <v>64</v>
      </c>
      <c r="B88" s="485" t="s">
        <v>1170</v>
      </c>
      <c r="C88" s="486"/>
      <c r="D88" s="486"/>
      <c r="E88" s="486"/>
      <c r="F88" s="486"/>
      <c r="G88" s="189">
        <v>4</v>
      </c>
      <c r="H88" s="222">
        <v>9.8000000000000007</v>
      </c>
      <c r="I88" s="123">
        <f t="shared" si="4"/>
        <v>39.200000000000003</v>
      </c>
    </row>
    <row r="89" spans="1:9" x14ac:dyDescent="0.25">
      <c r="A89" s="119">
        <v>65</v>
      </c>
      <c r="B89" s="485" t="s">
        <v>1171</v>
      </c>
      <c r="C89" s="486"/>
      <c r="D89" s="486"/>
      <c r="E89" s="486"/>
      <c r="F89" s="486"/>
      <c r="G89" s="189">
        <v>19</v>
      </c>
      <c r="H89" s="222">
        <v>0.69</v>
      </c>
      <c r="I89" s="123">
        <f t="shared" si="4"/>
        <v>13.11</v>
      </c>
    </row>
    <row r="90" spans="1:9" x14ac:dyDescent="0.25">
      <c r="A90" s="119">
        <v>66</v>
      </c>
      <c r="B90" s="485" t="s">
        <v>1172</v>
      </c>
      <c r="C90" s="486"/>
      <c r="D90" s="486"/>
      <c r="E90" s="486"/>
      <c r="F90" s="486"/>
      <c r="G90" s="189">
        <v>4</v>
      </c>
      <c r="H90" s="222">
        <v>110</v>
      </c>
      <c r="I90" s="123">
        <f t="shared" si="4"/>
        <v>440</v>
      </c>
    </row>
    <row r="91" spans="1:9" x14ac:dyDescent="0.25">
      <c r="A91" s="119">
        <v>67</v>
      </c>
      <c r="B91" s="485" t="s">
        <v>1085</v>
      </c>
      <c r="C91" s="486"/>
      <c r="D91" s="486"/>
      <c r="E91" s="486"/>
      <c r="F91" s="486"/>
      <c r="G91" s="189">
        <v>1</v>
      </c>
      <c r="H91" s="222">
        <v>91.99</v>
      </c>
      <c r="I91" s="123">
        <f t="shared" si="4"/>
        <v>91.99</v>
      </c>
    </row>
    <row r="92" spans="1:9" x14ac:dyDescent="0.25">
      <c r="A92" s="119">
        <v>68</v>
      </c>
      <c r="B92" s="485" t="s">
        <v>1173</v>
      </c>
      <c r="C92" s="486"/>
      <c r="D92" s="486"/>
      <c r="E92" s="486"/>
      <c r="F92" s="486"/>
      <c r="G92" s="189">
        <v>1</v>
      </c>
      <c r="H92" s="222">
        <v>170.75</v>
      </c>
      <c r="I92" s="123">
        <f t="shared" si="4"/>
        <v>170.75</v>
      </c>
    </row>
    <row r="93" spans="1:9" x14ac:dyDescent="0.25">
      <c r="A93" s="119">
        <v>69</v>
      </c>
      <c r="B93" s="485" t="s">
        <v>1174</v>
      </c>
      <c r="C93" s="486"/>
      <c r="D93" s="486"/>
      <c r="E93" s="486"/>
      <c r="F93" s="486"/>
      <c r="G93" s="189">
        <v>1</v>
      </c>
      <c r="H93" s="222">
        <v>306.89999999999998</v>
      </c>
      <c r="I93" s="123">
        <f t="shared" si="4"/>
        <v>306.89999999999998</v>
      </c>
    </row>
    <row r="94" spans="1:9" x14ac:dyDescent="0.25">
      <c r="A94" s="119">
        <v>70</v>
      </c>
      <c r="B94" s="485" t="s">
        <v>1175</v>
      </c>
      <c r="C94" s="486"/>
      <c r="D94" s="486"/>
      <c r="E94" s="486"/>
      <c r="F94" s="486"/>
      <c r="G94" s="189">
        <v>10</v>
      </c>
      <c r="H94" s="222">
        <v>12.84</v>
      </c>
      <c r="I94" s="123">
        <f t="shared" si="4"/>
        <v>128.4</v>
      </c>
    </row>
    <row r="95" spans="1:9" x14ac:dyDescent="0.25">
      <c r="A95" s="119">
        <v>71</v>
      </c>
      <c r="B95" s="485" t="s">
        <v>1176</v>
      </c>
      <c r="C95" s="486"/>
      <c r="D95" s="486"/>
      <c r="E95" s="486"/>
      <c r="F95" s="486"/>
      <c r="G95" s="189">
        <v>10</v>
      </c>
      <c r="H95" s="222">
        <v>14.06</v>
      </c>
      <c r="I95" s="123">
        <f t="shared" si="4"/>
        <v>140.6</v>
      </c>
    </row>
    <row r="96" spans="1:9" x14ac:dyDescent="0.25">
      <c r="A96" s="119">
        <v>72</v>
      </c>
      <c r="B96" s="485" t="s">
        <v>1177</v>
      </c>
      <c r="C96" s="486"/>
      <c r="D96" s="486"/>
      <c r="E96" s="486"/>
      <c r="F96" s="486"/>
      <c r="G96" s="189">
        <v>10</v>
      </c>
      <c r="H96" s="222">
        <v>119.58</v>
      </c>
      <c r="I96" s="123">
        <f t="shared" si="4"/>
        <v>1195.8</v>
      </c>
    </row>
    <row r="97" spans="1:9" x14ac:dyDescent="0.25">
      <c r="A97" s="119">
        <v>73</v>
      </c>
      <c r="B97" s="485" t="s">
        <v>1178</v>
      </c>
      <c r="C97" s="486"/>
      <c r="D97" s="486"/>
      <c r="E97" s="486"/>
      <c r="F97" s="486"/>
      <c r="G97" s="189">
        <v>1</v>
      </c>
      <c r="H97" s="222">
        <v>7200</v>
      </c>
      <c r="I97" s="123">
        <f t="shared" si="4"/>
        <v>7200</v>
      </c>
    </row>
    <row r="98" spans="1:9" x14ac:dyDescent="0.25">
      <c r="A98" s="119">
        <v>74</v>
      </c>
      <c r="B98" s="485" t="s">
        <v>1179</v>
      </c>
      <c r="C98" s="486"/>
      <c r="D98" s="486"/>
      <c r="E98" s="486"/>
      <c r="F98" s="486"/>
      <c r="G98" s="189">
        <v>3</v>
      </c>
      <c r="H98" s="222">
        <v>7.65</v>
      </c>
      <c r="I98" s="123">
        <f t="shared" si="4"/>
        <v>22.950000000000003</v>
      </c>
    </row>
    <row r="99" spans="1:9" x14ac:dyDescent="0.25">
      <c r="A99" s="119">
        <v>75</v>
      </c>
      <c r="B99" s="485" t="s">
        <v>1180</v>
      </c>
      <c r="C99" s="486"/>
      <c r="D99" s="486"/>
      <c r="E99" s="486"/>
      <c r="F99" s="486"/>
      <c r="G99" s="189">
        <v>1</v>
      </c>
      <c r="H99" s="222">
        <v>14.83</v>
      </c>
      <c r="I99" s="123">
        <f t="shared" si="4"/>
        <v>14.83</v>
      </c>
    </row>
    <row r="100" spans="1:9" x14ac:dyDescent="0.25">
      <c r="A100" s="119">
        <v>76</v>
      </c>
      <c r="B100" s="485" t="s">
        <v>1181</v>
      </c>
      <c r="C100" s="486"/>
      <c r="D100" s="486"/>
      <c r="E100" s="486"/>
      <c r="F100" s="486"/>
      <c r="G100" s="189">
        <v>1</v>
      </c>
      <c r="H100" s="222">
        <v>341.44</v>
      </c>
      <c r="I100" s="123">
        <f t="shared" si="4"/>
        <v>341.44</v>
      </c>
    </row>
    <row r="101" spans="1:9" x14ac:dyDescent="0.25">
      <c r="A101" s="119">
        <v>77</v>
      </c>
      <c r="B101" s="485" t="s">
        <v>1182</v>
      </c>
      <c r="C101" s="486"/>
      <c r="D101" s="486"/>
      <c r="E101" s="486"/>
      <c r="F101" s="486"/>
      <c r="G101" s="189">
        <v>1</v>
      </c>
      <c r="H101" s="222">
        <v>135</v>
      </c>
      <c r="I101" s="123">
        <f t="shared" si="4"/>
        <v>135</v>
      </c>
    </row>
    <row r="102" spans="1:9" x14ac:dyDescent="0.25">
      <c r="A102" s="119">
        <v>78</v>
      </c>
      <c r="B102" s="485" t="s">
        <v>1183</v>
      </c>
      <c r="C102" s="486"/>
      <c r="D102" s="486"/>
      <c r="E102" s="486"/>
      <c r="F102" s="486"/>
      <c r="G102" s="189">
        <v>1</v>
      </c>
      <c r="H102" s="222">
        <v>1500</v>
      </c>
      <c r="I102" s="123">
        <f t="shared" si="4"/>
        <v>1500</v>
      </c>
    </row>
    <row r="103" spans="1:9" x14ac:dyDescent="0.25">
      <c r="A103" s="119">
        <v>79</v>
      </c>
      <c r="B103" s="485" t="s">
        <v>1184</v>
      </c>
      <c r="C103" s="486"/>
      <c r="D103" s="486"/>
      <c r="E103" s="486"/>
      <c r="F103" s="486"/>
      <c r="G103" s="189">
        <v>1</v>
      </c>
      <c r="H103" s="222">
        <v>8800</v>
      </c>
      <c r="I103" s="123">
        <f t="shared" si="4"/>
        <v>8800</v>
      </c>
    </row>
    <row r="104" spans="1:9" x14ac:dyDescent="0.25">
      <c r="A104" s="119">
        <v>80</v>
      </c>
      <c r="B104" s="485" t="s">
        <v>1185</v>
      </c>
      <c r="C104" s="486"/>
      <c r="D104" s="486"/>
      <c r="E104" s="486"/>
      <c r="F104" s="486"/>
      <c r="G104" s="189">
        <v>1</v>
      </c>
      <c r="H104" s="222">
        <v>60.87</v>
      </c>
      <c r="I104" s="123">
        <f t="shared" si="4"/>
        <v>60.87</v>
      </c>
    </row>
    <row r="105" spans="1:9" x14ac:dyDescent="0.25">
      <c r="A105" s="119">
        <v>81</v>
      </c>
      <c r="B105" s="485" t="s">
        <v>1186</v>
      </c>
      <c r="C105" s="486"/>
      <c r="D105" s="486"/>
      <c r="E105" s="486"/>
      <c r="F105" s="486"/>
      <c r="G105" s="189">
        <v>1</v>
      </c>
      <c r="H105" s="222">
        <v>368</v>
      </c>
      <c r="I105" s="123">
        <f t="shared" si="4"/>
        <v>368</v>
      </c>
    </row>
    <row r="106" spans="1:9" x14ac:dyDescent="0.25">
      <c r="A106" s="119">
        <v>82</v>
      </c>
      <c r="B106" s="485" t="s">
        <v>1187</v>
      </c>
      <c r="C106" s="486"/>
      <c r="D106" s="486"/>
      <c r="E106" s="486"/>
      <c r="F106" s="486"/>
      <c r="G106" s="189">
        <v>1</v>
      </c>
      <c r="H106" s="222">
        <v>523.09</v>
      </c>
      <c r="I106" s="123">
        <f t="shared" si="4"/>
        <v>523.09</v>
      </c>
    </row>
    <row r="107" spans="1:9" x14ac:dyDescent="0.25">
      <c r="A107" s="119">
        <v>83</v>
      </c>
      <c r="B107" s="485" t="s">
        <v>1187</v>
      </c>
      <c r="C107" s="486"/>
      <c r="D107" s="486"/>
      <c r="E107" s="486"/>
      <c r="F107" s="486"/>
      <c r="G107" s="189">
        <v>1</v>
      </c>
      <c r="H107" s="222">
        <v>561.54999999999995</v>
      </c>
      <c r="I107" s="123">
        <f t="shared" si="4"/>
        <v>561.54999999999995</v>
      </c>
    </row>
    <row r="108" spans="1:9" x14ac:dyDescent="0.25">
      <c r="A108" s="119">
        <v>84</v>
      </c>
      <c r="B108" s="485" t="s">
        <v>1188</v>
      </c>
      <c r="C108" s="486"/>
      <c r="D108" s="486"/>
      <c r="E108" s="486"/>
      <c r="F108" s="486"/>
      <c r="G108" s="189">
        <v>2</v>
      </c>
      <c r="H108" s="222">
        <v>91.43</v>
      </c>
      <c r="I108" s="123">
        <f t="shared" si="4"/>
        <v>182.86</v>
      </c>
    </row>
    <row r="109" spans="1:9" x14ac:dyDescent="0.25">
      <c r="A109" s="119">
        <v>85</v>
      </c>
      <c r="B109" s="485" t="s">
        <v>1189</v>
      </c>
      <c r="C109" s="486"/>
      <c r="D109" s="486"/>
      <c r="E109" s="486"/>
      <c r="F109" s="486"/>
      <c r="G109" s="189">
        <v>2</v>
      </c>
      <c r="H109" s="222">
        <v>14.83</v>
      </c>
      <c r="I109" s="123">
        <f t="shared" si="4"/>
        <v>29.66</v>
      </c>
    </row>
    <row r="110" spans="1:9" x14ac:dyDescent="0.25">
      <c r="A110" s="119">
        <v>86</v>
      </c>
      <c r="B110" s="485" t="s">
        <v>1190</v>
      </c>
      <c r="C110" s="486"/>
      <c r="D110" s="486"/>
      <c r="E110" s="486"/>
      <c r="F110" s="486"/>
      <c r="G110" s="189">
        <v>3</v>
      </c>
      <c r="H110" s="222">
        <v>53.14</v>
      </c>
      <c r="I110" s="123">
        <f t="shared" si="4"/>
        <v>159.42000000000002</v>
      </c>
    </row>
    <row r="111" spans="1:9" x14ac:dyDescent="0.25">
      <c r="A111" s="119">
        <v>87</v>
      </c>
      <c r="B111" s="485" t="s">
        <v>1191</v>
      </c>
      <c r="C111" s="486"/>
      <c r="D111" s="486"/>
      <c r="E111" s="486"/>
      <c r="F111" s="486"/>
      <c r="G111" s="189">
        <v>3</v>
      </c>
      <c r="H111" s="222">
        <v>37.799999999999997</v>
      </c>
      <c r="I111" s="123">
        <f t="shared" si="4"/>
        <v>113.39999999999999</v>
      </c>
    </row>
    <row r="112" spans="1:9" x14ac:dyDescent="0.25">
      <c r="A112" s="119">
        <v>88</v>
      </c>
      <c r="B112" s="485" t="s">
        <v>1192</v>
      </c>
      <c r="C112" s="486"/>
      <c r="D112" s="486"/>
      <c r="E112" s="486"/>
      <c r="F112" s="486"/>
      <c r="G112" s="189">
        <v>1</v>
      </c>
      <c r="H112" s="222">
        <v>89</v>
      </c>
      <c r="I112" s="123">
        <f t="shared" si="4"/>
        <v>89</v>
      </c>
    </row>
    <row r="113" spans="1:12" x14ac:dyDescent="0.25">
      <c r="A113" s="119">
        <v>89</v>
      </c>
      <c r="B113" s="485" t="s">
        <v>1193</v>
      </c>
      <c r="C113" s="486"/>
      <c r="D113" s="486"/>
      <c r="E113" s="486"/>
      <c r="F113" s="486"/>
      <c r="G113" s="189">
        <v>1</v>
      </c>
      <c r="H113" s="222">
        <v>127.37</v>
      </c>
      <c r="I113" s="123">
        <f t="shared" si="4"/>
        <v>127.37</v>
      </c>
    </row>
    <row r="114" spans="1:12" x14ac:dyDescent="0.25">
      <c r="A114" s="119">
        <v>90</v>
      </c>
      <c r="B114" s="485" t="s">
        <v>1194</v>
      </c>
      <c r="C114" s="486"/>
      <c r="D114" s="486"/>
      <c r="E114" s="486"/>
      <c r="F114" s="486"/>
      <c r="G114" s="189">
        <v>2</v>
      </c>
      <c r="H114" s="222">
        <v>16.7</v>
      </c>
      <c r="I114" s="123">
        <f t="shared" si="4"/>
        <v>33.4</v>
      </c>
    </row>
    <row r="115" spans="1:12" x14ac:dyDescent="0.25">
      <c r="A115" s="119">
        <v>91</v>
      </c>
      <c r="B115" s="485" t="s">
        <v>1128</v>
      </c>
      <c r="C115" s="486"/>
      <c r="D115" s="486"/>
      <c r="E115" s="486"/>
      <c r="F115" s="486"/>
      <c r="G115" s="189">
        <v>2</v>
      </c>
      <c r="H115" s="222">
        <v>2.88</v>
      </c>
      <c r="I115" s="123">
        <f t="shared" si="3"/>
        <v>5.76</v>
      </c>
    </row>
    <row r="116" spans="1:12" x14ac:dyDescent="0.25">
      <c r="A116" s="119">
        <v>92</v>
      </c>
      <c r="B116" s="485" t="s">
        <v>1195</v>
      </c>
      <c r="C116" s="486"/>
      <c r="D116" s="486"/>
      <c r="E116" s="486"/>
      <c r="F116" s="486"/>
      <c r="G116" s="189">
        <v>2</v>
      </c>
      <c r="H116" s="222">
        <v>8.5</v>
      </c>
      <c r="I116" s="123">
        <f t="shared" ref="I116:I119" si="5">H116*G116</f>
        <v>17</v>
      </c>
    </row>
    <row r="117" spans="1:12" x14ac:dyDescent="0.25">
      <c r="A117" s="119">
        <v>93</v>
      </c>
      <c r="B117" s="485" t="s">
        <v>1128</v>
      </c>
      <c r="C117" s="486"/>
      <c r="D117" s="486"/>
      <c r="E117" s="486"/>
      <c r="F117" s="486"/>
      <c r="G117" s="189">
        <v>2</v>
      </c>
      <c r="H117" s="222">
        <v>1.8</v>
      </c>
      <c r="I117" s="123">
        <f t="shared" si="5"/>
        <v>3.6</v>
      </c>
    </row>
    <row r="118" spans="1:12" x14ac:dyDescent="0.25">
      <c r="A118" s="119">
        <v>94</v>
      </c>
      <c r="B118" s="485" t="s">
        <v>1196</v>
      </c>
      <c r="C118" s="486"/>
      <c r="D118" s="486"/>
      <c r="E118" s="486"/>
      <c r="F118" s="486"/>
      <c r="G118" s="189">
        <v>1</v>
      </c>
      <c r="H118" s="222">
        <v>16</v>
      </c>
      <c r="I118" s="123">
        <f t="shared" si="5"/>
        <v>16</v>
      </c>
    </row>
    <row r="119" spans="1:12" x14ac:dyDescent="0.25">
      <c r="A119" s="119">
        <v>95</v>
      </c>
      <c r="B119" s="485" t="s">
        <v>1197</v>
      </c>
      <c r="C119" s="486"/>
      <c r="D119" s="486"/>
      <c r="E119" s="486"/>
      <c r="F119" s="486"/>
      <c r="G119" s="189">
        <v>12</v>
      </c>
      <c r="H119" s="222">
        <v>28.707899999999999</v>
      </c>
      <c r="I119" s="123">
        <f t="shared" si="5"/>
        <v>344.4948</v>
      </c>
    </row>
    <row r="120" spans="1:12" x14ac:dyDescent="0.25">
      <c r="A120" s="119">
        <v>96</v>
      </c>
      <c r="B120" s="485" t="s">
        <v>1198</v>
      </c>
      <c r="C120" s="486"/>
      <c r="D120" s="486"/>
      <c r="E120" s="486"/>
      <c r="F120" s="486"/>
      <c r="G120" s="189">
        <v>1</v>
      </c>
      <c r="H120" s="222">
        <v>356.4</v>
      </c>
      <c r="I120" s="123">
        <f t="shared" si="3"/>
        <v>356.4</v>
      </c>
    </row>
    <row r="121" spans="1:12" x14ac:dyDescent="0.25">
      <c r="A121" s="119"/>
      <c r="B121" s="485"/>
      <c r="C121" s="486"/>
      <c r="D121" s="486"/>
      <c r="E121" s="486"/>
      <c r="F121" s="486"/>
      <c r="G121" s="189"/>
      <c r="H121" s="190"/>
      <c r="I121" s="123"/>
      <c r="L121" s="124"/>
    </row>
    <row r="122" spans="1:12" x14ac:dyDescent="0.25">
      <c r="A122" s="482" t="s">
        <v>785</v>
      </c>
      <c r="B122" s="419"/>
      <c r="C122" s="419"/>
      <c r="D122" s="419"/>
      <c r="E122" s="419"/>
      <c r="F122" s="419"/>
      <c r="G122" s="419"/>
      <c r="H122" s="420"/>
      <c r="I122" s="183">
        <f>SUM(I25:I121)</f>
        <v>133688.20839999997</v>
      </c>
      <c r="L122" s="124"/>
    </row>
    <row r="123" spans="1:12" x14ac:dyDescent="0.25">
      <c r="A123" s="423" t="s">
        <v>786</v>
      </c>
      <c r="B123" s="419"/>
      <c r="C123" s="419"/>
      <c r="D123" s="419"/>
      <c r="E123" s="419"/>
      <c r="F123" s="419"/>
      <c r="G123" s="419"/>
      <c r="H123" s="420"/>
      <c r="I123" s="184">
        <f>ROUND((I122*0.15),2)</f>
        <v>20053.23</v>
      </c>
      <c r="L123" s="124"/>
    </row>
    <row r="124" spans="1:12" x14ac:dyDescent="0.25">
      <c r="A124" s="423" t="s">
        <v>787</v>
      </c>
      <c r="B124" s="419"/>
      <c r="C124" s="419"/>
      <c r="D124" s="419"/>
      <c r="E124" s="419"/>
      <c r="F124" s="419"/>
      <c r="G124" s="419"/>
      <c r="H124" s="420"/>
      <c r="I124" s="166">
        <f>I122+I123</f>
        <v>153741.43839999998</v>
      </c>
    </row>
    <row r="125" spans="1:12" x14ac:dyDescent="0.25">
      <c r="A125" s="429" t="s">
        <v>720</v>
      </c>
      <c r="B125" s="430"/>
      <c r="C125" s="430"/>
      <c r="D125" s="430"/>
      <c r="E125" s="430"/>
      <c r="F125" s="430"/>
      <c r="G125" s="430"/>
      <c r="H125" s="430"/>
      <c r="I125" s="431"/>
    </row>
    <row r="126" spans="1:12" x14ac:dyDescent="0.25">
      <c r="A126" s="114" t="s">
        <v>721</v>
      </c>
      <c r="B126" s="427" t="s">
        <v>722</v>
      </c>
      <c r="C126" s="473"/>
      <c r="D126" s="428"/>
      <c r="E126" s="427" t="s">
        <v>704</v>
      </c>
      <c r="F126" s="428"/>
      <c r="G126" s="116" t="s">
        <v>706</v>
      </c>
      <c r="H126" s="117" t="s">
        <v>707</v>
      </c>
      <c r="I126" s="118" t="s">
        <v>708</v>
      </c>
    </row>
    <row r="127" spans="1:12" x14ac:dyDescent="0.25">
      <c r="A127" s="119">
        <v>1</v>
      </c>
      <c r="B127" s="464" t="s">
        <v>723</v>
      </c>
      <c r="C127" s="465"/>
      <c r="D127" s="466"/>
      <c r="E127" s="452" t="s">
        <v>724</v>
      </c>
      <c r="F127" s="454"/>
      <c r="G127" s="151"/>
      <c r="H127" s="149">
        <v>450</v>
      </c>
      <c r="I127" s="126">
        <f>SUM(G127*H127)</f>
        <v>0</v>
      </c>
    </row>
    <row r="128" spans="1:12" x14ac:dyDescent="0.25">
      <c r="A128" s="119">
        <v>2</v>
      </c>
      <c r="B128" s="441" t="s">
        <v>725</v>
      </c>
      <c r="C128" s="442"/>
      <c r="D128" s="443"/>
      <c r="E128" s="421" t="s">
        <v>724</v>
      </c>
      <c r="F128" s="422"/>
      <c r="G128" s="120"/>
      <c r="H128" s="150">
        <v>350</v>
      </c>
      <c r="I128" s="123">
        <f t="shared" ref="I128:I132" si="6">SUM(G128*H128)</f>
        <v>0</v>
      </c>
    </row>
    <row r="129" spans="1:12" x14ac:dyDescent="0.25">
      <c r="A129" s="119">
        <v>3</v>
      </c>
      <c r="B129" s="441" t="s">
        <v>726</v>
      </c>
      <c r="C129" s="442"/>
      <c r="D129" s="443"/>
      <c r="E129" s="421" t="s">
        <v>724</v>
      </c>
      <c r="F129" s="422"/>
      <c r="G129" s="120">
        <v>151.5</v>
      </c>
      <c r="H129" s="150">
        <v>300</v>
      </c>
      <c r="I129" s="123">
        <f t="shared" si="6"/>
        <v>45450</v>
      </c>
    </row>
    <row r="130" spans="1:12" x14ac:dyDescent="0.25">
      <c r="A130" s="119">
        <v>4</v>
      </c>
      <c r="B130" s="441" t="s">
        <v>727</v>
      </c>
      <c r="C130" s="442"/>
      <c r="D130" s="443"/>
      <c r="E130" s="421" t="s">
        <v>724</v>
      </c>
      <c r="F130" s="422"/>
      <c r="G130" s="120"/>
      <c r="H130" s="150">
        <v>200</v>
      </c>
      <c r="I130" s="123">
        <f t="shared" si="6"/>
        <v>0</v>
      </c>
    </row>
    <row r="131" spans="1:12" x14ac:dyDescent="0.25">
      <c r="A131" s="119">
        <v>5</v>
      </c>
      <c r="B131" s="441" t="s">
        <v>728</v>
      </c>
      <c r="C131" s="442"/>
      <c r="D131" s="443"/>
      <c r="E131" s="421" t="s">
        <v>724</v>
      </c>
      <c r="F131" s="422"/>
      <c r="G131" s="120">
        <v>151.5</v>
      </c>
      <c r="H131" s="152">
        <v>200</v>
      </c>
      <c r="I131" s="123">
        <f t="shared" si="6"/>
        <v>30300</v>
      </c>
    </row>
    <row r="132" spans="1:12" x14ac:dyDescent="0.25">
      <c r="A132" s="119">
        <v>6</v>
      </c>
      <c r="B132" s="441" t="s">
        <v>950</v>
      </c>
      <c r="C132" s="442"/>
      <c r="D132" s="443"/>
      <c r="E132" s="421" t="s">
        <v>724</v>
      </c>
      <c r="F132" s="422"/>
      <c r="G132" s="120">
        <v>61.5</v>
      </c>
      <c r="H132" s="152">
        <v>140</v>
      </c>
      <c r="I132" s="123">
        <f t="shared" si="6"/>
        <v>8610</v>
      </c>
    </row>
    <row r="133" spans="1:12" x14ac:dyDescent="0.25">
      <c r="A133" s="119"/>
      <c r="B133" s="441"/>
      <c r="C133" s="442"/>
      <c r="D133" s="443"/>
      <c r="E133" s="127"/>
      <c r="F133" s="94"/>
      <c r="G133" s="94"/>
      <c r="H133" s="110"/>
      <c r="I133" s="123"/>
    </row>
    <row r="134" spans="1:12" x14ac:dyDescent="0.25">
      <c r="A134" s="108"/>
      <c r="B134" s="441"/>
      <c r="C134" s="442"/>
      <c r="D134" s="443"/>
      <c r="F134" s="94"/>
      <c r="G134" s="94"/>
      <c r="H134" s="110"/>
      <c r="I134" s="123"/>
    </row>
    <row r="135" spans="1:12" x14ac:dyDescent="0.25">
      <c r="A135" s="128"/>
      <c r="B135" s="470"/>
      <c r="C135" s="471"/>
      <c r="D135" s="472"/>
      <c r="E135" s="96"/>
      <c r="F135" s="97"/>
      <c r="G135" s="94"/>
      <c r="H135" s="112"/>
      <c r="I135" s="123"/>
    </row>
    <row r="136" spans="1:12" x14ac:dyDescent="0.25">
      <c r="A136" s="423" t="s">
        <v>729</v>
      </c>
      <c r="B136" s="419"/>
      <c r="C136" s="419"/>
      <c r="D136" s="419"/>
      <c r="E136" s="419"/>
      <c r="F136" s="419"/>
      <c r="G136" s="419"/>
      <c r="H136" s="420"/>
      <c r="I136" s="134">
        <f>SUM(I127:I135)</f>
        <v>84360</v>
      </c>
    </row>
    <row r="137" spans="1:12" x14ac:dyDescent="0.25">
      <c r="A137" s="429" t="s">
        <v>730</v>
      </c>
      <c r="B137" s="430"/>
      <c r="C137" s="430"/>
      <c r="D137" s="430"/>
      <c r="E137" s="430"/>
      <c r="F137" s="430"/>
      <c r="G137" s="430"/>
      <c r="H137" s="430"/>
      <c r="I137" s="431"/>
    </row>
    <row r="138" spans="1:12" x14ac:dyDescent="0.25">
      <c r="A138" s="114" t="s">
        <v>731</v>
      </c>
      <c r="B138" s="427" t="s">
        <v>732</v>
      </c>
      <c r="C138" s="473"/>
      <c r="D138" s="428"/>
      <c r="E138" s="427" t="s">
        <v>733</v>
      </c>
      <c r="F138" s="428"/>
      <c r="G138" s="130" t="s">
        <v>734</v>
      </c>
      <c r="H138" s="130" t="s">
        <v>707</v>
      </c>
      <c r="I138" s="131" t="s">
        <v>708</v>
      </c>
    </row>
    <row r="139" spans="1:12" x14ac:dyDescent="0.25">
      <c r="A139" s="119">
        <v>1</v>
      </c>
      <c r="B139" s="432" t="s">
        <v>1199</v>
      </c>
      <c r="C139" s="433"/>
      <c r="D139" s="434"/>
      <c r="E139" s="421">
        <v>18</v>
      </c>
      <c r="F139" s="422"/>
      <c r="G139" s="210">
        <v>374.4</v>
      </c>
      <c r="H139" s="132">
        <v>5</v>
      </c>
      <c r="I139" s="226">
        <f>H139*G139</f>
        <v>1872</v>
      </c>
    </row>
    <row r="140" spans="1:12" x14ac:dyDescent="0.25">
      <c r="A140" s="133"/>
      <c r="B140" s="438"/>
      <c r="C140" s="439"/>
      <c r="D140" s="440"/>
      <c r="E140" s="455"/>
      <c r="F140" s="457"/>
      <c r="G140" s="120"/>
      <c r="H140" s="132"/>
      <c r="I140" s="226"/>
    </row>
    <row r="141" spans="1:12" x14ac:dyDescent="0.25">
      <c r="A141" s="423" t="s">
        <v>737</v>
      </c>
      <c r="B141" s="419"/>
      <c r="C141" s="419"/>
      <c r="D141" s="419"/>
      <c r="E141" s="419"/>
      <c r="F141" s="419"/>
      <c r="G141" s="419"/>
      <c r="H141" s="420"/>
      <c r="I141" s="134">
        <f>SUM(I139:I140)</f>
        <v>1872</v>
      </c>
    </row>
    <row r="142" spans="1:12" x14ac:dyDescent="0.25">
      <c r="A142" s="135"/>
      <c r="B142" s="136"/>
      <c r="C142" s="136"/>
      <c r="D142" s="136"/>
      <c r="E142" s="136"/>
      <c r="F142" s="137"/>
      <c r="G142" s="138"/>
      <c r="H142" s="138"/>
      <c r="I142" s="139"/>
      <c r="L142" s="91"/>
    </row>
    <row r="143" spans="1:12" x14ac:dyDescent="0.25">
      <c r="A143" s="467"/>
      <c r="B143" s="468"/>
      <c r="C143" s="468"/>
      <c r="D143" s="468"/>
      <c r="E143" s="468"/>
      <c r="F143" s="140"/>
      <c r="G143" s="469" t="s">
        <v>738</v>
      </c>
      <c r="H143" s="468"/>
      <c r="I143" s="141">
        <f>I141+I136+I124+I22</f>
        <v>239973.43839999998</v>
      </c>
    </row>
    <row r="144" spans="1:12" x14ac:dyDescent="0.25">
      <c r="A144" s="467"/>
      <c r="B144" s="468"/>
      <c r="C144" s="468"/>
      <c r="D144" s="468"/>
      <c r="E144" s="468"/>
      <c r="F144" s="94"/>
      <c r="G144" s="142"/>
      <c r="H144" s="143"/>
      <c r="I144" s="144"/>
    </row>
    <row r="145" spans="1:9" ht="15.75" thickBot="1" x14ac:dyDescent="0.3">
      <c r="A145" s="467"/>
      <c r="B145" s="468"/>
      <c r="C145" s="468"/>
      <c r="D145" s="468"/>
      <c r="E145" s="468"/>
      <c r="F145" s="94"/>
      <c r="G145" s="417" t="s">
        <v>739</v>
      </c>
      <c r="H145" s="418"/>
      <c r="I145" s="153">
        <f>I143+I144</f>
        <v>239973.43839999998</v>
      </c>
    </row>
    <row r="146" spans="1:9" ht="16.5" thickTop="1" thickBot="1" x14ac:dyDescent="0.3">
      <c r="A146" s="145"/>
      <c r="B146" s="146"/>
      <c r="C146" s="474"/>
      <c r="D146" s="475"/>
      <c r="E146" s="475"/>
      <c r="F146" s="475"/>
      <c r="G146" s="147"/>
      <c r="H146" s="147"/>
      <c r="I146" s="148"/>
    </row>
    <row r="148" spans="1:9" x14ac:dyDescent="0.25">
      <c r="A148" s="91"/>
      <c r="B148" s="91"/>
    </row>
  </sheetData>
  <mergeCells count="159">
    <mergeCell ref="C146:F146"/>
    <mergeCell ref="B139:D139"/>
    <mergeCell ref="E139:F139"/>
    <mergeCell ref="B140:D140"/>
    <mergeCell ref="E140:F140"/>
    <mergeCell ref="A141:H141"/>
    <mergeCell ref="A143:B143"/>
    <mergeCell ref="C143:E143"/>
    <mergeCell ref="G143:H143"/>
    <mergeCell ref="A144:B144"/>
    <mergeCell ref="C144:E144"/>
    <mergeCell ref="A145:B145"/>
    <mergeCell ref="C145:E145"/>
    <mergeCell ref="G145:H145"/>
    <mergeCell ref="B128:D128"/>
    <mergeCell ref="E128:F128"/>
    <mergeCell ref="B129:D129"/>
    <mergeCell ref="E129:F129"/>
    <mergeCell ref="B138:D138"/>
    <mergeCell ref="E138:F138"/>
    <mergeCell ref="B130:D130"/>
    <mergeCell ref="E130:F130"/>
    <mergeCell ref="B131:D131"/>
    <mergeCell ref="E131:F131"/>
    <mergeCell ref="B132:D132"/>
    <mergeCell ref="E132:F132"/>
    <mergeCell ref="B133:D133"/>
    <mergeCell ref="B134:D134"/>
    <mergeCell ref="B135:D135"/>
    <mergeCell ref="A136:H136"/>
    <mergeCell ref="A137:I137"/>
    <mergeCell ref="B64:F64"/>
    <mergeCell ref="A122:H122"/>
    <mergeCell ref="A123:H123"/>
    <mergeCell ref="A124:H124"/>
    <mergeCell ref="A125:I125"/>
    <mergeCell ref="B126:D126"/>
    <mergeCell ref="E126:F126"/>
    <mergeCell ref="B127:D127"/>
    <mergeCell ref="E127:F127"/>
    <mergeCell ref="B70:F70"/>
    <mergeCell ref="B71:F71"/>
    <mergeCell ref="B72:F72"/>
    <mergeCell ref="B73:F73"/>
    <mergeCell ref="B75:F75"/>
    <mergeCell ref="B65:F65"/>
    <mergeCell ref="B66:F66"/>
    <mergeCell ref="B67:F67"/>
    <mergeCell ref="B68:F68"/>
    <mergeCell ref="B69:F69"/>
    <mergeCell ref="B81:F81"/>
    <mergeCell ref="B82:F82"/>
    <mergeCell ref="B83:F83"/>
    <mergeCell ref="B84:F84"/>
    <mergeCell ref="B85:F85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31:F31"/>
    <mergeCell ref="B32:F32"/>
    <mergeCell ref="B121:F121"/>
    <mergeCell ref="B34:F34"/>
    <mergeCell ref="B35:F35"/>
    <mergeCell ref="B36:F36"/>
    <mergeCell ref="B37:F37"/>
    <mergeCell ref="B38:F38"/>
    <mergeCell ref="B39:F39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40:F40"/>
    <mergeCell ref="B41:F41"/>
    <mergeCell ref="B74:F74"/>
    <mergeCell ref="B115:F115"/>
    <mergeCell ref="B120:F120"/>
    <mergeCell ref="B54:F54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F11:G11"/>
    <mergeCell ref="H11:I11"/>
    <mergeCell ref="B42:F42"/>
    <mergeCell ref="B43:F43"/>
    <mergeCell ref="B44:F44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B76:F76"/>
    <mergeCell ref="B77:F77"/>
    <mergeCell ref="B78:F78"/>
    <mergeCell ref="B79:F79"/>
    <mergeCell ref="B80:F80"/>
    <mergeCell ref="B91:F91"/>
    <mergeCell ref="B92:F92"/>
    <mergeCell ref="B93:F93"/>
    <mergeCell ref="B94:F94"/>
    <mergeCell ref="B95:F95"/>
    <mergeCell ref="B86:F86"/>
    <mergeCell ref="B87:F87"/>
    <mergeCell ref="B88:F88"/>
    <mergeCell ref="B89:F89"/>
    <mergeCell ref="B90:F90"/>
    <mergeCell ref="B101:F101"/>
    <mergeCell ref="B102:F102"/>
    <mergeCell ref="B103:F103"/>
    <mergeCell ref="B104:F104"/>
    <mergeCell ref="B105:F105"/>
    <mergeCell ref="B96:F96"/>
    <mergeCell ref="B97:F97"/>
    <mergeCell ref="B98:F98"/>
    <mergeCell ref="B99:F99"/>
    <mergeCell ref="B100:F100"/>
    <mergeCell ref="B117:F117"/>
    <mergeCell ref="B118:F118"/>
    <mergeCell ref="B119:F119"/>
    <mergeCell ref="B111:F111"/>
    <mergeCell ref="B112:F112"/>
    <mergeCell ref="B113:F113"/>
    <mergeCell ref="B114:F114"/>
    <mergeCell ref="B116:F116"/>
    <mergeCell ref="B106:F106"/>
    <mergeCell ref="B107:F107"/>
    <mergeCell ref="B108:F108"/>
    <mergeCell ref="B109:F109"/>
    <mergeCell ref="B110:F110"/>
  </mergeCells>
  <pageMargins left="0.70866141732283472" right="0.70866141732283472" top="0.74803149606299213" bottom="0.74803149606299213" header="0.31496062992125984" footer="0.31496062992125984"/>
  <pageSetup paperSize="9" scale="35" fitToWidth="2" fitToHeight="0" orientation="portrait" r:id="rId1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R72"/>
  <sheetViews>
    <sheetView topLeftCell="A13" workbookViewId="0">
      <selection activeCell="A43" sqref="A43:I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9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1044</v>
      </c>
      <c r="I15" s="484"/>
    </row>
    <row r="16" spans="1:13" x14ac:dyDescent="0.25">
      <c r="A16" s="458" t="s">
        <v>1200</v>
      </c>
      <c r="B16" s="459"/>
      <c r="C16" s="459"/>
      <c r="D16" s="459"/>
      <c r="E16" s="459"/>
      <c r="F16" s="459"/>
      <c r="G16" s="459"/>
      <c r="H16" s="459"/>
      <c r="I16" s="460"/>
    </row>
    <row r="17" spans="1:18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8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8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8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8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8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8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8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8" x14ac:dyDescent="0.25">
      <c r="A25" s="119"/>
      <c r="B25" s="432"/>
      <c r="C25" s="433"/>
      <c r="D25" s="433"/>
      <c r="E25" s="433"/>
      <c r="F25" s="434"/>
      <c r="G25" s="189"/>
      <c r="H25" s="221"/>
      <c r="I25" s="123"/>
    </row>
    <row r="26" spans="1:18" x14ac:dyDescent="0.25">
      <c r="A26" s="119"/>
      <c r="B26" s="435"/>
      <c r="C26" s="436"/>
      <c r="D26" s="436"/>
      <c r="E26" s="436"/>
      <c r="F26" s="437"/>
      <c r="G26" s="189"/>
      <c r="H26" s="222"/>
      <c r="I26" s="123"/>
      <c r="K26" s="249"/>
      <c r="L26" s="249"/>
      <c r="M26" s="249"/>
      <c r="N26" s="249"/>
      <c r="O26" s="249"/>
      <c r="P26" s="249"/>
      <c r="Q26" s="249"/>
      <c r="R26" s="249"/>
    </row>
    <row r="27" spans="1:18" x14ac:dyDescent="0.25">
      <c r="A27" s="119"/>
      <c r="B27" s="435"/>
      <c r="C27" s="436"/>
      <c r="D27" s="436"/>
      <c r="E27" s="436"/>
      <c r="F27" s="437"/>
      <c r="G27" s="189"/>
      <c r="H27" s="222"/>
      <c r="I27" s="123"/>
      <c r="K27" s="249"/>
      <c r="L27" s="249"/>
      <c r="M27" s="249"/>
      <c r="N27" s="249"/>
      <c r="O27" s="249"/>
      <c r="P27" s="249"/>
      <c r="Q27" s="249"/>
      <c r="R27" s="249"/>
    </row>
    <row r="28" spans="1:18" x14ac:dyDescent="0.25">
      <c r="A28" s="119"/>
      <c r="B28" s="435"/>
      <c r="C28" s="436"/>
      <c r="D28" s="436"/>
      <c r="E28" s="436"/>
      <c r="F28" s="437"/>
      <c r="G28" s="189"/>
      <c r="H28" s="222"/>
      <c r="I28" s="123"/>
      <c r="K28" s="249"/>
      <c r="L28" s="249"/>
      <c r="M28" s="249"/>
      <c r="N28" s="249"/>
      <c r="O28" s="249"/>
      <c r="P28" s="249"/>
      <c r="Q28" s="249"/>
      <c r="R28" s="249"/>
    </row>
    <row r="29" spans="1:18" x14ac:dyDescent="0.25">
      <c r="A29" s="119"/>
      <c r="B29" s="435"/>
      <c r="C29" s="436"/>
      <c r="D29" s="436"/>
      <c r="E29" s="436"/>
      <c r="F29" s="437"/>
      <c r="G29" s="189"/>
      <c r="H29" s="222"/>
      <c r="I29" s="123"/>
      <c r="K29" s="249"/>
      <c r="L29" s="249"/>
      <c r="M29" s="249"/>
      <c r="N29" s="249"/>
      <c r="O29" s="249"/>
      <c r="P29" s="249"/>
      <c r="Q29" s="249"/>
      <c r="R29" s="249"/>
    </row>
    <row r="30" spans="1:18" x14ac:dyDescent="0.25">
      <c r="A30" s="119"/>
      <c r="B30" s="485"/>
      <c r="C30" s="486"/>
      <c r="D30" s="486"/>
      <c r="E30" s="486"/>
      <c r="F30" s="486"/>
      <c r="G30" s="189"/>
      <c r="H30" s="222"/>
      <c r="I30" s="123"/>
      <c r="K30" s="249"/>
      <c r="L30" s="249"/>
      <c r="M30" s="249"/>
      <c r="N30" s="249"/>
      <c r="O30" s="249"/>
      <c r="P30" s="249"/>
      <c r="Q30" s="249"/>
      <c r="R30" s="249"/>
    </row>
    <row r="31" spans="1:18" x14ac:dyDescent="0.25">
      <c r="A31" s="119"/>
      <c r="B31" s="485"/>
      <c r="C31" s="486"/>
      <c r="D31" s="486"/>
      <c r="E31" s="486"/>
      <c r="F31" s="486"/>
      <c r="G31" s="189"/>
      <c r="H31" s="222"/>
      <c r="I31" s="123"/>
      <c r="K31" s="249"/>
      <c r="L31" s="249"/>
      <c r="M31" s="249"/>
      <c r="N31" s="249"/>
      <c r="O31" s="249"/>
      <c r="P31" s="249"/>
      <c r="Q31" s="249"/>
      <c r="R31" s="249"/>
    </row>
    <row r="32" spans="1:18" x14ac:dyDescent="0.25">
      <c r="A32" s="119"/>
      <c r="B32" s="485"/>
      <c r="C32" s="486"/>
      <c r="D32" s="486"/>
      <c r="E32" s="486"/>
      <c r="F32" s="486"/>
      <c r="G32" s="189"/>
      <c r="H32" s="222"/>
      <c r="I32" s="123"/>
      <c r="K32" s="249"/>
      <c r="L32" s="249"/>
      <c r="M32" s="249"/>
      <c r="N32" s="249"/>
      <c r="O32" s="249"/>
      <c r="P32" s="249"/>
      <c r="Q32" s="249"/>
      <c r="R32" s="249"/>
    </row>
    <row r="33" spans="1:18" x14ac:dyDescent="0.25">
      <c r="A33" s="119"/>
      <c r="B33" s="485"/>
      <c r="C33" s="486"/>
      <c r="D33" s="486"/>
      <c r="E33" s="486"/>
      <c r="F33" s="486"/>
      <c r="G33" s="189"/>
      <c r="H33" s="222"/>
      <c r="I33" s="123"/>
      <c r="K33" s="249"/>
      <c r="L33" s="249"/>
      <c r="M33" s="249"/>
      <c r="N33" s="249"/>
      <c r="O33" s="249"/>
      <c r="P33" s="249"/>
      <c r="Q33" s="249"/>
      <c r="R33" s="249"/>
    </row>
    <row r="34" spans="1:18" x14ac:dyDescent="0.25">
      <c r="A34" s="119"/>
      <c r="B34" s="485"/>
      <c r="C34" s="486"/>
      <c r="D34" s="486"/>
      <c r="E34" s="486"/>
      <c r="F34" s="486"/>
      <c r="G34" s="189"/>
      <c r="H34" s="222"/>
      <c r="I34" s="123"/>
      <c r="K34" s="249"/>
      <c r="L34" s="249"/>
      <c r="M34" s="249"/>
      <c r="N34" s="249"/>
      <c r="O34" s="249"/>
      <c r="P34" s="249"/>
      <c r="Q34" s="249"/>
      <c r="R34" s="249"/>
    </row>
    <row r="35" spans="1:18" x14ac:dyDescent="0.25">
      <c r="A35" s="119"/>
      <c r="B35" s="485"/>
      <c r="C35" s="486"/>
      <c r="D35" s="486"/>
      <c r="E35" s="486"/>
      <c r="F35" s="486"/>
      <c r="G35" s="189"/>
      <c r="H35" s="222"/>
      <c r="I35" s="123"/>
      <c r="K35" s="249"/>
      <c r="L35" s="249"/>
      <c r="M35" s="249"/>
      <c r="N35" s="249"/>
      <c r="O35" s="249"/>
      <c r="P35" s="249"/>
      <c r="Q35" s="249"/>
      <c r="R35" s="249"/>
    </row>
    <row r="36" spans="1:18" x14ac:dyDescent="0.25">
      <c r="A36" s="119"/>
      <c r="B36" s="485"/>
      <c r="C36" s="486"/>
      <c r="D36" s="486"/>
      <c r="E36" s="486"/>
      <c r="F36" s="486"/>
      <c r="G36" s="189"/>
      <c r="H36" s="222"/>
      <c r="I36" s="123"/>
      <c r="K36" s="249"/>
      <c r="L36" s="249"/>
      <c r="M36" s="249"/>
      <c r="N36" s="249"/>
      <c r="O36" s="249"/>
      <c r="P36" s="249"/>
      <c r="Q36" s="249"/>
      <c r="R36" s="249"/>
    </row>
    <row r="37" spans="1:18" x14ac:dyDescent="0.25">
      <c r="A37" s="119"/>
      <c r="B37" s="485"/>
      <c r="C37" s="486"/>
      <c r="D37" s="486"/>
      <c r="E37" s="486"/>
      <c r="F37" s="486"/>
      <c r="G37" s="189"/>
      <c r="H37" s="222"/>
      <c r="I37" s="123"/>
      <c r="K37" s="249"/>
      <c r="L37" s="249"/>
      <c r="M37" s="249"/>
      <c r="N37" s="249"/>
      <c r="O37" s="249"/>
      <c r="P37" s="249"/>
      <c r="Q37" s="249"/>
      <c r="R37" s="249"/>
    </row>
    <row r="38" spans="1:18" x14ac:dyDescent="0.25">
      <c r="A38" s="119"/>
      <c r="B38" s="485"/>
      <c r="C38" s="486"/>
      <c r="D38" s="486"/>
      <c r="E38" s="486"/>
      <c r="F38" s="486"/>
      <c r="G38" s="189"/>
      <c r="H38" s="222"/>
      <c r="I38" s="123"/>
      <c r="K38" s="249"/>
      <c r="L38" s="249"/>
      <c r="M38" s="249"/>
      <c r="N38" s="249"/>
      <c r="O38" s="249"/>
      <c r="P38" s="249"/>
      <c r="Q38" s="249"/>
      <c r="R38" s="249"/>
    </row>
    <row r="39" spans="1:18" x14ac:dyDescent="0.25">
      <c r="A39" s="119"/>
      <c r="B39" s="485"/>
      <c r="C39" s="486"/>
      <c r="D39" s="486"/>
      <c r="E39" s="486"/>
      <c r="F39" s="486"/>
      <c r="G39" s="189"/>
      <c r="H39" s="222"/>
      <c r="I39" s="123"/>
      <c r="K39" s="249"/>
      <c r="L39" s="249"/>
      <c r="M39" s="249"/>
      <c r="N39" s="249"/>
      <c r="O39" s="249"/>
      <c r="P39" s="249"/>
      <c r="Q39" s="249"/>
      <c r="R39" s="249"/>
    </row>
    <row r="40" spans="1:18" x14ac:dyDescent="0.25">
      <c r="A40" s="119"/>
      <c r="B40" s="485"/>
      <c r="C40" s="486"/>
      <c r="D40" s="486"/>
      <c r="E40" s="486"/>
      <c r="F40" s="486"/>
      <c r="G40" s="189"/>
      <c r="H40" s="222"/>
      <c r="I40" s="123"/>
      <c r="K40" s="249"/>
      <c r="L40" s="249"/>
      <c r="M40" s="249"/>
      <c r="N40" s="249"/>
      <c r="O40" s="249"/>
      <c r="P40" s="249"/>
      <c r="Q40" s="249"/>
      <c r="R40" s="249"/>
    </row>
    <row r="41" spans="1:18" x14ac:dyDescent="0.25">
      <c r="A41" s="119"/>
      <c r="B41" s="485"/>
      <c r="C41" s="486"/>
      <c r="D41" s="486"/>
      <c r="E41" s="486"/>
      <c r="F41" s="486"/>
      <c r="G41" s="189"/>
      <c r="H41" s="222"/>
      <c r="I41" s="123"/>
      <c r="K41" s="249"/>
      <c r="L41" s="249"/>
      <c r="M41" s="249"/>
      <c r="N41" s="249"/>
      <c r="O41" s="249"/>
      <c r="P41" s="249"/>
      <c r="Q41" s="249"/>
      <c r="R41" s="249"/>
    </row>
    <row r="42" spans="1:18" x14ac:dyDescent="0.25">
      <c r="A42" s="119"/>
      <c r="B42" s="485"/>
      <c r="C42" s="486"/>
      <c r="D42" s="486"/>
      <c r="E42" s="486"/>
      <c r="F42" s="486"/>
      <c r="G42" s="189"/>
      <c r="H42" s="222"/>
      <c r="I42" s="123"/>
      <c r="K42" s="249"/>
      <c r="L42" s="249"/>
      <c r="M42" s="249"/>
      <c r="N42" s="249"/>
      <c r="O42" s="249"/>
      <c r="P42" s="249"/>
      <c r="Q42" s="249"/>
      <c r="R42" s="249"/>
    </row>
    <row r="43" spans="1:18" x14ac:dyDescent="0.25">
      <c r="A43" s="119"/>
      <c r="B43" s="485"/>
      <c r="C43" s="486"/>
      <c r="D43" s="486"/>
      <c r="E43" s="486"/>
      <c r="F43" s="486"/>
      <c r="G43" s="189"/>
      <c r="H43" s="222"/>
      <c r="I43" s="123"/>
      <c r="K43" s="249"/>
      <c r="L43" s="249"/>
      <c r="M43" s="249"/>
      <c r="N43" s="249"/>
      <c r="O43" s="249"/>
      <c r="P43" s="249"/>
      <c r="Q43" s="249"/>
      <c r="R43" s="249"/>
    </row>
    <row r="44" spans="1:18" x14ac:dyDescent="0.25">
      <c r="A44" s="119"/>
      <c r="B44" s="485"/>
      <c r="C44" s="486"/>
      <c r="D44" s="486"/>
      <c r="E44" s="486"/>
      <c r="F44" s="486"/>
      <c r="G44" s="189"/>
      <c r="H44" s="222"/>
      <c r="I44" s="123"/>
      <c r="K44" s="249"/>
      <c r="L44" s="249"/>
      <c r="M44" s="249"/>
      <c r="N44" s="249"/>
      <c r="O44" s="249"/>
      <c r="P44" s="249"/>
      <c r="Q44" s="249"/>
      <c r="R44" s="249"/>
    </row>
    <row r="45" spans="1:18" x14ac:dyDescent="0.25">
      <c r="A45" s="119"/>
      <c r="B45" s="485"/>
      <c r="C45" s="486"/>
      <c r="D45" s="486"/>
      <c r="E45" s="486"/>
      <c r="F45" s="486"/>
      <c r="G45" s="189"/>
      <c r="H45" s="190"/>
      <c r="I45" s="123"/>
      <c r="K45" s="249"/>
      <c r="L45" s="250"/>
      <c r="M45" s="249"/>
      <c r="N45" s="249"/>
      <c r="O45" s="249"/>
      <c r="P45" s="249"/>
      <c r="Q45" s="249"/>
      <c r="R45" s="249"/>
    </row>
    <row r="46" spans="1:18" x14ac:dyDescent="0.25">
      <c r="A46" s="482" t="s">
        <v>785</v>
      </c>
      <c r="B46" s="419"/>
      <c r="C46" s="419"/>
      <c r="D46" s="419"/>
      <c r="E46" s="419"/>
      <c r="F46" s="419"/>
      <c r="G46" s="419"/>
      <c r="H46" s="420"/>
      <c r="I46" s="183">
        <f>SUM(I25:I45)</f>
        <v>0</v>
      </c>
      <c r="K46" s="249"/>
      <c r="L46" s="250"/>
      <c r="M46" s="249"/>
      <c r="N46" s="249"/>
      <c r="O46" s="249"/>
      <c r="P46" s="249"/>
      <c r="Q46" s="249"/>
      <c r="R46" s="249"/>
    </row>
    <row r="47" spans="1:18" x14ac:dyDescent="0.25">
      <c r="A47" s="423" t="s">
        <v>786</v>
      </c>
      <c r="B47" s="419"/>
      <c r="C47" s="419"/>
      <c r="D47" s="419"/>
      <c r="E47" s="419"/>
      <c r="F47" s="419"/>
      <c r="G47" s="419"/>
      <c r="H47" s="420"/>
      <c r="I47" s="184">
        <f>ROUND((I46*0.15),2)</f>
        <v>0</v>
      </c>
      <c r="K47" s="249"/>
      <c r="L47" s="250"/>
      <c r="M47" s="249"/>
      <c r="N47" s="249"/>
      <c r="O47" s="249"/>
      <c r="P47" s="249"/>
      <c r="Q47" s="249"/>
      <c r="R47" s="249"/>
    </row>
    <row r="48" spans="1:18" x14ac:dyDescent="0.25">
      <c r="A48" s="423" t="s">
        <v>787</v>
      </c>
      <c r="B48" s="419"/>
      <c r="C48" s="419"/>
      <c r="D48" s="419"/>
      <c r="E48" s="419"/>
      <c r="F48" s="419"/>
      <c r="G48" s="419"/>
      <c r="H48" s="420"/>
      <c r="I48" s="166">
        <f>I46+I47</f>
        <v>0</v>
      </c>
      <c r="K48" s="249"/>
      <c r="L48" s="249"/>
      <c r="M48" s="249"/>
      <c r="N48" s="249"/>
      <c r="O48" s="249"/>
      <c r="P48" s="249"/>
      <c r="Q48" s="249"/>
      <c r="R48" s="249"/>
    </row>
    <row r="49" spans="1:18" x14ac:dyDescent="0.25">
      <c r="A49" s="429" t="s">
        <v>720</v>
      </c>
      <c r="B49" s="430"/>
      <c r="C49" s="430"/>
      <c r="D49" s="430"/>
      <c r="E49" s="430"/>
      <c r="F49" s="430"/>
      <c r="G49" s="430"/>
      <c r="H49" s="430"/>
      <c r="I49" s="431"/>
      <c r="K49" s="249"/>
      <c r="L49" s="249"/>
      <c r="M49" s="249"/>
      <c r="N49" s="249"/>
      <c r="O49" s="249"/>
      <c r="P49" s="249"/>
      <c r="Q49" s="249"/>
      <c r="R49" s="249"/>
    </row>
    <row r="50" spans="1:18" x14ac:dyDescent="0.25">
      <c r="A50" s="114" t="s">
        <v>721</v>
      </c>
      <c r="B50" s="427" t="s">
        <v>722</v>
      </c>
      <c r="C50" s="473"/>
      <c r="D50" s="428"/>
      <c r="E50" s="427" t="s">
        <v>704</v>
      </c>
      <c r="F50" s="428"/>
      <c r="G50" s="116" t="s">
        <v>706</v>
      </c>
      <c r="H50" s="117" t="s">
        <v>707</v>
      </c>
      <c r="I50" s="118" t="s">
        <v>708</v>
      </c>
    </row>
    <row r="51" spans="1:18" x14ac:dyDescent="0.25">
      <c r="A51" s="119">
        <v>1</v>
      </c>
      <c r="B51" s="464" t="s">
        <v>723</v>
      </c>
      <c r="C51" s="465"/>
      <c r="D51" s="466"/>
      <c r="E51" s="452" t="s">
        <v>724</v>
      </c>
      <c r="F51" s="454"/>
      <c r="G51" s="151"/>
      <c r="H51" s="149">
        <v>450</v>
      </c>
      <c r="I51" s="126">
        <f>SUM(G51*H51)</f>
        <v>0</v>
      </c>
    </row>
    <row r="52" spans="1:18" x14ac:dyDescent="0.25">
      <c r="A52" s="119">
        <v>2</v>
      </c>
      <c r="B52" s="441" t="s">
        <v>725</v>
      </c>
      <c r="C52" s="442"/>
      <c r="D52" s="443"/>
      <c r="E52" s="421" t="s">
        <v>724</v>
      </c>
      <c r="F52" s="422"/>
      <c r="G52" s="120"/>
      <c r="H52" s="150">
        <v>350</v>
      </c>
      <c r="I52" s="123">
        <f t="shared" ref="I52:I56" si="0">SUM(G52*H52)</f>
        <v>0</v>
      </c>
    </row>
    <row r="53" spans="1:18" x14ac:dyDescent="0.25">
      <c r="A53" s="119">
        <v>3</v>
      </c>
      <c r="B53" s="441" t="s">
        <v>726</v>
      </c>
      <c r="C53" s="442"/>
      <c r="D53" s="443"/>
      <c r="E53" s="421" t="s">
        <v>724</v>
      </c>
      <c r="F53" s="422"/>
      <c r="G53" s="120">
        <v>3</v>
      </c>
      <c r="H53" s="150">
        <v>300</v>
      </c>
      <c r="I53" s="123">
        <f t="shared" si="0"/>
        <v>900</v>
      </c>
    </row>
    <row r="54" spans="1:18" x14ac:dyDescent="0.25">
      <c r="A54" s="119">
        <v>4</v>
      </c>
      <c r="B54" s="441" t="s">
        <v>727</v>
      </c>
      <c r="C54" s="442"/>
      <c r="D54" s="443"/>
      <c r="E54" s="421" t="s">
        <v>724</v>
      </c>
      <c r="F54" s="422"/>
      <c r="G54" s="120"/>
      <c r="H54" s="150">
        <v>200</v>
      </c>
      <c r="I54" s="123">
        <f t="shared" si="0"/>
        <v>0</v>
      </c>
    </row>
    <row r="55" spans="1:18" x14ac:dyDescent="0.25">
      <c r="A55" s="119">
        <v>5</v>
      </c>
      <c r="B55" s="441" t="s">
        <v>728</v>
      </c>
      <c r="C55" s="442"/>
      <c r="D55" s="443"/>
      <c r="E55" s="421" t="s">
        <v>724</v>
      </c>
      <c r="F55" s="422"/>
      <c r="G55" s="120">
        <v>3</v>
      </c>
      <c r="H55" s="152">
        <v>200</v>
      </c>
      <c r="I55" s="123">
        <f t="shared" si="0"/>
        <v>600</v>
      </c>
    </row>
    <row r="56" spans="1:18" x14ac:dyDescent="0.25">
      <c r="A56" s="119">
        <v>6</v>
      </c>
      <c r="B56" s="441" t="s">
        <v>966</v>
      </c>
      <c r="C56" s="442"/>
      <c r="D56" s="443"/>
      <c r="E56" s="421" t="s">
        <v>724</v>
      </c>
      <c r="F56" s="422"/>
      <c r="G56" s="120"/>
      <c r="H56" s="152">
        <v>140</v>
      </c>
      <c r="I56" s="123">
        <f t="shared" si="0"/>
        <v>0</v>
      </c>
    </row>
    <row r="57" spans="1:18" x14ac:dyDescent="0.25">
      <c r="A57" s="119"/>
      <c r="B57" s="441"/>
      <c r="C57" s="442"/>
      <c r="D57" s="443"/>
      <c r="E57" s="127"/>
      <c r="F57" s="94"/>
      <c r="G57" s="94"/>
      <c r="H57" s="110"/>
      <c r="I57" s="123"/>
    </row>
    <row r="58" spans="1:18" x14ac:dyDescent="0.25">
      <c r="A58" s="108"/>
      <c r="B58" s="441"/>
      <c r="C58" s="442"/>
      <c r="D58" s="443"/>
      <c r="F58" s="94"/>
      <c r="G58" s="94"/>
      <c r="H58" s="110"/>
      <c r="I58" s="123"/>
    </row>
    <row r="59" spans="1:18" x14ac:dyDescent="0.25">
      <c r="A59" s="128"/>
      <c r="B59" s="470"/>
      <c r="C59" s="471"/>
      <c r="D59" s="472"/>
      <c r="E59" s="96"/>
      <c r="F59" s="97"/>
      <c r="G59" s="94"/>
      <c r="H59" s="112"/>
      <c r="I59" s="123"/>
    </row>
    <row r="60" spans="1:18" x14ac:dyDescent="0.25">
      <c r="A60" s="423" t="s">
        <v>729</v>
      </c>
      <c r="B60" s="419"/>
      <c r="C60" s="419"/>
      <c r="D60" s="419"/>
      <c r="E60" s="419"/>
      <c r="F60" s="419"/>
      <c r="G60" s="419"/>
      <c r="H60" s="420"/>
      <c r="I60" s="134">
        <f>SUM(I51:I59)</f>
        <v>1500</v>
      </c>
    </row>
    <row r="61" spans="1:18" x14ac:dyDescent="0.25">
      <c r="A61" s="429" t="s">
        <v>730</v>
      </c>
      <c r="B61" s="430"/>
      <c r="C61" s="430"/>
      <c r="D61" s="430"/>
      <c r="E61" s="430"/>
      <c r="F61" s="430"/>
      <c r="G61" s="430"/>
      <c r="H61" s="430"/>
      <c r="I61" s="431"/>
    </row>
    <row r="62" spans="1:18" x14ac:dyDescent="0.25">
      <c r="A62" s="114" t="s">
        <v>731</v>
      </c>
      <c r="B62" s="427" t="s">
        <v>732</v>
      </c>
      <c r="C62" s="473"/>
      <c r="D62" s="428"/>
      <c r="E62" s="427" t="s">
        <v>733</v>
      </c>
      <c r="F62" s="428"/>
      <c r="G62" s="130" t="s">
        <v>734</v>
      </c>
      <c r="H62" s="130" t="s">
        <v>707</v>
      </c>
      <c r="I62" s="131" t="s">
        <v>708</v>
      </c>
    </row>
    <row r="63" spans="1:18" x14ac:dyDescent="0.25">
      <c r="A63" s="119">
        <v>1</v>
      </c>
      <c r="B63" s="432" t="s">
        <v>1201</v>
      </c>
      <c r="C63" s="433"/>
      <c r="D63" s="434"/>
      <c r="E63" s="421">
        <v>1</v>
      </c>
      <c r="F63" s="422"/>
      <c r="G63" s="210">
        <v>83.6</v>
      </c>
      <c r="H63" s="132">
        <v>5</v>
      </c>
      <c r="I63" s="226">
        <f>H63*G63</f>
        <v>418</v>
      </c>
    </row>
    <row r="64" spans="1:18" x14ac:dyDescent="0.25">
      <c r="A64" s="133"/>
      <c r="B64" s="438"/>
      <c r="C64" s="439"/>
      <c r="D64" s="440"/>
      <c r="E64" s="455"/>
      <c r="F64" s="457"/>
      <c r="G64" s="120"/>
      <c r="H64" s="132"/>
      <c r="I64" s="226"/>
    </row>
    <row r="65" spans="1:12" x14ac:dyDescent="0.25">
      <c r="A65" s="423" t="s">
        <v>737</v>
      </c>
      <c r="B65" s="419"/>
      <c r="C65" s="419"/>
      <c r="D65" s="419"/>
      <c r="E65" s="419"/>
      <c r="F65" s="419"/>
      <c r="G65" s="419"/>
      <c r="H65" s="420"/>
      <c r="I65" s="134">
        <f>SUM(I63:I64)</f>
        <v>418</v>
      </c>
    </row>
    <row r="66" spans="1:12" x14ac:dyDescent="0.25">
      <c r="A66" s="135"/>
      <c r="B66" s="136"/>
      <c r="C66" s="136"/>
      <c r="D66" s="136"/>
      <c r="E66" s="136"/>
      <c r="F66" s="137"/>
      <c r="G66" s="138"/>
      <c r="H66" s="138"/>
      <c r="I66" s="139"/>
      <c r="L66" s="91"/>
    </row>
    <row r="67" spans="1:12" x14ac:dyDescent="0.25">
      <c r="A67" s="467"/>
      <c r="B67" s="468"/>
      <c r="C67" s="468"/>
      <c r="D67" s="468"/>
      <c r="E67" s="468"/>
      <c r="F67" s="140"/>
      <c r="G67" s="469" t="s">
        <v>738</v>
      </c>
      <c r="H67" s="468"/>
      <c r="I67" s="141">
        <f>I65+I60+I48</f>
        <v>1918</v>
      </c>
    </row>
    <row r="68" spans="1:12" x14ac:dyDescent="0.25">
      <c r="A68" s="467"/>
      <c r="B68" s="468"/>
      <c r="C68" s="468"/>
      <c r="D68" s="468"/>
      <c r="E68" s="468"/>
      <c r="F68" s="94"/>
      <c r="G68" s="142"/>
      <c r="H68" s="143"/>
      <c r="I68" s="144"/>
    </row>
    <row r="69" spans="1:12" ht="15.75" thickBot="1" x14ac:dyDescent="0.3">
      <c r="A69" s="467"/>
      <c r="B69" s="468"/>
      <c r="C69" s="468"/>
      <c r="D69" s="468"/>
      <c r="E69" s="468"/>
      <c r="F69" s="94"/>
      <c r="G69" s="417" t="s">
        <v>739</v>
      </c>
      <c r="H69" s="418"/>
      <c r="I69" s="153">
        <f>I67+I68</f>
        <v>1918</v>
      </c>
    </row>
    <row r="70" spans="1:12" ht="16.5" thickTop="1" thickBot="1" x14ac:dyDescent="0.3">
      <c r="A70" s="145"/>
      <c r="B70" s="146"/>
      <c r="C70" s="474"/>
      <c r="D70" s="475"/>
      <c r="E70" s="475"/>
      <c r="F70" s="475"/>
      <c r="G70" s="147"/>
      <c r="H70" s="147"/>
      <c r="I70" s="148"/>
    </row>
    <row r="72" spans="1:12" x14ac:dyDescent="0.25">
      <c r="A72" s="91"/>
      <c r="B72" s="91"/>
    </row>
  </sheetData>
  <mergeCells count="83">
    <mergeCell ref="C70:F70"/>
    <mergeCell ref="B63:D63"/>
    <mergeCell ref="E63:F63"/>
    <mergeCell ref="B64:D64"/>
    <mergeCell ref="E64:F64"/>
    <mergeCell ref="A65:H65"/>
    <mergeCell ref="A67:B67"/>
    <mergeCell ref="C67:E67"/>
    <mergeCell ref="G67:H67"/>
    <mergeCell ref="A68:B68"/>
    <mergeCell ref="C68:E68"/>
    <mergeCell ref="A69:B69"/>
    <mergeCell ref="C69:E69"/>
    <mergeCell ref="G69:H69"/>
    <mergeCell ref="B62:D62"/>
    <mergeCell ref="E62:F62"/>
    <mergeCell ref="B54:D54"/>
    <mergeCell ref="E54:F54"/>
    <mergeCell ref="B55:D55"/>
    <mergeCell ref="E55:F55"/>
    <mergeCell ref="B56:D56"/>
    <mergeCell ref="E56:F56"/>
    <mergeCell ref="B57:D57"/>
    <mergeCell ref="B58:D58"/>
    <mergeCell ref="B59:D59"/>
    <mergeCell ref="A60:H60"/>
    <mergeCell ref="A61:I61"/>
    <mergeCell ref="B51:D51"/>
    <mergeCell ref="E51:F51"/>
    <mergeCell ref="B52:D52"/>
    <mergeCell ref="E52:F52"/>
    <mergeCell ref="B53:D53"/>
    <mergeCell ref="E53:F53"/>
    <mergeCell ref="A46:H46"/>
    <mergeCell ref="A47:H47"/>
    <mergeCell ref="A48:H48"/>
    <mergeCell ref="A49:I49"/>
    <mergeCell ref="B50:D50"/>
    <mergeCell ref="E50:F50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S72"/>
  <sheetViews>
    <sheetView topLeftCell="A46" workbookViewId="0">
      <selection activeCell="A43" sqref="A43:I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9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941</v>
      </c>
      <c r="I15" s="484"/>
    </row>
    <row r="16" spans="1:13" x14ac:dyDescent="0.25">
      <c r="A16" s="458" t="s">
        <v>1202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1203</v>
      </c>
      <c r="C25" s="433"/>
      <c r="D25" s="433"/>
      <c r="E25" s="433"/>
      <c r="F25" s="434"/>
      <c r="G25" s="189">
        <v>6</v>
      </c>
      <c r="H25" s="221">
        <v>12.4</v>
      </c>
      <c r="I25" s="123">
        <f>H25*G25</f>
        <v>74.400000000000006</v>
      </c>
    </row>
    <row r="26" spans="1:11" x14ac:dyDescent="0.25">
      <c r="A26" s="119">
        <v>2</v>
      </c>
      <c r="B26" s="435" t="s">
        <v>1204</v>
      </c>
      <c r="C26" s="436"/>
      <c r="D26" s="436"/>
      <c r="E26" s="436"/>
      <c r="F26" s="437"/>
      <c r="G26" s="189">
        <v>1</v>
      </c>
      <c r="H26" s="222">
        <v>119</v>
      </c>
      <c r="I26" s="123">
        <f>H26*G26</f>
        <v>119</v>
      </c>
    </row>
    <row r="27" spans="1:11" x14ac:dyDescent="0.25">
      <c r="A27" s="119"/>
      <c r="B27" s="435"/>
      <c r="C27" s="436"/>
      <c r="D27" s="436"/>
      <c r="E27" s="436"/>
      <c r="F27" s="437"/>
      <c r="G27" s="189"/>
      <c r="H27" s="2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22"/>
      <c r="I32" s="123"/>
    </row>
    <row r="33" spans="1:19" x14ac:dyDescent="0.25">
      <c r="A33" s="119"/>
      <c r="B33" s="485"/>
      <c r="C33" s="486"/>
      <c r="D33" s="486"/>
      <c r="E33" s="486"/>
      <c r="F33" s="486"/>
      <c r="G33" s="189"/>
      <c r="H33" s="222"/>
      <c r="I33" s="123"/>
    </row>
    <row r="34" spans="1:19" x14ac:dyDescent="0.25">
      <c r="A34" s="119"/>
      <c r="B34" s="485"/>
      <c r="C34" s="486"/>
      <c r="D34" s="486"/>
      <c r="E34" s="486"/>
      <c r="F34" s="486"/>
      <c r="G34" s="189"/>
      <c r="H34" s="222"/>
      <c r="I34" s="123"/>
    </row>
    <row r="35" spans="1:19" x14ac:dyDescent="0.25">
      <c r="A35" s="119"/>
      <c r="B35" s="485"/>
      <c r="C35" s="486"/>
      <c r="D35" s="486"/>
      <c r="E35" s="486"/>
      <c r="F35" s="486"/>
      <c r="G35" s="189"/>
      <c r="H35" s="222"/>
      <c r="I35" s="123"/>
    </row>
    <row r="36" spans="1:19" x14ac:dyDescent="0.25">
      <c r="A36" s="119"/>
      <c r="B36" s="485"/>
      <c r="C36" s="486"/>
      <c r="D36" s="486"/>
      <c r="E36" s="486"/>
      <c r="F36" s="486"/>
      <c r="G36" s="189"/>
      <c r="H36" s="222"/>
      <c r="I36" s="123"/>
    </row>
    <row r="37" spans="1:19" x14ac:dyDescent="0.25">
      <c r="A37" s="119"/>
      <c r="B37" s="485"/>
      <c r="C37" s="486"/>
      <c r="D37" s="486"/>
      <c r="E37" s="486"/>
      <c r="F37" s="486"/>
      <c r="G37" s="189"/>
      <c r="H37" s="222"/>
      <c r="I37" s="123"/>
      <c r="K37" s="249"/>
      <c r="L37" s="249"/>
      <c r="M37" s="249"/>
      <c r="N37" s="249"/>
      <c r="O37" s="249"/>
      <c r="P37" s="249"/>
      <c r="Q37" s="249"/>
      <c r="R37" s="249"/>
      <c r="S37" s="249"/>
    </row>
    <row r="38" spans="1:19" x14ac:dyDescent="0.25">
      <c r="A38" s="119"/>
      <c r="B38" s="485"/>
      <c r="C38" s="486"/>
      <c r="D38" s="486"/>
      <c r="E38" s="486"/>
      <c r="F38" s="486"/>
      <c r="G38" s="189"/>
      <c r="H38" s="222"/>
      <c r="I38" s="123"/>
      <c r="K38" s="249"/>
      <c r="L38" s="249"/>
      <c r="M38" s="249"/>
      <c r="N38" s="249"/>
      <c r="O38" s="249"/>
      <c r="P38" s="249"/>
      <c r="Q38" s="249"/>
      <c r="R38" s="249"/>
      <c r="S38" s="249"/>
    </row>
    <row r="39" spans="1:19" x14ac:dyDescent="0.25">
      <c r="A39" s="119"/>
      <c r="B39" s="485"/>
      <c r="C39" s="486"/>
      <c r="D39" s="486"/>
      <c r="E39" s="486"/>
      <c r="F39" s="486"/>
      <c r="G39" s="189"/>
      <c r="H39" s="222"/>
      <c r="I39" s="123"/>
      <c r="K39" s="249"/>
      <c r="L39" s="249"/>
      <c r="M39" s="249"/>
      <c r="N39" s="249"/>
      <c r="O39" s="249"/>
      <c r="P39" s="249"/>
      <c r="Q39" s="249"/>
      <c r="R39" s="249"/>
      <c r="S39" s="249"/>
    </row>
    <row r="40" spans="1:19" x14ac:dyDescent="0.25">
      <c r="A40" s="119"/>
      <c r="B40" s="485"/>
      <c r="C40" s="486"/>
      <c r="D40" s="486"/>
      <c r="E40" s="486"/>
      <c r="F40" s="486"/>
      <c r="G40" s="189"/>
      <c r="H40" s="222"/>
      <c r="I40" s="123"/>
      <c r="K40" s="249"/>
      <c r="L40" s="249"/>
      <c r="M40" s="249"/>
      <c r="N40" s="249"/>
      <c r="O40" s="249"/>
      <c r="P40" s="249"/>
      <c r="Q40" s="249"/>
      <c r="R40" s="249"/>
      <c r="S40" s="249"/>
    </row>
    <row r="41" spans="1:19" x14ac:dyDescent="0.25">
      <c r="A41" s="119"/>
      <c r="B41" s="485"/>
      <c r="C41" s="486"/>
      <c r="D41" s="486"/>
      <c r="E41" s="486"/>
      <c r="F41" s="486"/>
      <c r="G41" s="189"/>
      <c r="H41" s="222"/>
      <c r="I41" s="123"/>
      <c r="K41" s="249"/>
      <c r="L41" s="249"/>
      <c r="M41" s="249"/>
      <c r="N41" s="249"/>
      <c r="O41" s="249"/>
      <c r="P41" s="249"/>
      <c r="Q41" s="249"/>
      <c r="R41" s="249"/>
      <c r="S41" s="249"/>
    </row>
    <row r="42" spans="1:19" x14ac:dyDescent="0.25">
      <c r="A42" s="119"/>
      <c r="B42" s="485"/>
      <c r="C42" s="486"/>
      <c r="D42" s="486"/>
      <c r="E42" s="486"/>
      <c r="F42" s="486"/>
      <c r="G42" s="189"/>
      <c r="H42" s="222"/>
      <c r="I42" s="123"/>
      <c r="K42" s="249"/>
      <c r="L42" s="249"/>
      <c r="M42" s="249"/>
      <c r="N42" s="249"/>
      <c r="O42" s="249"/>
      <c r="P42" s="249"/>
      <c r="Q42" s="249"/>
      <c r="R42" s="249"/>
      <c r="S42" s="249"/>
    </row>
    <row r="43" spans="1:19" x14ac:dyDescent="0.25">
      <c r="A43" s="119"/>
      <c r="B43" s="485"/>
      <c r="C43" s="486"/>
      <c r="D43" s="486"/>
      <c r="E43" s="486"/>
      <c r="F43" s="486"/>
      <c r="G43" s="189"/>
      <c r="H43" s="222"/>
      <c r="I43" s="123"/>
      <c r="K43" s="249"/>
      <c r="L43" s="249"/>
      <c r="M43" s="249"/>
      <c r="N43" s="249"/>
      <c r="O43" s="249"/>
      <c r="P43" s="249"/>
      <c r="Q43" s="249"/>
      <c r="R43" s="249"/>
      <c r="S43" s="249"/>
    </row>
    <row r="44" spans="1:19" x14ac:dyDescent="0.25">
      <c r="A44" s="119"/>
      <c r="B44" s="485"/>
      <c r="C44" s="486"/>
      <c r="D44" s="486"/>
      <c r="E44" s="486"/>
      <c r="F44" s="486"/>
      <c r="G44" s="189"/>
      <c r="H44" s="222"/>
      <c r="I44" s="123"/>
      <c r="K44" s="249"/>
      <c r="L44" s="249"/>
      <c r="M44" s="249"/>
      <c r="N44" s="249"/>
      <c r="O44" s="249"/>
      <c r="P44" s="249"/>
      <c r="Q44" s="249"/>
      <c r="R44" s="249"/>
      <c r="S44" s="249"/>
    </row>
    <row r="45" spans="1:19" x14ac:dyDescent="0.25">
      <c r="A45" s="119"/>
      <c r="B45" s="485"/>
      <c r="C45" s="486"/>
      <c r="D45" s="486"/>
      <c r="E45" s="486"/>
      <c r="F45" s="486"/>
      <c r="G45" s="189"/>
      <c r="H45" s="190"/>
      <c r="I45" s="123"/>
      <c r="K45" s="249"/>
      <c r="L45" s="250"/>
      <c r="M45" s="249"/>
      <c r="N45" s="249"/>
      <c r="O45" s="249"/>
      <c r="P45" s="249"/>
      <c r="Q45" s="249"/>
      <c r="R45" s="249"/>
      <c r="S45" s="249"/>
    </row>
    <row r="46" spans="1:19" x14ac:dyDescent="0.25">
      <c r="A46" s="482" t="s">
        <v>785</v>
      </c>
      <c r="B46" s="419"/>
      <c r="C46" s="419"/>
      <c r="D46" s="419"/>
      <c r="E46" s="419"/>
      <c r="F46" s="419"/>
      <c r="G46" s="419"/>
      <c r="H46" s="420"/>
      <c r="I46" s="183">
        <f>SUM(I25:I45)</f>
        <v>193.4</v>
      </c>
      <c r="K46" s="249"/>
      <c r="L46" s="250"/>
      <c r="M46" s="249"/>
      <c r="N46" s="249"/>
      <c r="O46" s="249"/>
      <c r="P46" s="249"/>
      <c r="Q46" s="249"/>
      <c r="R46" s="249"/>
      <c r="S46" s="249"/>
    </row>
    <row r="47" spans="1:19" x14ac:dyDescent="0.25">
      <c r="A47" s="423" t="s">
        <v>786</v>
      </c>
      <c r="B47" s="419"/>
      <c r="C47" s="419"/>
      <c r="D47" s="419"/>
      <c r="E47" s="419"/>
      <c r="F47" s="419"/>
      <c r="G47" s="419"/>
      <c r="H47" s="420"/>
      <c r="I47" s="184">
        <f>ROUND((I46*0.15),2)</f>
        <v>29.01</v>
      </c>
      <c r="K47" s="249"/>
      <c r="L47" s="250"/>
      <c r="M47" s="249"/>
      <c r="N47" s="249"/>
      <c r="O47" s="249"/>
      <c r="P47" s="249"/>
      <c r="Q47" s="249"/>
      <c r="R47" s="249"/>
      <c r="S47" s="249"/>
    </row>
    <row r="48" spans="1:19" x14ac:dyDescent="0.25">
      <c r="A48" s="423" t="s">
        <v>787</v>
      </c>
      <c r="B48" s="419"/>
      <c r="C48" s="419"/>
      <c r="D48" s="419"/>
      <c r="E48" s="419"/>
      <c r="F48" s="419"/>
      <c r="G48" s="419"/>
      <c r="H48" s="420"/>
      <c r="I48" s="166">
        <f>I46+I47</f>
        <v>222.41</v>
      </c>
      <c r="K48" s="249"/>
      <c r="L48" s="249"/>
      <c r="M48" s="249"/>
      <c r="N48" s="249"/>
      <c r="O48" s="249"/>
      <c r="P48" s="249"/>
      <c r="Q48" s="249"/>
      <c r="R48" s="249"/>
      <c r="S48" s="249"/>
    </row>
    <row r="49" spans="1:19" x14ac:dyDescent="0.25">
      <c r="A49" s="429" t="s">
        <v>720</v>
      </c>
      <c r="B49" s="430"/>
      <c r="C49" s="430"/>
      <c r="D49" s="430"/>
      <c r="E49" s="430"/>
      <c r="F49" s="430"/>
      <c r="G49" s="430"/>
      <c r="H49" s="430"/>
      <c r="I49" s="431"/>
      <c r="K49" s="249"/>
      <c r="L49" s="249"/>
      <c r="M49" s="249"/>
      <c r="N49" s="249"/>
      <c r="O49" s="249"/>
      <c r="P49" s="249"/>
      <c r="Q49" s="249"/>
      <c r="R49" s="249"/>
      <c r="S49" s="249"/>
    </row>
    <row r="50" spans="1:19" x14ac:dyDescent="0.25">
      <c r="A50" s="114" t="s">
        <v>721</v>
      </c>
      <c r="B50" s="427" t="s">
        <v>722</v>
      </c>
      <c r="C50" s="473"/>
      <c r="D50" s="428"/>
      <c r="E50" s="427" t="s">
        <v>704</v>
      </c>
      <c r="F50" s="428"/>
      <c r="G50" s="116" t="s">
        <v>706</v>
      </c>
      <c r="H50" s="117" t="s">
        <v>707</v>
      </c>
      <c r="I50" s="118" t="s">
        <v>708</v>
      </c>
      <c r="K50" s="249"/>
      <c r="L50" s="249"/>
      <c r="M50" s="249"/>
      <c r="N50" s="249"/>
      <c r="O50" s="249"/>
      <c r="P50" s="249"/>
      <c r="Q50" s="249"/>
      <c r="R50" s="249"/>
      <c r="S50" s="249"/>
    </row>
    <row r="51" spans="1:19" x14ac:dyDescent="0.25">
      <c r="A51" s="119">
        <v>1</v>
      </c>
      <c r="B51" s="464" t="s">
        <v>723</v>
      </c>
      <c r="C51" s="465"/>
      <c r="D51" s="466"/>
      <c r="E51" s="452" t="s">
        <v>724</v>
      </c>
      <c r="F51" s="454"/>
      <c r="G51" s="151"/>
      <c r="H51" s="149">
        <v>450</v>
      </c>
      <c r="I51" s="126">
        <f>SUM(G51*H51)</f>
        <v>0</v>
      </c>
      <c r="K51" s="249"/>
      <c r="L51" s="249"/>
      <c r="M51" s="249"/>
      <c r="N51" s="249"/>
      <c r="O51" s="249"/>
      <c r="P51" s="249"/>
      <c r="Q51" s="249"/>
      <c r="R51" s="249"/>
      <c r="S51" s="249"/>
    </row>
    <row r="52" spans="1:19" x14ac:dyDescent="0.25">
      <c r="A52" s="119">
        <v>2</v>
      </c>
      <c r="B52" s="441" t="s">
        <v>725</v>
      </c>
      <c r="C52" s="442"/>
      <c r="D52" s="443"/>
      <c r="E52" s="421" t="s">
        <v>724</v>
      </c>
      <c r="F52" s="422"/>
      <c r="G52" s="120"/>
      <c r="H52" s="150">
        <v>350</v>
      </c>
      <c r="I52" s="123">
        <f t="shared" ref="I52:I56" si="0">SUM(G52*H52)</f>
        <v>0</v>
      </c>
      <c r="K52" s="249"/>
      <c r="L52" s="249"/>
      <c r="M52" s="249"/>
      <c r="N52" s="249"/>
      <c r="O52" s="249"/>
      <c r="P52" s="249"/>
      <c r="Q52" s="249"/>
      <c r="R52" s="249"/>
      <c r="S52" s="249"/>
    </row>
    <row r="53" spans="1:19" x14ac:dyDescent="0.25">
      <c r="A53" s="119">
        <v>3</v>
      </c>
      <c r="B53" s="441" t="s">
        <v>726</v>
      </c>
      <c r="C53" s="442"/>
      <c r="D53" s="443"/>
      <c r="E53" s="421" t="s">
        <v>724</v>
      </c>
      <c r="F53" s="422"/>
      <c r="G53" s="120">
        <v>6</v>
      </c>
      <c r="H53" s="150">
        <v>300</v>
      </c>
      <c r="I53" s="123">
        <f t="shared" si="0"/>
        <v>1800</v>
      </c>
      <c r="K53" s="249"/>
      <c r="L53" s="249"/>
      <c r="M53" s="249"/>
      <c r="N53" s="249"/>
      <c r="O53" s="249"/>
      <c r="P53" s="249"/>
      <c r="Q53" s="249"/>
      <c r="R53" s="249"/>
      <c r="S53" s="249"/>
    </row>
    <row r="54" spans="1:19" x14ac:dyDescent="0.25">
      <c r="A54" s="119">
        <v>4</v>
      </c>
      <c r="B54" s="441" t="s">
        <v>727</v>
      </c>
      <c r="C54" s="442"/>
      <c r="D54" s="443"/>
      <c r="E54" s="421" t="s">
        <v>724</v>
      </c>
      <c r="F54" s="422"/>
      <c r="G54" s="120"/>
      <c r="H54" s="150">
        <v>200</v>
      </c>
      <c r="I54" s="123">
        <f t="shared" si="0"/>
        <v>0</v>
      </c>
      <c r="K54" s="249"/>
      <c r="L54" s="249"/>
      <c r="M54" s="249"/>
      <c r="N54" s="249"/>
      <c r="O54" s="249"/>
      <c r="P54" s="249"/>
      <c r="Q54" s="249"/>
      <c r="R54" s="249"/>
      <c r="S54" s="249"/>
    </row>
    <row r="55" spans="1:19" x14ac:dyDescent="0.25">
      <c r="A55" s="119">
        <v>5</v>
      </c>
      <c r="B55" s="441" t="s">
        <v>728</v>
      </c>
      <c r="C55" s="442"/>
      <c r="D55" s="443"/>
      <c r="E55" s="421" t="s">
        <v>724</v>
      </c>
      <c r="F55" s="422"/>
      <c r="G55" s="120">
        <v>6</v>
      </c>
      <c r="H55" s="152">
        <v>200</v>
      </c>
      <c r="I55" s="123">
        <f t="shared" si="0"/>
        <v>1200</v>
      </c>
      <c r="K55" s="249"/>
      <c r="L55" s="249"/>
      <c r="M55" s="249"/>
      <c r="N55" s="249"/>
      <c r="O55" s="249"/>
      <c r="P55" s="249"/>
      <c r="Q55" s="249"/>
      <c r="R55" s="249"/>
      <c r="S55" s="249"/>
    </row>
    <row r="56" spans="1:19" x14ac:dyDescent="0.25">
      <c r="A56" s="119">
        <v>6</v>
      </c>
      <c r="B56" s="441" t="s">
        <v>950</v>
      </c>
      <c r="C56" s="442"/>
      <c r="D56" s="443"/>
      <c r="E56" s="421" t="s">
        <v>724</v>
      </c>
      <c r="F56" s="422"/>
      <c r="G56" s="120"/>
      <c r="H56" s="152">
        <v>140</v>
      </c>
      <c r="I56" s="123">
        <f t="shared" si="0"/>
        <v>0</v>
      </c>
      <c r="K56" s="249"/>
      <c r="L56" s="249"/>
      <c r="M56" s="249"/>
      <c r="N56" s="249"/>
      <c r="O56" s="249"/>
      <c r="P56" s="249"/>
      <c r="Q56" s="249"/>
      <c r="R56" s="249"/>
      <c r="S56" s="249"/>
    </row>
    <row r="57" spans="1:19" x14ac:dyDescent="0.25">
      <c r="A57" s="119"/>
      <c r="B57" s="441"/>
      <c r="C57" s="442"/>
      <c r="D57" s="443"/>
      <c r="E57" s="127"/>
      <c r="F57" s="94"/>
      <c r="G57" s="94"/>
      <c r="H57" s="110"/>
      <c r="I57" s="123"/>
      <c r="K57" s="249"/>
      <c r="L57" s="249"/>
      <c r="M57" s="249"/>
      <c r="N57" s="249"/>
      <c r="O57" s="249"/>
      <c r="P57" s="249"/>
      <c r="Q57" s="249"/>
      <c r="R57" s="249"/>
      <c r="S57" s="249"/>
    </row>
    <row r="58" spans="1:19" x14ac:dyDescent="0.25">
      <c r="A58" s="108"/>
      <c r="B58" s="441"/>
      <c r="C58" s="442"/>
      <c r="D58" s="443"/>
      <c r="F58" s="94"/>
      <c r="G58" s="94"/>
      <c r="H58" s="110"/>
      <c r="I58" s="123"/>
      <c r="K58" s="249"/>
      <c r="L58" s="249"/>
      <c r="M58" s="249"/>
      <c r="N58" s="249"/>
      <c r="O58" s="249"/>
      <c r="P58" s="249"/>
      <c r="Q58" s="249"/>
      <c r="R58" s="249"/>
      <c r="S58" s="249"/>
    </row>
    <row r="59" spans="1:19" x14ac:dyDescent="0.25">
      <c r="A59" s="128"/>
      <c r="B59" s="470"/>
      <c r="C59" s="471"/>
      <c r="D59" s="472"/>
      <c r="E59" s="96"/>
      <c r="F59" s="97"/>
      <c r="G59" s="94"/>
      <c r="H59" s="112"/>
      <c r="I59" s="123"/>
      <c r="K59" s="249"/>
      <c r="L59" s="249"/>
      <c r="M59" s="249"/>
      <c r="N59" s="249"/>
      <c r="O59" s="249"/>
      <c r="P59" s="249"/>
      <c r="Q59" s="249"/>
      <c r="R59" s="249"/>
      <c r="S59" s="249"/>
    </row>
    <row r="60" spans="1:19" x14ac:dyDescent="0.25">
      <c r="A60" s="423" t="s">
        <v>729</v>
      </c>
      <c r="B60" s="419"/>
      <c r="C60" s="419"/>
      <c r="D60" s="419"/>
      <c r="E60" s="419"/>
      <c r="F60" s="419"/>
      <c r="G60" s="419"/>
      <c r="H60" s="420"/>
      <c r="I60" s="134">
        <f>SUM(I51:I59)</f>
        <v>3000</v>
      </c>
      <c r="K60" s="249"/>
      <c r="L60" s="249"/>
      <c r="M60" s="249"/>
      <c r="N60" s="249"/>
      <c r="O60" s="249"/>
      <c r="P60" s="249"/>
      <c r="Q60" s="249"/>
      <c r="R60" s="249"/>
      <c r="S60" s="249"/>
    </row>
    <row r="61" spans="1:19" x14ac:dyDescent="0.25">
      <c r="A61" s="429" t="s">
        <v>730</v>
      </c>
      <c r="B61" s="430"/>
      <c r="C61" s="430"/>
      <c r="D61" s="430"/>
      <c r="E61" s="430"/>
      <c r="F61" s="430"/>
      <c r="G61" s="430"/>
      <c r="H61" s="430"/>
      <c r="I61" s="431"/>
      <c r="K61" s="249"/>
      <c r="L61" s="249"/>
      <c r="M61" s="249"/>
      <c r="N61" s="249"/>
      <c r="O61" s="249"/>
      <c r="P61" s="249"/>
      <c r="Q61" s="249"/>
      <c r="R61" s="249"/>
      <c r="S61" s="249"/>
    </row>
    <row r="62" spans="1:19" x14ac:dyDescent="0.25">
      <c r="A62" s="114" t="s">
        <v>731</v>
      </c>
      <c r="B62" s="427" t="s">
        <v>732</v>
      </c>
      <c r="C62" s="473"/>
      <c r="D62" s="428"/>
      <c r="E62" s="427" t="s">
        <v>733</v>
      </c>
      <c r="F62" s="428"/>
      <c r="G62" s="130" t="s">
        <v>734</v>
      </c>
      <c r="H62" s="130" t="s">
        <v>707</v>
      </c>
      <c r="I62" s="131" t="s">
        <v>708</v>
      </c>
      <c r="K62" s="249"/>
      <c r="L62" s="249"/>
      <c r="M62" s="249"/>
      <c r="N62" s="249"/>
      <c r="O62" s="249"/>
      <c r="P62" s="249"/>
      <c r="Q62" s="249"/>
      <c r="R62" s="249"/>
      <c r="S62" s="249"/>
    </row>
    <row r="63" spans="1:19" x14ac:dyDescent="0.25">
      <c r="A63" s="119">
        <v>1</v>
      </c>
      <c r="B63" s="432" t="s">
        <v>1205</v>
      </c>
      <c r="C63" s="433"/>
      <c r="D63" s="434"/>
      <c r="E63" s="421">
        <v>2</v>
      </c>
      <c r="F63" s="422"/>
      <c r="G63" s="210">
        <v>113.2</v>
      </c>
      <c r="H63" s="132">
        <v>5</v>
      </c>
      <c r="I63" s="226">
        <f>H63*G63</f>
        <v>566</v>
      </c>
      <c r="K63" s="249"/>
      <c r="L63" s="249"/>
      <c r="M63" s="249"/>
      <c r="N63" s="249"/>
      <c r="O63" s="249"/>
      <c r="P63" s="249"/>
      <c r="Q63" s="249"/>
      <c r="R63" s="249"/>
      <c r="S63" s="249"/>
    </row>
    <row r="64" spans="1:19" x14ac:dyDescent="0.25">
      <c r="A64" s="133"/>
      <c r="B64" s="438"/>
      <c r="C64" s="439"/>
      <c r="D64" s="440"/>
      <c r="E64" s="455"/>
      <c r="F64" s="457"/>
      <c r="G64" s="120"/>
      <c r="H64" s="132"/>
      <c r="I64" s="226"/>
      <c r="K64" s="249"/>
      <c r="L64" s="249"/>
      <c r="M64" s="249"/>
      <c r="N64" s="249"/>
      <c r="O64" s="249"/>
      <c r="P64" s="249"/>
      <c r="Q64" s="249"/>
      <c r="R64" s="249"/>
      <c r="S64" s="249"/>
    </row>
    <row r="65" spans="1:19" x14ac:dyDescent="0.25">
      <c r="A65" s="423" t="s">
        <v>737</v>
      </c>
      <c r="B65" s="419"/>
      <c r="C65" s="419"/>
      <c r="D65" s="419"/>
      <c r="E65" s="419"/>
      <c r="F65" s="419"/>
      <c r="G65" s="419"/>
      <c r="H65" s="420"/>
      <c r="I65" s="134">
        <f>SUM(I63:I64)</f>
        <v>566</v>
      </c>
      <c r="K65" s="249"/>
      <c r="L65" s="249"/>
      <c r="M65" s="249"/>
      <c r="N65" s="249"/>
      <c r="O65" s="249"/>
      <c r="P65" s="249"/>
      <c r="Q65" s="249"/>
      <c r="R65" s="249"/>
      <c r="S65" s="249"/>
    </row>
    <row r="66" spans="1:19" x14ac:dyDescent="0.25">
      <c r="A66" s="135"/>
      <c r="B66" s="136"/>
      <c r="C66" s="136"/>
      <c r="D66" s="136"/>
      <c r="E66" s="136"/>
      <c r="F66" s="137"/>
      <c r="G66" s="138"/>
      <c r="H66" s="138"/>
      <c r="I66" s="139"/>
      <c r="K66" s="249"/>
      <c r="L66" s="251"/>
      <c r="M66" s="249"/>
      <c r="N66" s="249"/>
      <c r="O66" s="249"/>
      <c r="P66" s="249"/>
      <c r="Q66" s="249"/>
      <c r="R66" s="249"/>
      <c r="S66" s="249"/>
    </row>
    <row r="67" spans="1:19" x14ac:dyDescent="0.25">
      <c r="A67" s="467"/>
      <c r="B67" s="468"/>
      <c r="C67" s="468"/>
      <c r="D67" s="468"/>
      <c r="E67" s="468"/>
      <c r="F67" s="140"/>
      <c r="G67" s="469" t="s">
        <v>738</v>
      </c>
      <c r="H67" s="468"/>
      <c r="I67" s="141">
        <f>I65+I60+I48</f>
        <v>3788.41</v>
      </c>
    </row>
    <row r="68" spans="1:19" x14ac:dyDescent="0.25">
      <c r="A68" s="467"/>
      <c r="B68" s="468"/>
      <c r="C68" s="468"/>
      <c r="D68" s="468"/>
      <c r="E68" s="468"/>
      <c r="F68" s="94"/>
      <c r="G68" s="142"/>
      <c r="H68" s="143"/>
      <c r="I68" s="144"/>
    </row>
    <row r="69" spans="1:19" ht="15.75" thickBot="1" x14ac:dyDescent="0.3">
      <c r="A69" s="467"/>
      <c r="B69" s="468"/>
      <c r="C69" s="468"/>
      <c r="D69" s="468"/>
      <c r="E69" s="468"/>
      <c r="F69" s="94"/>
      <c r="G69" s="417" t="s">
        <v>739</v>
      </c>
      <c r="H69" s="418"/>
      <c r="I69" s="153">
        <f>I67+I68</f>
        <v>3788.41</v>
      </c>
    </row>
    <row r="70" spans="1:19" ht="16.5" thickTop="1" thickBot="1" x14ac:dyDescent="0.3">
      <c r="A70" s="145"/>
      <c r="B70" s="146"/>
      <c r="C70" s="474"/>
      <c r="D70" s="475"/>
      <c r="E70" s="475"/>
      <c r="F70" s="475"/>
      <c r="G70" s="147"/>
      <c r="H70" s="147"/>
      <c r="I70" s="148"/>
    </row>
    <row r="72" spans="1:19" x14ac:dyDescent="0.25">
      <c r="A72" s="91"/>
      <c r="B72" s="91"/>
    </row>
  </sheetData>
  <mergeCells count="83">
    <mergeCell ref="C70:F70"/>
    <mergeCell ref="B63:D63"/>
    <mergeCell ref="E63:F63"/>
    <mergeCell ref="B64:D64"/>
    <mergeCell ref="E64:F64"/>
    <mergeCell ref="A65:H65"/>
    <mergeCell ref="A67:B67"/>
    <mergeCell ref="C67:E67"/>
    <mergeCell ref="G67:H67"/>
    <mergeCell ref="A68:B68"/>
    <mergeCell ref="C68:E68"/>
    <mergeCell ref="A69:B69"/>
    <mergeCell ref="C69:E69"/>
    <mergeCell ref="G69:H69"/>
    <mergeCell ref="B62:D62"/>
    <mergeCell ref="E62:F62"/>
    <mergeCell ref="B54:D54"/>
    <mergeCell ref="E54:F54"/>
    <mergeCell ref="B55:D55"/>
    <mergeCell ref="E55:F55"/>
    <mergeCell ref="B56:D56"/>
    <mergeCell ref="E56:F56"/>
    <mergeCell ref="B57:D57"/>
    <mergeCell ref="B58:D58"/>
    <mergeCell ref="B59:D59"/>
    <mergeCell ref="A60:H60"/>
    <mergeCell ref="A61:I61"/>
    <mergeCell ref="B51:D51"/>
    <mergeCell ref="E51:F51"/>
    <mergeCell ref="B52:D52"/>
    <mergeCell ref="E52:F52"/>
    <mergeCell ref="B53:D53"/>
    <mergeCell ref="E53:F53"/>
    <mergeCell ref="A46:H46"/>
    <mergeCell ref="A47:H47"/>
    <mergeCell ref="A48:H48"/>
    <mergeCell ref="A49:I49"/>
    <mergeCell ref="B50:D50"/>
    <mergeCell ref="E50:F50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Q72"/>
  <sheetViews>
    <sheetView topLeftCell="A13" workbookViewId="0">
      <selection activeCell="A43" sqref="A43:I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9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941</v>
      </c>
      <c r="I15" s="484"/>
    </row>
    <row r="16" spans="1:13" x14ac:dyDescent="0.25">
      <c r="A16" s="458" t="s">
        <v>1206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1207</v>
      </c>
      <c r="C25" s="433"/>
      <c r="D25" s="433"/>
      <c r="E25" s="433"/>
      <c r="F25" s="434"/>
      <c r="G25" s="189">
        <v>1</v>
      </c>
      <c r="H25" s="221">
        <v>1100</v>
      </c>
      <c r="I25" s="123">
        <f>H25*G25</f>
        <v>1100</v>
      </c>
    </row>
    <row r="26" spans="1:11" x14ac:dyDescent="0.25">
      <c r="A26" s="119"/>
      <c r="B26" s="435"/>
      <c r="C26" s="436"/>
      <c r="D26" s="436"/>
      <c r="E26" s="436"/>
      <c r="F26" s="437"/>
      <c r="G26" s="189"/>
      <c r="H26" s="222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2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22"/>
      <c r="I32" s="123"/>
    </row>
    <row r="33" spans="1:17" x14ac:dyDescent="0.25">
      <c r="A33" s="119"/>
      <c r="B33" s="485"/>
      <c r="C33" s="486"/>
      <c r="D33" s="486"/>
      <c r="E33" s="486"/>
      <c r="F33" s="486"/>
      <c r="G33" s="189"/>
      <c r="H33" s="222"/>
      <c r="I33" s="123"/>
    </row>
    <row r="34" spans="1:17" x14ac:dyDescent="0.25">
      <c r="A34" s="119"/>
      <c r="B34" s="485"/>
      <c r="C34" s="486"/>
      <c r="D34" s="486"/>
      <c r="E34" s="486"/>
      <c r="F34" s="486"/>
      <c r="G34" s="189"/>
      <c r="H34" s="222"/>
      <c r="I34" s="123"/>
      <c r="L34" s="249"/>
      <c r="M34" s="249"/>
      <c r="N34" s="249"/>
      <c r="O34" s="249"/>
      <c r="P34" s="249"/>
      <c r="Q34" s="249"/>
    </row>
    <row r="35" spans="1:17" x14ac:dyDescent="0.25">
      <c r="A35" s="119"/>
      <c r="B35" s="485"/>
      <c r="C35" s="486"/>
      <c r="D35" s="486"/>
      <c r="E35" s="486"/>
      <c r="F35" s="486"/>
      <c r="G35" s="189"/>
      <c r="H35" s="222"/>
      <c r="I35" s="123"/>
      <c r="L35" s="249"/>
      <c r="M35" s="249"/>
      <c r="N35" s="249"/>
      <c r="O35" s="249"/>
      <c r="P35" s="249"/>
      <c r="Q35" s="249"/>
    </row>
    <row r="36" spans="1:17" x14ac:dyDescent="0.25">
      <c r="A36" s="119"/>
      <c r="B36" s="485"/>
      <c r="C36" s="486"/>
      <c r="D36" s="486"/>
      <c r="E36" s="486"/>
      <c r="F36" s="486"/>
      <c r="G36" s="189"/>
      <c r="H36" s="222"/>
      <c r="I36" s="123"/>
      <c r="L36" s="249"/>
      <c r="M36" s="249"/>
      <c r="N36" s="249"/>
      <c r="O36" s="249"/>
      <c r="P36" s="249"/>
      <c r="Q36" s="249"/>
    </row>
    <row r="37" spans="1:17" x14ac:dyDescent="0.25">
      <c r="A37" s="119"/>
      <c r="B37" s="485"/>
      <c r="C37" s="486"/>
      <c r="D37" s="486"/>
      <c r="E37" s="486"/>
      <c r="F37" s="486"/>
      <c r="G37" s="189"/>
      <c r="H37" s="222"/>
      <c r="I37" s="123"/>
      <c r="L37" s="249"/>
      <c r="M37" s="249"/>
      <c r="N37" s="249"/>
      <c r="O37" s="249"/>
      <c r="P37" s="249"/>
      <c r="Q37" s="249"/>
    </row>
    <row r="38" spans="1:17" x14ac:dyDescent="0.25">
      <c r="A38" s="119"/>
      <c r="B38" s="485"/>
      <c r="C38" s="486"/>
      <c r="D38" s="486"/>
      <c r="E38" s="486"/>
      <c r="F38" s="486"/>
      <c r="G38" s="189"/>
      <c r="H38" s="222"/>
      <c r="I38" s="123"/>
      <c r="L38" s="249"/>
      <c r="M38" s="249"/>
      <c r="N38" s="249"/>
      <c r="O38" s="249"/>
      <c r="P38" s="249"/>
      <c r="Q38" s="249"/>
    </row>
    <row r="39" spans="1:17" x14ac:dyDescent="0.25">
      <c r="A39" s="119"/>
      <c r="B39" s="485"/>
      <c r="C39" s="486"/>
      <c r="D39" s="486"/>
      <c r="E39" s="486"/>
      <c r="F39" s="486"/>
      <c r="G39" s="189"/>
      <c r="H39" s="222"/>
      <c r="I39" s="123"/>
      <c r="L39" s="249"/>
      <c r="M39" s="249"/>
      <c r="N39" s="249"/>
      <c r="O39" s="249"/>
      <c r="P39" s="249"/>
      <c r="Q39" s="249"/>
    </row>
    <row r="40" spans="1:17" x14ac:dyDescent="0.25">
      <c r="A40" s="119"/>
      <c r="B40" s="485"/>
      <c r="C40" s="486"/>
      <c r="D40" s="486"/>
      <c r="E40" s="486"/>
      <c r="F40" s="486"/>
      <c r="G40" s="189"/>
      <c r="H40" s="222"/>
      <c r="I40" s="123"/>
      <c r="L40" s="249"/>
      <c r="M40" s="249"/>
      <c r="N40" s="249"/>
      <c r="O40" s="249"/>
      <c r="P40" s="249"/>
      <c r="Q40" s="249"/>
    </row>
    <row r="41" spans="1:17" x14ac:dyDescent="0.25">
      <c r="A41" s="119"/>
      <c r="B41" s="485"/>
      <c r="C41" s="486"/>
      <c r="D41" s="486"/>
      <c r="E41" s="486"/>
      <c r="F41" s="486"/>
      <c r="G41" s="189"/>
      <c r="H41" s="222"/>
      <c r="I41" s="123"/>
      <c r="L41" s="249"/>
      <c r="M41" s="249"/>
      <c r="N41" s="249"/>
      <c r="O41" s="249"/>
      <c r="P41" s="249"/>
      <c r="Q41" s="249"/>
    </row>
    <row r="42" spans="1:17" x14ac:dyDescent="0.25">
      <c r="A42" s="119"/>
      <c r="B42" s="485"/>
      <c r="C42" s="486"/>
      <c r="D42" s="486"/>
      <c r="E42" s="486"/>
      <c r="F42" s="486"/>
      <c r="G42" s="189"/>
      <c r="H42" s="222"/>
      <c r="I42" s="123"/>
      <c r="L42" s="249"/>
      <c r="M42" s="249"/>
      <c r="N42" s="249"/>
      <c r="O42" s="249"/>
      <c r="P42" s="249"/>
      <c r="Q42" s="249"/>
    </row>
    <row r="43" spans="1:17" x14ac:dyDescent="0.25">
      <c r="A43" s="119"/>
      <c r="B43" s="485"/>
      <c r="C43" s="486"/>
      <c r="D43" s="486"/>
      <c r="E43" s="486"/>
      <c r="F43" s="486"/>
      <c r="G43" s="189"/>
      <c r="H43" s="222"/>
      <c r="I43" s="123"/>
      <c r="L43" s="249"/>
      <c r="M43" s="249"/>
      <c r="N43" s="249"/>
      <c r="O43" s="249"/>
      <c r="P43" s="249"/>
      <c r="Q43" s="249"/>
    </row>
    <row r="44" spans="1:17" x14ac:dyDescent="0.25">
      <c r="A44" s="119"/>
      <c r="B44" s="485"/>
      <c r="C44" s="486"/>
      <c r="D44" s="486"/>
      <c r="E44" s="486"/>
      <c r="F44" s="486"/>
      <c r="G44" s="189"/>
      <c r="H44" s="222"/>
      <c r="I44" s="123"/>
      <c r="L44" s="249"/>
      <c r="M44" s="249"/>
      <c r="N44" s="249"/>
      <c r="O44" s="249"/>
      <c r="P44" s="249"/>
      <c r="Q44" s="249"/>
    </row>
    <row r="45" spans="1:17" x14ac:dyDescent="0.25">
      <c r="A45" s="119"/>
      <c r="B45" s="485"/>
      <c r="C45" s="486"/>
      <c r="D45" s="486"/>
      <c r="E45" s="486"/>
      <c r="F45" s="486"/>
      <c r="G45" s="189"/>
      <c r="H45" s="190"/>
      <c r="I45" s="123"/>
      <c r="L45" s="250"/>
      <c r="M45" s="249"/>
      <c r="N45" s="249"/>
      <c r="O45" s="249"/>
      <c r="P45" s="249"/>
      <c r="Q45" s="249"/>
    </row>
    <row r="46" spans="1:17" x14ac:dyDescent="0.25">
      <c r="A46" s="482" t="s">
        <v>785</v>
      </c>
      <c r="B46" s="419"/>
      <c r="C46" s="419"/>
      <c r="D46" s="419"/>
      <c r="E46" s="419"/>
      <c r="F46" s="419"/>
      <c r="G46" s="419"/>
      <c r="H46" s="420"/>
      <c r="I46" s="183">
        <f>SUM(I25:I45)</f>
        <v>1100</v>
      </c>
      <c r="L46" s="250"/>
      <c r="M46" s="249"/>
      <c r="N46" s="249"/>
      <c r="O46" s="249"/>
      <c r="P46" s="249"/>
      <c r="Q46" s="249"/>
    </row>
    <row r="47" spans="1:17" x14ac:dyDescent="0.25">
      <c r="A47" s="423" t="s">
        <v>786</v>
      </c>
      <c r="B47" s="419"/>
      <c r="C47" s="419"/>
      <c r="D47" s="419"/>
      <c r="E47" s="419"/>
      <c r="F47" s="419"/>
      <c r="G47" s="419"/>
      <c r="H47" s="420"/>
      <c r="I47" s="184">
        <f>ROUND((I46*0.15),2)</f>
        <v>165</v>
      </c>
      <c r="L47" s="250"/>
      <c r="M47" s="249"/>
      <c r="N47" s="249"/>
      <c r="O47" s="249"/>
      <c r="P47" s="249"/>
      <c r="Q47" s="249"/>
    </row>
    <row r="48" spans="1:17" x14ac:dyDescent="0.25">
      <c r="A48" s="423" t="s">
        <v>787</v>
      </c>
      <c r="B48" s="419"/>
      <c r="C48" s="419"/>
      <c r="D48" s="419"/>
      <c r="E48" s="419"/>
      <c r="F48" s="419"/>
      <c r="G48" s="419"/>
      <c r="H48" s="420"/>
      <c r="I48" s="166">
        <f>I46+I47</f>
        <v>1265</v>
      </c>
      <c r="L48" s="249"/>
      <c r="M48" s="249"/>
      <c r="N48" s="249"/>
      <c r="O48" s="249"/>
      <c r="P48" s="249"/>
      <c r="Q48" s="249"/>
    </row>
    <row r="49" spans="1:17" x14ac:dyDescent="0.25">
      <c r="A49" s="429" t="s">
        <v>720</v>
      </c>
      <c r="B49" s="430"/>
      <c r="C49" s="430"/>
      <c r="D49" s="430"/>
      <c r="E49" s="430"/>
      <c r="F49" s="430"/>
      <c r="G49" s="430"/>
      <c r="H49" s="430"/>
      <c r="I49" s="431"/>
      <c r="L49" s="249"/>
      <c r="M49" s="249"/>
      <c r="N49" s="249"/>
      <c r="O49" s="249"/>
      <c r="P49" s="249"/>
      <c r="Q49" s="249"/>
    </row>
    <row r="50" spans="1:17" x14ac:dyDescent="0.25">
      <c r="A50" s="114" t="s">
        <v>721</v>
      </c>
      <c r="B50" s="427" t="s">
        <v>722</v>
      </c>
      <c r="C50" s="473"/>
      <c r="D50" s="428"/>
      <c r="E50" s="427" t="s">
        <v>704</v>
      </c>
      <c r="F50" s="428"/>
      <c r="G50" s="116" t="s">
        <v>706</v>
      </c>
      <c r="H50" s="117" t="s">
        <v>707</v>
      </c>
      <c r="I50" s="118" t="s">
        <v>708</v>
      </c>
      <c r="L50" s="249"/>
      <c r="M50" s="249"/>
      <c r="N50" s="249"/>
      <c r="O50" s="249"/>
      <c r="P50" s="249"/>
      <c r="Q50" s="249"/>
    </row>
    <row r="51" spans="1:17" x14ac:dyDescent="0.25">
      <c r="A51" s="119">
        <v>1</v>
      </c>
      <c r="B51" s="464" t="s">
        <v>723</v>
      </c>
      <c r="C51" s="465"/>
      <c r="D51" s="466"/>
      <c r="E51" s="452" t="s">
        <v>724</v>
      </c>
      <c r="F51" s="454"/>
      <c r="G51" s="151"/>
      <c r="H51" s="149">
        <v>450</v>
      </c>
      <c r="I51" s="126">
        <f>SUM(G51*H51)</f>
        <v>0</v>
      </c>
      <c r="L51" s="249"/>
      <c r="M51" s="249"/>
      <c r="N51" s="249"/>
      <c r="O51" s="249"/>
      <c r="P51" s="249"/>
      <c r="Q51" s="249"/>
    </row>
    <row r="52" spans="1:17" x14ac:dyDescent="0.25">
      <c r="A52" s="119">
        <v>2</v>
      </c>
      <c r="B52" s="441" t="s">
        <v>725</v>
      </c>
      <c r="C52" s="442"/>
      <c r="D52" s="443"/>
      <c r="E52" s="421" t="s">
        <v>724</v>
      </c>
      <c r="F52" s="422"/>
      <c r="G52" s="120"/>
      <c r="H52" s="150">
        <v>350</v>
      </c>
      <c r="I52" s="123">
        <f t="shared" ref="I52:I56" si="0">SUM(G52*H52)</f>
        <v>0</v>
      </c>
      <c r="L52" s="249"/>
      <c r="M52" s="249"/>
      <c r="N52" s="249"/>
      <c r="O52" s="249"/>
      <c r="P52" s="249"/>
      <c r="Q52" s="249"/>
    </row>
    <row r="53" spans="1:17" x14ac:dyDescent="0.25">
      <c r="A53" s="119">
        <v>3</v>
      </c>
      <c r="B53" s="441" t="s">
        <v>726</v>
      </c>
      <c r="C53" s="442"/>
      <c r="D53" s="443"/>
      <c r="E53" s="421" t="s">
        <v>724</v>
      </c>
      <c r="F53" s="422"/>
      <c r="G53" s="120">
        <v>6</v>
      </c>
      <c r="H53" s="150">
        <v>300</v>
      </c>
      <c r="I53" s="123">
        <f t="shared" si="0"/>
        <v>1800</v>
      </c>
      <c r="L53" s="249"/>
      <c r="M53" s="249"/>
      <c r="N53" s="249"/>
      <c r="O53" s="249"/>
      <c r="P53" s="249"/>
      <c r="Q53" s="249"/>
    </row>
    <row r="54" spans="1:17" x14ac:dyDescent="0.25">
      <c r="A54" s="119">
        <v>4</v>
      </c>
      <c r="B54" s="441" t="s">
        <v>727</v>
      </c>
      <c r="C54" s="442"/>
      <c r="D54" s="443"/>
      <c r="E54" s="421" t="s">
        <v>724</v>
      </c>
      <c r="F54" s="422"/>
      <c r="G54" s="120"/>
      <c r="H54" s="150">
        <v>200</v>
      </c>
      <c r="I54" s="123">
        <f t="shared" si="0"/>
        <v>0</v>
      </c>
      <c r="L54" s="249"/>
      <c r="M54" s="249"/>
      <c r="N54" s="249"/>
      <c r="O54" s="249"/>
      <c r="P54" s="249"/>
      <c r="Q54" s="249"/>
    </row>
    <row r="55" spans="1:17" x14ac:dyDescent="0.25">
      <c r="A55" s="119">
        <v>5</v>
      </c>
      <c r="B55" s="441" t="s">
        <v>728</v>
      </c>
      <c r="C55" s="442"/>
      <c r="D55" s="443"/>
      <c r="E55" s="421" t="s">
        <v>724</v>
      </c>
      <c r="F55" s="422"/>
      <c r="G55" s="120">
        <v>6</v>
      </c>
      <c r="H55" s="152">
        <v>200</v>
      </c>
      <c r="I55" s="123">
        <f t="shared" si="0"/>
        <v>1200</v>
      </c>
      <c r="L55" s="249"/>
      <c r="M55" s="249"/>
      <c r="N55" s="249"/>
      <c r="O55" s="249"/>
      <c r="P55" s="249"/>
      <c r="Q55" s="249"/>
    </row>
    <row r="56" spans="1:17" x14ac:dyDescent="0.25">
      <c r="A56" s="119">
        <v>6</v>
      </c>
      <c r="B56" s="441" t="s">
        <v>966</v>
      </c>
      <c r="C56" s="442"/>
      <c r="D56" s="443"/>
      <c r="E56" s="421" t="s">
        <v>724</v>
      </c>
      <c r="F56" s="422"/>
      <c r="G56" s="120"/>
      <c r="H56" s="152">
        <v>140</v>
      </c>
      <c r="I56" s="123">
        <f t="shared" si="0"/>
        <v>0</v>
      </c>
      <c r="L56" s="249"/>
      <c r="M56" s="249"/>
      <c r="N56" s="249"/>
      <c r="O56" s="249"/>
      <c r="P56" s="249"/>
      <c r="Q56" s="249"/>
    </row>
    <row r="57" spans="1:17" x14ac:dyDescent="0.25">
      <c r="A57" s="119"/>
      <c r="B57" s="441"/>
      <c r="C57" s="442"/>
      <c r="D57" s="443"/>
      <c r="E57" s="127"/>
      <c r="F57" s="94"/>
      <c r="G57" s="94"/>
      <c r="H57" s="110"/>
      <c r="I57" s="123"/>
    </row>
    <row r="58" spans="1:17" x14ac:dyDescent="0.25">
      <c r="A58" s="108"/>
      <c r="B58" s="441"/>
      <c r="C58" s="442"/>
      <c r="D58" s="443"/>
      <c r="F58" s="94"/>
      <c r="G58" s="94"/>
      <c r="H58" s="110"/>
      <c r="I58" s="123"/>
    </row>
    <row r="59" spans="1:17" x14ac:dyDescent="0.25">
      <c r="A59" s="128"/>
      <c r="B59" s="470"/>
      <c r="C59" s="471"/>
      <c r="D59" s="472"/>
      <c r="E59" s="96"/>
      <c r="F59" s="97"/>
      <c r="G59" s="94"/>
      <c r="H59" s="112"/>
      <c r="I59" s="123"/>
    </row>
    <row r="60" spans="1:17" x14ac:dyDescent="0.25">
      <c r="A60" s="423" t="s">
        <v>729</v>
      </c>
      <c r="B60" s="419"/>
      <c r="C60" s="419"/>
      <c r="D60" s="419"/>
      <c r="E60" s="419"/>
      <c r="F60" s="419"/>
      <c r="G60" s="419"/>
      <c r="H60" s="420"/>
      <c r="I60" s="134">
        <f>SUM(I51:I59)</f>
        <v>3000</v>
      </c>
    </row>
    <row r="61" spans="1:17" x14ac:dyDescent="0.25">
      <c r="A61" s="429" t="s">
        <v>730</v>
      </c>
      <c r="B61" s="430"/>
      <c r="C61" s="430"/>
      <c r="D61" s="430"/>
      <c r="E61" s="430"/>
      <c r="F61" s="430"/>
      <c r="G61" s="430"/>
      <c r="H61" s="430"/>
      <c r="I61" s="431"/>
    </row>
    <row r="62" spans="1:17" x14ac:dyDescent="0.25">
      <c r="A62" s="114" t="s">
        <v>731</v>
      </c>
      <c r="B62" s="427" t="s">
        <v>732</v>
      </c>
      <c r="C62" s="473"/>
      <c r="D62" s="428"/>
      <c r="E62" s="427" t="s">
        <v>733</v>
      </c>
      <c r="F62" s="428"/>
      <c r="G62" s="130" t="s">
        <v>734</v>
      </c>
      <c r="H62" s="130" t="s">
        <v>707</v>
      </c>
      <c r="I62" s="131" t="s">
        <v>708</v>
      </c>
    </row>
    <row r="63" spans="1:17" x14ac:dyDescent="0.25">
      <c r="A63" s="119">
        <v>1</v>
      </c>
      <c r="B63" s="432" t="s">
        <v>1208</v>
      </c>
      <c r="C63" s="433"/>
      <c r="D63" s="434"/>
      <c r="E63" s="421">
        <v>2</v>
      </c>
      <c r="F63" s="422"/>
      <c r="G63" s="210">
        <v>130</v>
      </c>
      <c r="H63" s="132">
        <v>5</v>
      </c>
      <c r="I63" s="226">
        <f>H63*G63</f>
        <v>650</v>
      </c>
    </row>
    <row r="64" spans="1:17" x14ac:dyDescent="0.25">
      <c r="A64" s="133"/>
      <c r="B64" s="438"/>
      <c r="C64" s="439"/>
      <c r="D64" s="440"/>
      <c r="E64" s="455"/>
      <c r="F64" s="457"/>
      <c r="G64" s="120"/>
      <c r="H64" s="132"/>
      <c r="I64" s="226"/>
    </row>
    <row r="65" spans="1:12" x14ac:dyDescent="0.25">
      <c r="A65" s="423" t="s">
        <v>737</v>
      </c>
      <c r="B65" s="419"/>
      <c r="C65" s="419"/>
      <c r="D65" s="419"/>
      <c r="E65" s="419"/>
      <c r="F65" s="419"/>
      <c r="G65" s="419"/>
      <c r="H65" s="420"/>
      <c r="I65" s="134">
        <f>SUM(I63:I64)</f>
        <v>650</v>
      </c>
    </row>
    <row r="66" spans="1:12" x14ac:dyDescent="0.25">
      <c r="A66" s="135"/>
      <c r="B66" s="136"/>
      <c r="C66" s="136"/>
      <c r="D66" s="136"/>
      <c r="E66" s="136"/>
      <c r="F66" s="137"/>
      <c r="G66" s="138"/>
      <c r="H66" s="138"/>
      <c r="I66" s="139"/>
      <c r="L66" s="91"/>
    </row>
    <row r="67" spans="1:12" x14ac:dyDescent="0.25">
      <c r="A67" s="467"/>
      <c r="B67" s="468"/>
      <c r="C67" s="468"/>
      <c r="D67" s="468"/>
      <c r="E67" s="468"/>
      <c r="F67" s="140"/>
      <c r="G67" s="469" t="s">
        <v>738</v>
      </c>
      <c r="H67" s="468"/>
      <c r="I67" s="141">
        <f>I65+I60+I48</f>
        <v>4915</v>
      </c>
    </row>
    <row r="68" spans="1:12" x14ac:dyDescent="0.25">
      <c r="A68" s="467"/>
      <c r="B68" s="468"/>
      <c r="C68" s="468"/>
      <c r="D68" s="468"/>
      <c r="E68" s="468"/>
      <c r="F68" s="94"/>
      <c r="G68" s="142"/>
      <c r="H68" s="143"/>
      <c r="I68" s="144"/>
    </row>
    <row r="69" spans="1:12" ht="15.75" thickBot="1" x14ac:dyDescent="0.3">
      <c r="A69" s="467"/>
      <c r="B69" s="468"/>
      <c r="C69" s="468"/>
      <c r="D69" s="468"/>
      <c r="E69" s="468"/>
      <c r="F69" s="94"/>
      <c r="G69" s="417" t="s">
        <v>739</v>
      </c>
      <c r="H69" s="418"/>
      <c r="I69" s="153">
        <f>I67+I68</f>
        <v>4915</v>
      </c>
    </row>
    <row r="70" spans="1:12" ht="16.5" thickTop="1" thickBot="1" x14ac:dyDescent="0.3">
      <c r="A70" s="145"/>
      <c r="B70" s="146"/>
      <c r="C70" s="474"/>
      <c r="D70" s="475"/>
      <c r="E70" s="475"/>
      <c r="F70" s="475"/>
      <c r="G70" s="147"/>
      <c r="H70" s="147"/>
      <c r="I70" s="148"/>
    </row>
    <row r="72" spans="1:12" x14ac:dyDescent="0.25">
      <c r="A72" s="91"/>
      <c r="B72" s="91"/>
    </row>
  </sheetData>
  <mergeCells count="83">
    <mergeCell ref="C70:F70"/>
    <mergeCell ref="B63:D63"/>
    <mergeCell ref="E63:F63"/>
    <mergeCell ref="B64:D64"/>
    <mergeCell ref="E64:F64"/>
    <mergeCell ref="A65:H65"/>
    <mergeCell ref="A67:B67"/>
    <mergeCell ref="C67:E67"/>
    <mergeCell ref="G67:H67"/>
    <mergeCell ref="A68:B68"/>
    <mergeCell ref="C68:E68"/>
    <mergeCell ref="A69:B69"/>
    <mergeCell ref="C69:E69"/>
    <mergeCell ref="G69:H69"/>
    <mergeCell ref="B62:D62"/>
    <mergeCell ref="E62:F62"/>
    <mergeCell ref="B54:D54"/>
    <mergeCell ref="E54:F54"/>
    <mergeCell ref="B55:D55"/>
    <mergeCell ref="E55:F55"/>
    <mergeCell ref="B56:D56"/>
    <mergeCell ref="E56:F56"/>
    <mergeCell ref="B57:D57"/>
    <mergeCell ref="B58:D58"/>
    <mergeCell ref="B59:D59"/>
    <mergeCell ref="A60:H60"/>
    <mergeCell ref="A61:I61"/>
    <mergeCell ref="B51:D51"/>
    <mergeCell ref="E51:F51"/>
    <mergeCell ref="B52:D52"/>
    <mergeCell ref="E52:F52"/>
    <mergeCell ref="B53:D53"/>
    <mergeCell ref="E53:F53"/>
    <mergeCell ref="A46:H46"/>
    <mergeCell ref="A47:H47"/>
    <mergeCell ref="A48:H48"/>
    <mergeCell ref="A49:I49"/>
    <mergeCell ref="B50:D50"/>
    <mergeCell ref="E50:F50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Q72"/>
  <sheetViews>
    <sheetView topLeftCell="A13" workbookViewId="0">
      <selection activeCell="A43" sqref="A43:I76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9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929</v>
      </c>
      <c r="I15" s="484"/>
    </row>
    <row r="16" spans="1:13" x14ac:dyDescent="0.25">
      <c r="A16" s="458" t="s">
        <v>1209</v>
      </c>
      <c r="B16" s="459"/>
      <c r="C16" s="459"/>
      <c r="D16" s="459"/>
      <c r="E16" s="459"/>
      <c r="F16" s="459"/>
      <c r="G16" s="459"/>
      <c r="H16" s="459"/>
      <c r="I16" s="460"/>
    </row>
    <row r="17" spans="1:17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7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7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7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7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7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7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7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7" x14ac:dyDescent="0.25">
      <c r="A25" s="119">
        <v>1</v>
      </c>
      <c r="B25" s="432" t="s">
        <v>1210</v>
      </c>
      <c r="C25" s="433"/>
      <c r="D25" s="433"/>
      <c r="E25" s="433"/>
      <c r="F25" s="434"/>
      <c r="G25" s="189">
        <v>2</v>
      </c>
      <c r="H25" s="221">
        <v>32.4</v>
      </c>
      <c r="I25" s="123">
        <f>H25*G25</f>
        <v>64.8</v>
      </c>
    </row>
    <row r="26" spans="1:17" x14ac:dyDescent="0.25">
      <c r="A26" s="119">
        <v>2</v>
      </c>
      <c r="B26" s="435" t="s">
        <v>1211</v>
      </c>
      <c r="C26" s="436"/>
      <c r="D26" s="436"/>
      <c r="E26" s="436"/>
      <c r="F26" s="437"/>
      <c r="G26" s="189">
        <v>2</v>
      </c>
      <c r="H26" s="222">
        <v>13.41</v>
      </c>
      <c r="I26" s="123">
        <f>H26*G26</f>
        <v>26.82</v>
      </c>
    </row>
    <row r="27" spans="1:17" x14ac:dyDescent="0.25">
      <c r="A27" s="119"/>
      <c r="B27" s="435"/>
      <c r="C27" s="436"/>
      <c r="D27" s="436"/>
      <c r="E27" s="436"/>
      <c r="F27" s="437"/>
      <c r="G27" s="189"/>
      <c r="H27" s="222"/>
      <c r="I27" s="123"/>
    </row>
    <row r="28" spans="1:17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7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7" x14ac:dyDescent="0.25">
      <c r="A30" s="119"/>
      <c r="B30" s="485"/>
      <c r="C30" s="486"/>
      <c r="D30" s="486"/>
      <c r="E30" s="486"/>
      <c r="F30" s="486"/>
      <c r="G30" s="189"/>
      <c r="H30" s="222"/>
      <c r="I30" s="123"/>
    </row>
    <row r="31" spans="1:17" x14ac:dyDescent="0.25">
      <c r="A31" s="119"/>
      <c r="B31" s="485"/>
      <c r="C31" s="486"/>
      <c r="D31" s="486"/>
      <c r="E31" s="486"/>
      <c r="F31" s="486"/>
      <c r="G31" s="189"/>
      <c r="H31" s="222"/>
      <c r="I31" s="123"/>
      <c r="K31" s="249"/>
      <c r="L31" s="249"/>
      <c r="M31" s="249"/>
      <c r="N31" s="249"/>
      <c r="O31" s="249"/>
      <c r="P31" s="249"/>
      <c r="Q31" s="249"/>
    </row>
    <row r="32" spans="1:17" x14ac:dyDescent="0.25">
      <c r="A32" s="119"/>
      <c r="B32" s="485"/>
      <c r="C32" s="486"/>
      <c r="D32" s="486"/>
      <c r="E32" s="486"/>
      <c r="F32" s="486"/>
      <c r="G32" s="189"/>
      <c r="H32" s="222"/>
      <c r="I32" s="123"/>
      <c r="K32" s="249"/>
      <c r="L32" s="249"/>
      <c r="M32" s="249"/>
      <c r="N32" s="249"/>
      <c r="O32" s="249"/>
      <c r="P32" s="249"/>
      <c r="Q32" s="249"/>
    </row>
    <row r="33" spans="1:17" x14ac:dyDescent="0.25">
      <c r="A33" s="119"/>
      <c r="B33" s="485"/>
      <c r="C33" s="486"/>
      <c r="D33" s="486"/>
      <c r="E33" s="486"/>
      <c r="F33" s="486"/>
      <c r="G33" s="189"/>
      <c r="H33" s="222"/>
      <c r="I33" s="123"/>
      <c r="K33" s="249"/>
      <c r="L33" s="249"/>
      <c r="M33" s="249"/>
      <c r="N33" s="249"/>
      <c r="O33" s="249"/>
      <c r="P33" s="249"/>
      <c r="Q33" s="249"/>
    </row>
    <row r="34" spans="1:17" x14ac:dyDescent="0.25">
      <c r="A34" s="119"/>
      <c r="B34" s="485"/>
      <c r="C34" s="486"/>
      <c r="D34" s="486"/>
      <c r="E34" s="486"/>
      <c r="F34" s="486"/>
      <c r="G34" s="189"/>
      <c r="H34" s="222"/>
      <c r="I34" s="123"/>
      <c r="K34" s="249"/>
      <c r="L34" s="249"/>
      <c r="M34" s="249"/>
      <c r="N34" s="249"/>
      <c r="O34" s="249"/>
      <c r="P34" s="249"/>
      <c r="Q34" s="249"/>
    </row>
    <row r="35" spans="1:17" x14ac:dyDescent="0.25">
      <c r="A35" s="119"/>
      <c r="B35" s="485"/>
      <c r="C35" s="486"/>
      <c r="D35" s="486"/>
      <c r="E35" s="486"/>
      <c r="F35" s="486"/>
      <c r="G35" s="189"/>
      <c r="H35" s="222"/>
      <c r="I35" s="123"/>
      <c r="K35" s="249"/>
      <c r="L35" s="249"/>
      <c r="M35" s="249"/>
      <c r="N35" s="249"/>
      <c r="O35" s="249"/>
      <c r="P35" s="249"/>
      <c r="Q35" s="249"/>
    </row>
    <row r="36" spans="1:17" x14ac:dyDescent="0.25">
      <c r="A36" s="119"/>
      <c r="B36" s="485"/>
      <c r="C36" s="486"/>
      <c r="D36" s="486"/>
      <c r="E36" s="486"/>
      <c r="F36" s="486"/>
      <c r="G36" s="189"/>
      <c r="H36" s="222"/>
      <c r="I36" s="123"/>
      <c r="K36" s="249"/>
      <c r="L36" s="249"/>
      <c r="M36" s="249"/>
      <c r="N36" s="249"/>
      <c r="O36" s="249"/>
      <c r="P36" s="249"/>
      <c r="Q36" s="249"/>
    </row>
    <row r="37" spans="1:17" x14ac:dyDescent="0.25">
      <c r="A37" s="119"/>
      <c r="B37" s="485"/>
      <c r="C37" s="486"/>
      <c r="D37" s="486"/>
      <c r="E37" s="486"/>
      <c r="F37" s="486"/>
      <c r="G37" s="189"/>
      <c r="H37" s="222"/>
      <c r="I37" s="123"/>
      <c r="K37" s="249"/>
      <c r="L37" s="249"/>
      <c r="M37" s="249"/>
      <c r="N37" s="249"/>
      <c r="O37" s="249"/>
      <c r="P37" s="249"/>
      <c r="Q37" s="249"/>
    </row>
    <row r="38" spans="1:17" x14ac:dyDescent="0.25">
      <c r="A38" s="119"/>
      <c r="B38" s="485"/>
      <c r="C38" s="486"/>
      <c r="D38" s="486"/>
      <c r="E38" s="486"/>
      <c r="F38" s="486"/>
      <c r="G38" s="189"/>
      <c r="H38" s="222"/>
      <c r="I38" s="123"/>
      <c r="K38" s="249"/>
      <c r="L38" s="249"/>
      <c r="M38" s="249"/>
      <c r="N38" s="249"/>
      <c r="O38" s="249"/>
      <c r="P38" s="249"/>
      <c r="Q38" s="249"/>
    </row>
    <row r="39" spans="1:17" x14ac:dyDescent="0.25">
      <c r="A39" s="119"/>
      <c r="B39" s="485"/>
      <c r="C39" s="486"/>
      <c r="D39" s="486"/>
      <c r="E39" s="486"/>
      <c r="F39" s="486"/>
      <c r="G39" s="189"/>
      <c r="H39" s="222"/>
      <c r="I39" s="123"/>
      <c r="K39" s="249"/>
      <c r="L39" s="249"/>
      <c r="M39" s="249"/>
      <c r="N39" s="249"/>
      <c r="O39" s="249"/>
      <c r="P39" s="249"/>
      <c r="Q39" s="249"/>
    </row>
    <row r="40" spans="1:17" x14ac:dyDescent="0.25">
      <c r="A40" s="119"/>
      <c r="B40" s="485"/>
      <c r="C40" s="486"/>
      <c r="D40" s="486"/>
      <c r="E40" s="486"/>
      <c r="F40" s="486"/>
      <c r="G40" s="189"/>
      <c r="H40" s="222"/>
      <c r="I40" s="123"/>
      <c r="K40" s="249"/>
      <c r="L40" s="249"/>
      <c r="M40" s="249"/>
      <c r="N40" s="249"/>
      <c r="O40" s="249"/>
      <c r="P40" s="249"/>
      <c r="Q40" s="249"/>
    </row>
    <row r="41" spans="1:17" x14ac:dyDescent="0.25">
      <c r="A41" s="119"/>
      <c r="B41" s="485"/>
      <c r="C41" s="486"/>
      <c r="D41" s="486"/>
      <c r="E41" s="486"/>
      <c r="F41" s="486"/>
      <c r="G41" s="189"/>
      <c r="H41" s="222"/>
      <c r="I41" s="123"/>
      <c r="K41" s="249"/>
      <c r="L41" s="249"/>
      <c r="M41" s="249"/>
      <c r="N41" s="249"/>
      <c r="O41" s="249"/>
      <c r="P41" s="249"/>
      <c r="Q41" s="249"/>
    </row>
    <row r="42" spans="1:17" x14ac:dyDescent="0.25">
      <c r="A42" s="119"/>
      <c r="B42" s="485"/>
      <c r="C42" s="486"/>
      <c r="D42" s="486"/>
      <c r="E42" s="486"/>
      <c r="F42" s="486"/>
      <c r="G42" s="189"/>
      <c r="H42" s="222"/>
      <c r="I42" s="123"/>
      <c r="K42" s="249"/>
      <c r="L42" s="249"/>
      <c r="M42" s="249"/>
      <c r="N42" s="249"/>
      <c r="O42" s="249"/>
      <c r="P42" s="249"/>
      <c r="Q42" s="249"/>
    </row>
    <row r="43" spans="1:17" x14ac:dyDescent="0.25">
      <c r="A43" s="119"/>
      <c r="B43" s="485"/>
      <c r="C43" s="486"/>
      <c r="D43" s="486"/>
      <c r="E43" s="486"/>
      <c r="F43" s="486"/>
      <c r="G43" s="189"/>
      <c r="H43" s="222"/>
      <c r="I43" s="123"/>
      <c r="K43" s="249"/>
      <c r="L43" s="249"/>
      <c r="M43" s="249"/>
      <c r="N43" s="249"/>
      <c r="O43" s="249"/>
      <c r="P43" s="249"/>
      <c r="Q43" s="249"/>
    </row>
    <row r="44" spans="1:17" x14ac:dyDescent="0.25">
      <c r="A44" s="119"/>
      <c r="B44" s="485"/>
      <c r="C44" s="486"/>
      <c r="D44" s="486"/>
      <c r="E44" s="486"/>
      <c r="F44" s="486"/>
      <c r="G44" s="189"/>
      <c r="H44" s="222"/>
      <c r="I44" s="123"/>
      <c r="K44" s="249"/>
      <c r="L44" s="249"/>
      <c r="M44" s="249"/>
      <c r="N44" s="249"/>
      <c r="O44" s="249"/>
      <c r="P44" s="249"/>
      <c r="Q44" s="249"/>
    </row>
    <row r="45" spans="1:17" x14ac:dyDescent="0.25">
      <c r="A45" s="119"/>
      <c r="B45" s="485"/>
      <c r="C45" s="486"/>
      <c r="D45" s="486"/>
      <c r="E45" s="486"/>
      <c r="F45" s="486"/>
      <c r="G45" s="189"/>
      <c r="H45" s="190"/>
      <c r="I45" s="123"/>
      <c r="K45" s="249"/>
      <c r="L45" s="250"/>
      <c r="M45" s="249"/>
      <c r="N45" s="249"/>
      <c r="O45" s="249"/>
      <c r="P45" s="249"/>
      <c r="Q45" s="249"/>
    </row>
    <row r="46" spans="1:17" x14ac:dyDescent="0.25">
      <c r="A46" s="482" t="s">
        <v>785</v>
      </c>
      <c r="B46" s="419"/>
      <c r="C46" s="419"/>
      <c r="D46" s="419"/>
      <c r="E46" s="419"/>
      <c r="F46" s="419"/>
      <c r="G46" s="419"/>
      <c r="H46" s="420"/>
      <c r="I46" s="183">
        <f>SUM(I25:I45)</f>
        <v>91.62</v>
      </c>
      <c r="K46" s="249"/>
      <c r="L46" s="250"/>
      <c r="M46" s="249"/>
      <c r="N46" s="249"/>
      <c r="O46" s="249"/>
      <c r="P46" s="249"/>
      <c r="Q46" s="249"/>
    </row>
    <row r="47" spans="1:17" x14ac:dyDescent="0.25">
      <c r="A47" s="423" t="s">
        <v>786</v>
      </c>
      <c r="B47" s="419"/>
      <c r="C47" s="419"/>
      <c r="D47" s="419"/>
      <c r="E47" s="419"/>
      <c r="F47" s="419"/>
      <c r="G47" s="419"/>
      <c r="H47" s="420"/>
      <c r="I47" s="184">
        <f>ROUND((I46*0.15),2)</f>
        <v>13.74</v>
      </c>
      <c r="K47" s="249"/>
      <c r="L47" s="250"/>
      <c r="M47" s="249"/>
      <c r="N47" s="249"/>
      <c r="O47" s="249"/>
      <c r="P47" s="249"/>
      <c r="Q47" s="249"/>
    </row>
    <row r="48" spans="1:17" x14ac:dyDescent="0.25">
      <c r="A48" s="423" t="s">
        <v>787</v>
      </c>
      <c r="B48" s="419"/>
      <c r="C48" s="419"/>
      <c r="D48" s="419"/>
      <c r="E48" s="419"/>
      <c r="F48" s="419"/>
      <c r="G48" s="419"/>
      <c r="H48" s="420"/>
      <c r="I48" s="166">
        <f>I46+I47</f>
        <v>105.36</v>
      </c>
      <c r="K48" s="249"/>
      <c r="L48" s="249"/>
      <c r="M48" s="249"/>
      <c r="N48" s="249"/>
      <c r="O48" s="249"/>
      <c r="P48" s="249"/>
      <c r="Q48" s="249"/>
    </row>
    <row r="49" spans="1:17" x14ac:dyDescent="0.25">
      <c r="A49" s="429" t="s">
        <v>720</v>
      </c>
      <c r="B49" s="430"/>
      <c r="C49" s="430"/>
      <c r="D49" s="430"/>
      <c r="E49" s="430"/>
      <c r="F49" s="430"/>
      <c r="G49" s="430"/>
      <c r="H49" s="430"/>
      <c r="I49" s="431"/>
      <c r="K49" s="249"/>
      <c r="L49" s="249"/>
      <c r="M49" s="249"/>
      <c r="N49" s="249"/>
      <c r="O49" s="249"/>
      <c r="P49" s="249"/>
      <c r="Q49" s="249"/>
    </row>
    <row r="50" spans="1:17" x14ac:dyDescent="0.25">
      <c r="A50" s="114" t="s">
        <v>721</v>
      </c>
      <c r="B50" s="427" t="s">
        <v>722</v>
      </c>
      <c r="C50" s="473"/>
      <c r="D50" s="428"/>
      <c r="E50" s="427" t="s">
        <v>704</v>
      </c>
      <c r="F50" s="428"/>
      <c r="G50" s="116" t="s">
        <v>706</v>
      </c>
      <c r="H50" s="117" t="s">
        <v>707</v>
      </c>
      <c r="I50" s="118" t="s">
        <v>708</v>
      </c>
      <c r="K50" s="249"/>
      <c r="L50" s="249"/>
      <c r="M50" s="249"/>
      <c r="N50" s="249"/>
      <c r="O50" s="249"/>
      <c r="P50" s="249"/>
      <c r="Q50" s="249"/>
    </row>
    <row r="51" spans="1:17" x14ac:dyDescent="0.25">
      <c r="A51" s="119">
        <v>1</v>
      </c>
      <c r="B51" s="464" t="s">
        <v>723</v>
      </c>
      <c r="C51" s="465"/>
      <c r="D51" s="466"/>
      <c r="E51" s="452" t="s">
        <v>724</v>
      </c>
      <c r="F51" s="454"/>
      <c r="G51" s="151"/>
      <c r="H51" s="149">
        <v>450</v>
      </c>
      <c r="I51" s="126">
        <f>SUM(G51*H51)</f>
        <v>0</v>
      </c>
      <c r="K51" s="249"/>
      <c r="L51" s="249"/>
      <c r="M51" s="249"/>
      <c r="N51" s="249"/>
      <c r="O51" s="249"/>
      <c r="P51" s="249"/>
      <c r="Q51" s="249"/>
    </row>
    <row r="52" spans="1:17" x14ac:dyDescent="0.25">
      <c r="A52" s="119">
        <v>2</v>
      </c>
      <c r="B52" s="441" t="s">
        <v>725</v>
      </c>
      <c r="C52" s="442"/>
      <c r="D52" s="443"/>
      <c r="E52" s="421" t="s">
        <v>724</v>
      </c>
      <c r="F52" s="422"/>
      <c r="G52" s="120"/>
      <c r="H52" s="150">
        <v>350</v>
      </c>
      <c r="I52" s="123">
        <f t="shared" ref="I52:I56" si="0">SUM(G52*H52)</f>
        <v>0</v>
      </c>
      <c r="K52" s="249"/>
      <c r="L52" s="249"/>
      <c r="M52" s="249"/>
      <c r="N52" s="249"/>
      <c r="O52" s="249"/>
      <c r="P52" s="249"/>
      <c r="Q52" s="249"/>
    </row>
    <row r="53" spans="1:17" x14ac:dyDescent="0.25">
      <c r="A53" s="119">
        <v>3</v>
      </c>
      <c r="B53" s="441" t="s">
        <v>726</v>
      </c>
      <c r="C53" s="442"/>
      <c r="D53" s="443"/>
      <c r="E53" s="421" t="s">
        <v>724</v>
      </c>
      <c r="F53" s="422"/>
      <c r="G53" s="120">
        <v>2</v>
      </c>
      <c r="H53" s="150">
        <v>300</v>
      </c>
      <c r="I53" s="123">
        <f t="shared" si="0"/>
        <v>600</v>
      </c>
      <c r="K53" s="249"/>
      <c r="L53" s="249"/>
      <c r="M53" s="249"/>
      <c r="N53" s="249"/>
      <c r="O53" s="249"/>
      <c r="P53" s="249"/>
      <c r="Q53" s="249"/>
    </row>
    <row r="54" spans="1:17" x14ac:dyDescent="0.25">
      <c r="A54" s="119">
        <v>4</v>
      </c>
      <c r="B54" s="441" t="s">
        <v>727</v>
      </c>
      <c r="C54" s="442"/>
      <c r="D54" s="443"/>
      <c r="E54" s="421" t="s">
        <v>724</v>
      </c>
      <c r="F54" s="422"/>
      <c r="G54" s="120"/>
      <c r="H54" s="150">
        <v>200</v>
      </c>
      <c r="I54" s="123">
        <f t="shared" si="0"/>
        <v>0</v>
      </c>
      <c r="K54" s="249"/>
      <c r="L54" s="249"/>
      <c r="M54" s="249"/>
      <c r="N54" s="249"/>
      <c r="O54" s="249"/>
      <c r="P54" s="249"/>
      <c r="Q54" s="249"/>
    </row>
    <row r="55" spans="1:17" x14ac:dyDescent="0.25">
      <c r="A55" s="119">
        <v>5</v>
      </c>
      <c r="B55" s="441" t="s">
        <v>728</v>
      </c>
      <c r="C55" s="442"/>
      <c r="D55" s="443"/>
      <c r="E55" s="421" t="s">
        <v>724</v>
      </c>
      <c r="F55" s="422"/>
      <c r="G55" s="120">
        <v>2</v>
      </c>
      <c r="H55" s="152">
        <v>200</v>
      </c>
      <c r="I55" s="123">
        <f t="shared" si="0"/>
        <v>400</v>
      </c>
      <c r="K55" s="249"/>
      <c r="L55" s="249"/>
      <c r="M55" s="249"/>
      <c r="N55" s="249"/>
      <c r="O55" s="249"/>
      <c r="P55" s="249"/>
      <c r="Q55" s="249"/>
    </row>
    <row r="56" spans="1:17" x14ac:dyDescent="0.25">
      <c r="A56" s="119">
        <v>6</v>
      </c>
      <c r="B56" s="441" t="s">
        <v>950</v>
      </c>
      <c r="C56" s="442"/>
      <c r="D56" s="443"/>
      <c r="E56" s="421" t="s">
        <v>724</v>
      </c>
      <c r="F56" s="422"/>
      <c r="G56" s="120"/>
      <c r="H56" s="152">
        <v>140</v>
      </c>
      <c r="I56" s="123">
        <f t="shared" si="0"/>
        <v>0</v>
      </c>
      <c r="K56" s="249"/>
      <c r="L56" s="249"/>
      <c r="M56" s="249"/>
      <c r="N56" s="249"/>
      <c r="O56" s="249"/>
      <c r="P56" s="249"/>
      <c r="Q56" s="249"/>
    </row>
    <row r="57" spans="1:17" x14ac:dyDescent="0.25">
      <c r="A57" s="119"/>
      <c r="B57" s="441"/>
      <c r="C57" s="442"/>
      <c r="D57" s="443"/>
      <c r="E57" s="127"/>
      <c r="F57" s="94"/>
      <c r="G57" s="94"/>
      <c r="H57" s="110"/>
      <c r="I57" s="123"/>
    </row>
    <row r="58" spans="1:17" x14ac:dyDescent="0.25">
      <c r="A58" s="108"/>
      <c r="B58" s="441"/>
      <c r="C58" s="442"/>
      <c r="D58" s="443"/>
      <c r="F58" s="94"/>
      <c r="G58" s="94"/>
      <c r="H58" s="110"/>
      <c r="I58" s="123"/>
    </row>
    <row r="59" spans="1:17" x14ac:dyDescent="0.25">
      <c r="A59" s="128"/>
      <c r="B59" s="470"/>
      <c r="C59" s="471"/>
      <c r="D59" s="472"/>
      <c r="E59" s="96"/>
      <c r="F59" s="97"/>
      <c r="G59" s="94"/>
      <c r="H59" s="112"/>
      <c r="I59" s="123"/>
    </row>
    <row r="60" spans="1:17" x14ac:dyDescent="0.25">
      <c r="A60" s="423" t="s">
        <v>729</v>
      </c>
      <c r="B60" s="419"/>
      <c r="C60" s="419"/>
      <c r="D60" s="419"/>
      <c r="E60" s="419"/>
      <c r="F60" s="419"/>
      <c r="G60" s="419"/>
      <c r="H60" s="420"/>
      <c r="I60" s="134">
        <f>SUM(I51:I59)</f>
        <v>1000</v>
      </c>
    </row>
    <row r="61" spans="1:17" x14ac:dyDescent="0.25">
      <c r="A61" s="429" t="s">
        <v>730</v>
      </c>
      <c r="B61" s="430"/>
      <c r="C61" s="430"/>
      <c r="D61" s="430"/>
      <c r="E61" s="430"/>
      <c r="F61" s="430"/>
      <c r="G61" s="430"/>
      <c r="H61" s="430"/>
      <c r="I61" s="431"/>
    </row>
    <row r="62" spans="1:17" x14ac:dyDescent="0.25">
      <c r="A62" s="114" t="s">
        <v>731</v>
      </c>
      <c r="B62" s="427" t="s">
        <v>732</v>
      </c>
      <c r="C62" s="473"/>
      <c r="D62" s="428"/>
      <c r="E62" s="427" t="s">
        <v>733</v>
      </c>
      <c r="F62" s="428"/>
      <c r="G62" s="130" t="s">
        <v>734</v>
      </c>
      <c r="H62" s="130" t="s">
        <v>707</v>
      </c>
      <c r="I62" s="131" t="s">
        <v>708</v>
      </c>
    </row>
    <row r="63" spans="1:17" x14ac:dyDescent="0.25">
      <c r="A63" s="119">
        <v>1</v>
      </c>
      <c r="B63" s="432" t="s">
        <v>1212</v>
      </c>
      <c r="C63" s="433"/>
      <c r="D63" s="434"/>
      <c r="E63" s="421">
        <v>1</v>
      </c>
      <c r="F63" s="422"/>
      <c r="G63" s="210">
        <v>35</v>
      </c>
      <c r="H63" s="132">
        <v>5</v>
      </c>
      <c r="I63" s="226">
        <f>H63*G63</f>
        <v>175</v>
      </c>
    </row>
    <row r="64" spans="1:17" x14ac:dyDescent="0.25">
      <c r="A64" s="133"/>
      <c r="B64" s="438"/>
      <c r="C64" s="439"/>
      <c r="D64" s="440"/>
      <c r="E64" s="455"/>
      <c r="F64" s="457"/>
      <c r="G64" s="120"/>
      <c r="H64" s="132"/>
      <c r="I64" s="226"/>
    </row>
    <row r="65" spans="1:12" x14ac:dyDescent="0.25">
      <c r="A65" s="423" t="s">
        <v>737</v>
      </c>
      <c r="B65" s="419"/>
      <c r="C65" s="419"/>
      <c r="D65" s="419"/>
      <c r="E65" s="419"/>
      <c r="F65" s="419"/>
      <c r="G65" s="419"/>
      <c r="H65" s="420"/>
      <c r="I65" s="134">
        <f>SUM(I63:I64)</f>
        <v>175</v>
      </c>
    </row>
    <row r="66" spans="1:12" x14ac:dyDescent="0.25">
      <c r="A66" s="135"/>
      <c r="B66" s="136"/>
      <c r="C66" s="136"/>
      <c r="D66" s="136"/>
      <c r="E66" s="136"/>
      <c r="F66" s="137"/>
      <c r="G66" s="138"/>
      <c r="H66" s="138"/>
      <c r="I66" s="139"/>
      <c r="L66" s="91"/>
    </row>
    <row r="67" spans="1:12" x14ac:dyDescent="0.25">
      <c r="A67" s="467"/>
      <c r="B67" s="468"/>
      <c r="C67" s="468"/>
      <c r="D67" s="468"/>
      <c r="E67" s="468"/>
      <c r="F67" s="140"/>
      <c r="G67" s="469" t="s">
        <v>738</v>
      </c>
      <c r="H67" s="468"/>
      <c r="I67" s="141">
        <f>I65+I60+I48</f>
        <v>1280.3599999999999</v>
      </c>
    </row>
    <row r="68" spans="1:12" x14ac:dyDescent="0.25">
      <c r="A68" s="467"/>
      <c r="B68" s="468"/>
      <c r="C68" s="468"/>
      <c r="D68" s="468"/>
      <c r="E68" s="468"/>
      <c r="F68" s="94"/>
      <c r="G68" s="142"/>
      <c r="H68" s="143"/>
      <c r="I68" s="144"/>
    </row>
    <row r="69" spans="1:12" ht="15.75" thickBot="1" x14ac:dyDescent="0.3">
      <c r="A69" s="467"/>
      <c r="B69" s="468"/>
      <c r="C69" s="468"/>
      <c r="D69" s="468"/>
      <c r="E69" s="468"/>
      <c r="F69" s="94"/>
      <c r="G69" s="417" t="s">
        <v>739</v>
      </c>
      <c r="H69" s="418"/>
      <c r="I69" s="153">
        <f>I67+I68</f>
        <v>1280.3599999999999</v>
      </c>
    </row>
    <row r="70" spans="1:12" ht="16.5" thickTop="1" thickBot="1" x14ac:dyDescent="0.3">
      <c r="A70" s="145"/>
      <c r="B70" s="146"/>
      <c r="C70" s="474"/>
      <c r="D70" s="475"/>
      <c r="E70" s="475"/>
      <c r="F70" s="475"/>
      <c r="G70" s="147"/>
      <c r="H70" s="147"/>
      <c r="I70" s="148"/>
    </row>
    <row r="72" spans="1:12" x14ac:dyDescent="0.25">
      <c r="A72" s="91"/>
      <c r="B72" s="91"/>
    </row>
  </sheetData>
  <mergeCells count="83">
    <mergeCell ref="C70:F70"/>
    <mergeCell ref="B63:D63"/>
    <mergeCell ref="E63:F63"/>
    <mergeCell ref="B64:D64"/>
    <mergeCell ref="E64:F64"/>
    <mergeCell ref="A65:H65"/>
    <mergeCell ref="A67:B67"/>
    <mergeCell ref="C67:E67"/>
    <mergeCell ref="G67:H67"/>
    <mergeCell ref="A68:B68"/>
    <mergeCell ref="C68:E68"/>
    <mergeCell ref="A69:B69"/>
    <mergeCell ref="C69:E69"/>
    <mergeCell ref="G69:H69"/>
    <mergeCell ref="B62:D62"/>
    <mergeCell ref="E62:F62"/>
    <mergeCell ref="B54:D54"/>
    <mergeCell ref="E54:F54"/>
    <mergeCell ref="B55:D55"/>
    <mergeCell ref="E55:F55"/>
    <mergeCell ref="B56:D56"/>
    <mergeCell ref="E56:F56"/>
    <mergeCell ref="B57:D57"/>
    <mergeCell ref="B58:D58"/>
    <mergeCell ref="B59:D59"/>
    <mergeCell ref="A60:H60"/>
    <mergeCell ref="A61:I61"/>
    <mergeCell ref="B51:D51"/>
    <mergeCell ref="E51:F51"/>
    <mergeCell ref="B52:D52"/>
    <mergeCell ref="E52:F52"/>
    <mergeCell ref="B53:D53"/>
    <mergeCell ref="E53:F53"/>
    <mergeCell ref="A46:H46"/>
    <mergeCell ref="A47:H47"/>
    <mergeCell ref="A48:H48"/>
    <mergeCell ref="A49:I49"/>
    <mergeCell ref="B50:D50"/>
    <mergeCell ref="E50:F50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T78"/>
  <sheetViews>
    <sheetView topLeftCell="A12" workbookViewId="0">
      <selection activeCell="M58" sqref="M58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8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>
        <v>96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534">
        <v>44409</v>
      </c>
      <c r="I10" s="535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536" t="s">
        <v>1213</v>
      </c>
      <c r="I12" s="535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1044</v>
      </c>
      <c r="I15" s="484"/>
    </row>
    <row r="16" spans="1:13" x14ac:dyDescent="0.25">
      <c r="A16" s="458" t="s">
        <v>1214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/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/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428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252">
        <v>1</v>
      </c>
      <c r="B24" s="531" t="s">
        <v>1215</v>
      </c>
      <c r="C24" s="532"/>
      <c r="D24" s="532"/>
      <c r="E24" s="532"/>
      <c r="F24" s="533"/>
      <c r="G24" s="254">
        <v>1</v>
      </c>
      <c r="H24" s="253">
        <v>925</v>
      </c>
      <c r="I24" s="123">
        <f>H24*G24</f>
        <v>925</v>
      </c>
    </row>
    <row r="25" spans="1:11" x14ac:dyDescent="0.25">
      <c r="A25" s="119">
        <v>2</v>
      </c>
      <c r="B25" s="528" t="s">
        <v>1216</v>
      </c>
      <c r="C25" s="529"/>
      <c r="D25" s="529"/>
      <c r="E25" s="529"/>
      <c r="F25" s="530"/>
      <c r="G25" s="254">
        <v>1</v>
      </c>
      <c r="H25" s="253">
        <v>155</v>
      </c>
      <c r="I25" s="123">
        <f>H25*G25</f>
        <v>155</v>
      </c>
    </row>
    <row r="26" spans="1:11" x14ac:dyDescent="0.25">
      <c r="A26" s="119">
        <v>3</v>
      </c>
      <c r="B26" s="528" t="s">
        <v>1217</v>
      </c>
      <c r="C26" s="529"/>
      <c r="D26" s="529"/>
      <c r="E26" s="529"/>
      <c r="F26" s="530"/>
      <c r="G26" s="254">
        <v>4</v>
      </c>
      <c r="H26" s="253">
        <v>155</v>
      </c>
      <c r="I26" s="123">
        <f t="shared" ref="I26:I36" si="0">H26*G26</f>
        <v>620</v>
      </c>
    </row>
    <row r="27" spans="1:11" x14ac:dyDescent="0.25">
      <c r="A27" s="119">
        <v>4</v>
      </c>
      <c r="B27" s="528" t="s">
        <v>1218</v>
      </c>
      <c r="C27" s="529"/>
      <c r="D27" s="529"/>
      <c r="E27" s="529"/>
      <c r="F27" s="530"/>
      <c r="G27" s="254">
        <v>2</v>
      </c>
      <c r="H27" s="253">
        <v>210</v>
      </c>
      <c r="I27" s="123">
        <f t="shared" si="0"/>
        <v>420</v>
      </c>
    </row>
    <row r="28" spans="1:11" x14ac:dyDescent="0.25">
      <c r="A28" s="119">
        <v>5</v>
      </c>
      <c r="B28" s="528" t="s">
        <v>1219</v>
      </c>
      <c r="C28" s="529"/>
      <c r="D28" s="529"/>
      <c r="E28" s="529"/>
      <c r="F28" s="530"/>
      <c r="G28" s="254">
        <v>2</v>
      </c>
      <c r="H28" s="253">
        <v>185</v>
      </c>
      <c r="I28" s="123">
        <f t="shared" si="0"/>
        <v>370</v>
      </c>
    </row>
    <row r="29" spans="1:11" x14ac:dyDescent="0.25">
      <c r="A29" s="119">
        <v>6</v>
      </c>
      <c r="B29" s="528" t="s">
        <v>1220</v>
      </c>
      <c r="C29" s="529"/>
      <c r="D29" s="529"/>
      <c r="E29" s="529"/>
      <c r="F29" s="530"/>
      <c r="G29" s="254">
        <v>4</v>
      </c>
      <c r="H29" s="253">
        <v>165</v>
      </c>
      <c r="I29" s="123">
        <f t="shared" si="0"/>
        <v>660</v>
      </c>
    </row>
    <row r="30" spans="1:11" x14ac:dyDescent="0.25">
      <c r="A30" s="119">
        <v>7</v>
      </c>
      <c r="B30" s="528" t="s">
        <v>1221</v>
      </c>
      <c r="C30" s="529"/>
      <c r="D30" s="529"/>
      <c r="E30" s="529"/>
      <c r="F30" s="530"/>
      <c r="G30" s="254">
        <v>2</v>
      </c>
      <c r="H30" s="253">
        <v>155</v>
      </c>
      <c r="I30" s="123">
        <f t="shared" si="0"/>
        <v>310</v>
      </c>
    </row>
    <row r="31" spans="1:11" x14ac:dyDescent="0.25">
      <c r="A31" s="119">
        <v>8</v>
      </c>
      <c r="B31" s="528" t="s">
        <v>1222</v>
      </c>
      <c r="C31" s="529"/>
      <c r="D31" s="529"/>
      <c r="E31" s="529"/>
      <c r="F31" s="530"/>
      <c r="G31" s="254">
        <v>1</v>
      </c>
      <c r="H31" s="253">
        <v>155</v>
      </c>
      <c r="I31" s="123">
        <f t="shared" si="0"/>
        <v>155</v>
      </c>
    </row>
    <row r="32" spans="1:11" x14ac:dyDescent="0.25">
      <c r="A32" s="119">
        <v>9</v>
      </c>
      <c r="B32" s="528" t="s">
        <v>1223</v>
      </c>
      <c r="C32" s="529"/>
      <c r="D32" s="529"/>
      <c r="E32" s="529"/>
      <c r="F32" s="530"/>
      <c r="G32" s="254">
        <v>4</v>
      </c>
      <c r="H32" s="253">
        <v>395</v>
      </c>
      <c r="I32" s="123">
        <f t="shared" si="0"/>
        <v>1580</v>
      </c>
    </row>
    <row r="33" spans="1:18" x14ac:dyDescent="0.25">
      <c r="A33" s="119">
        <v>10</v>
      </c>
      <c r="B33" s="528" t="s">
        <v>1224</v>
      </c>
      <c r="C33" s="529"/>
      <c r="D33" s="529"/>
      <c r="E33" s="529"/>
      <c r="F33" s="530"/>
      <c r="G33" s="254">
        <v>2</v>
      </c>
      <c r="H33" s="253">
        <v>845</v>
      </c>
      <c r="I33" s="123">
        <f t="shared" si="0"/>
        <v>1690</v>
      </c>
    </row>
    <row r="34" spans="1:18" x14ac:dyDescent="0.25">
      <c r="A34" s="119">
        <v>11</v>
      </c>
      <c r="B34" s="528" t="s">
        <v>1225</v>
      </c>
      <c r="C34" s="529"/>
      <c r="D34" s="529"/>
      <c r="E34" s="529"/>
      <c r="F34" s="530"/>
      <c r="G34" s="254">
        <v>2</v>
      </c>
      <c r="H34" s="253">
        <v>285</v>
      </c>
      <c r="I34" s="123">
        <f t="shared" si="0"/>
        <v>570</v>
      </c>
    </row>
    <row r="35" spans="1:18" x14ac:dyDescent="0.25">
      <c r="A35" s="119">
        <v>12</v>
      </c>
      <c r="B35" s="528" t="s">
        <v>1226</v>
      </c>
      <c r="C35" s="529"/>
      <c r="D35" s="529"/>
      <c r="E35" s="529"/>
      <c r="F35" s="530"/>
      <c r="G35" s="254">
        <v>6</v>
      </c>
      <c r="H35" s="253">
        <v>235</v>
      </c>
      <c r="I35" s="123">
        <f t="shared" si="0"/>
        <v>1410</v>
      </c>
    </row>
    <row r="36" spans="1:18" x14ac:dyDescent="0.25">
      <c r="A36" s="119">
        <v>13</v>
      </c>
      <c r="B36" s="528" t="s">
        <v>1227</v>
      </c>
      <c r="C36" s="529"/>
      <c r="D36" s="529"/>
      <c r="E36" s="529"/>
      <c r="F36" s="530"/>
      <c r="G36" s="254">
        <v>24</v>
      </c>
      <c r="H36" s="253">
        <v>101</v>
      </c>
      <c r="I36" s="123">
        <f t="shared" si="0"/>
        <v>2424</v>
      </c>
    </row>
    <row r="37" spans="1:18" x14ac:dyDescent="0.25">
      <c r="A37" s="119">
        <v>14</v>
      </c>
      <c r="B37" s="528" t="s">
        <v>1228</v>
      </c>
      <c r="C37" s="529"/>
      <c r="D37" s="529"/>
      <c r="E37" s="529"/>
      <c r="F37" s="530"/>
      <c r="G37" s="254">
        <v>24</v>
      </c>
      <c r="H37" s="253">
        <v>75</v>
      </c>
      <c r="I37" s="123">
        <f>H37*G37</f>
        <v>1800</v>
      </c>
      <c r="O37" t="s">
        <v>697</v>
      </c>
      <c r="R37" t="s">
        <v>697</v>
      </c>
    </row>
    <row r="38" spans="1:18" x14ac:dyDescent="0.25">
      <c r="A38" s="119">
        <v>15</v>
      </c>
      <c r="B38" s="528" t="s">
        <v>1229</v>
      </c>
      <c r="C38" s="529"/>
      <c r="D38" s="529"/>
      <c r="E38" s="529"/>
      <c r="F38" s="530"/>
      <c r="G38" s="254">
        <v>1</v>
      </c>
      <c r="H38" s="253">
        <v>983.4</v>
      </c>
      <c r="I38" s="123">
        <f>H38*G38</f>
        <v>983.4</v>
      </c>
    </row>
    <row r="39" spans="1:18" x14ac:dyDescent="0.25">
      <c r="A39" s="119"/>
      <c r="B39" s="485"/>
      <c r="C39" s="486"/>
      <c r="D39" s="486"/>
      <c r="E39" s="486"/>
      <c r="F39" s="486"/>
      <c r="G39" s="189"/>
      <c r="H39" s="190"/>
      <c r="I39" s="123"/>
    </row>
    <row r="40" spans="1:18" x14ac:dyDescent="0.25">
      <c r="A40" s="482" t="s">
        <v>785</v>
      </c>
      <c r="B40" s="419"/>
      <c r="C40" s="419"/>
      <c r="D40" s="419"/>
      <c r="E40" s="419"/>
      <c r="F40" s="419"/>
      <c r="G40" s="419"/>
      <c r="H40" s="420"/>
      <c r="I40" s="183">
        <f>SUM(I24:I39)</f>
        <v>14072.4</v>
      </c>
    </row>
    <row r="41" spans="1:18" x14ac:dyDescent="0.25">
      <c r="A41" s="423" t="s">
        <v>786</v>
      </c>
      <c r="B41" s="419"/>
      <c r="C41" s="419"/>
      <c r="D41" s="419"/>
      <c r="E41" s="419"/>
      <c r="F41" s="419"/>
      <c r="G41" s="419"/>
      <c r="H41" s="420"/>
      <c r="I41" s="184">
        <f>ROUND((I40*0.15),2)</f>
        <v>2110.86</v>
      </c>
    </row>
    <row r="42" spans="1:18" x14ac:dyDescent="0.25">
      <c r="A42" s="423" t="s">
        <v>787</v>
      </c>
      <c r="B42" s="419"/>
      <c r="C42" s="419"/>
      <c r="D42" s="419"/>
      <c r="E42" s="419"/>
      <c r="F42" s="419"/>
      <c r="G42" s="419"/>
      <c r="H42" s="420"/>
      <c r="I42" s="166">
        <f>I40+I41</f>
        <v>16183.26</v>
      </c>
    </row>
    <row r="43" spans="1:18" x14ac:dyDescent="0.25">
      <c r="A43" s="429" t="s">
        <v>720</v>
      </c>
      <c r="B43" s="430"/>
      <c r="C43" s="430"/>
      <c r="D43" s="430"/>
      <c r="E43" s="430"/>
      <c r="F43" s="430"/>
      <c r="G43" s="430"/>
      <c r="H43" s="430"/>
      <c r="I43" s="431"/>
    </row>
    <row r="44" spans="1:18" x14ac:dyDescent="0.25">
      <c r="A44" s="114" t="s">
        <v>721</v>
      </c>
      <c r="B44" s="445" t="s">
        <v>722</v>
      </c>
      <c r="C44" s="459"/>
      <c r="D44" s="446"/>
      <c r="E44" s="427" t="s">
        <v>704</v>
      </c>
      <c r="F44" s="428"/>
      <c r="G44" s="116" t="s">
        <v>706</v>
      </c>
      <c r="H44" s="117" t="s">
        <v>707</v>
      </c>
      <c r="I44" s="118" t="s">
        <v>708</v>
      </c>
    </row>
    <row r="45" spans="1:18" x14ac:dyDescent="0.25">
      <c r="A45" s="119">
        <v>1</v>
      </c>
      <c r="B45" s="464" t="s">
        <v>723</v>
      </c>
      <c r="C45" s="465"/>
      <c r="D45" s="466"/>
      <c r="E45" s="452" t="s">
        <v>724</v>
      </c>
      <c r="F45" s="454"/>
      <c r="G45" s="151">
        <v>10</v>
      </c>
      <c r="H45" s="149">
        <v>450</v>
      </c>
      <c r="I45" s="126">
        <f>SUM(G45*H45)</f>
        <v>4500</v>
      </c>
    </row>
    <row r="46" spans="1:18" x14ac:dyDescent="0.25">
      <c r="A46" s="119">
        <v>2</v>
      </c>
      <c r="B46" s="441" t="s">
        <v>725</v>
      </c>
      <c r="C46" s="442"/>
      <c r="D46" s="443"/>
      <c r="E46" s="421" t="s">
        <v>724</v>
      </c>
      <c r="F46" s="422"/>
      <c r="G46" s="120"/>
      <c r="H46" s="150">
        <v>350</v>
      </c>
      <c r="I46" s="123">
        <f t="shared" ref="I46:I50" si="1">SUM(G46*H46)</f>
        <v>0</v>
      </c>
    </row>
    <row r="47" spans="1:18" x14ac:dyDescent="0.25">
      <c r="A47" s="119">
        <v>3</v>
      </c>
      <c r="B47" s="441" t="s">
        <v>726</v>
      </c>
      <c r="C47" s="442"/>
      <c r="D47" s="443"/>
      <c r="E47" s="421" t="s">
        <v>724</v>
      </c>
      <c r="F47" s="422"/>
      <c r="G47" s="120"/>
      <c r="H47" s="150">
        <v>300</v>
      </c>
      <c r="I47" s="123">
        <f t="shared" si="1"/>
        <v>0</v>
      </c>
    </row>
    <row r="48" spans="1:18" x14ac:dyDescent="0.25">
      <c r="A48" s="119">
        <v>4</v>
      </c>
      <c r="B48" s="441" t="s">
        <v>727</v>
      </c>
      <c r="C48" s="442"/>
      <c r="D48" s="443"/>
      <c r="E48" s="421" t="s">
        <v>724</v>
      </c>
      <c r="F48" s="422"/>
      <c r="G48" s="120"/>
      <c r="H48" s="150">
        <v>200</v>
      </c>
      <c r="I48" s="123">
        <f t="shared" si="1"/>
        <v>0</v>
      </c>
    </row>
    <row r="49" spans="1:20" x14ac:dyDescent="0.25">
      <c r="A49" s="119">
        <v>5</v>
      </c>
      <c r="B49" s="441" t="s">
        <v>728</v>
      </c>
      <c r="C49" s="442"/>
      <c r="D49" s="443"/>
      <c r="E49" s="421" t="s">
        <v>724</v>
      </c>
      <c r="F49" s="422"/>
      <c r="G49" s="120">
        <v>10</v>
      </c>
      <c r="H49" s="152">
        <v>200</v>
      </c>
      <c r="I49" s="123">
        <f t="shared" si="1"/>
        <v>2000</v>
      </c>
      <c r="T49" s="258"/>
    </row>
    <row r="50" spans="1:20" x14ac:dyDescent="0.25">
      <c r="A50" s="133">
        <v>6</v>
      </c>
      <c r="B50" s="470" t="s">
        <v>950</v>
      </c>
      <c r="C50" s="471"/>
      <c r="D50" s="472"/>
      <c r="E50" s="455" t="s">
        <v>724</v>
      </c>
      <c r="F50" s="457"/>
      <c r="G50" s="257"/>
      <c r="H50" s="256">
        <v>140</v>
      </c>
      <c r="I50" s="255">
        <f t="shared" si="1"/>
        <v>0</v>
      </c>
    </row>
    <row r="51" spans="1:20" x14ac:dyDescent="0.25">
      <c r="A51" s="119"/>
      <c r="B51" s="445" t="s">
        <v>1230</v>
      </c>
      <c r="C51" s="459"/>
      <c r="D51" s="459"/>
      <c r="E51" s="459"/>
      <c r="F51" s="459"/>
      <c r="G51" s="459"/>
      <c r="H51" s="446"/>
      <c r="I51" s="123">
        <f>SUM(I45:I50)</f>
        <v>6500</v>
      </c>
    </row>
    <row r="52" spans="1:20" x14ac:dyDescent="0.25">
      <c r="A52" s="119">
        <v>1</v>
      </c>
      <c r="B52" s="464" t="s">
        <v>723</v>
      </c>
      <c r="C52" s="465"/>
      <c r="D52" s="466"/>
      <c r="E52" s="452" t="s">
        <v>724</v>
      </c>
      <c r="F52" s="454"/>
      <c r="G52" s="151"/>
      <c r="H52" s="149">
        <v>675</v>
      </c>
      <c r="I52" s="126">
        <f>SUM(G52*H52)</f>
        <v>0</v>
      </c>
    </row>
    <row r="53" spans="1:20" x14ac:dyDescent="0.25">
      <c r="A53" s="119">
        <v>2</v>
      </c>
      <c r="B53" s="441" t="s">
        <v>725</v>
      </c>
      <c r="C53" s="442"/>
      <c r="D53" s="443"/>
      <c r="E53" s="421" t="s">
        <v>724</v>
      </c>
      <c r="F53" s="422"/>
      <c r="G53" s="120"/>
      <c r="H53" s="150">
        <v>525</v>
      </c>
      <c r="I53" s="123">
        <f t="shared" ref="I53:I57" si="2">SUM(G53*H53)</f>
        <v>0</v>
      </c>
    </row>
    <row r="54" spans="1:20" x14ac:dyDescent="0.25">
      <c r="A54" s="119">
        <v>3</v>
      </c>
      <c r="B54" s="441" t="s">
        <v>726</v>
      </c>
      <c r="C54" s="442"/>
      <c r="D54" s="443"/>
      <c r="E54" s="421" t="s">
        <v>724</v>
      </c>
      <c r="F54" s="422"/>
      <c r="G54" s="120"/>
      <c r="H54" s="150">
        <v>450</v>
      </c>
      <c r="I54" s="123">
        <f t="shared" si="2"/>
        <v>0</v>
      </c>
    </row>
    <row r="55" spans="1:20" x14ac:dyDescent="0.25">
      <c r="A55" s="119">
        <v>4</v>
      </c>
      <c r="B55" s="441" t="s">
        <v>727</v>
      </c>
      <c r="C55" s="442"/>
      <c r="D55" s="443"/>
      <c r="E55" s="421" t="s">
        <v>724</v>
      </c>
      <c r="F55" s="422"/>
      <c r="G55" s="120"/>
      <c r="H55" s="150">
        <v>300</v>
      </c>
      <c r="I55" s="123">
        <f t="shared" si="2"/>
        <v>0</v>
      </c>
    </row>
    <row r="56" spans="1:20" x14ac:dyDescent="0.25">
      <c r="A56" s="119">
        <v>5</v>
      </c>
      <c r="B56" s="441" t="s">
        <v>728</v>
      </c>
      <c r="C56" s="442"/>
      <c r="D56" s="443"/>
      <c r="E56" s="421" t="s">
        <v>724</v>
      </c>
      <c r="F56" s="422"/>
      <c r="G56" s="120"/>
      <c r="H56" s="152">
        <v>300</v>
      </c>
      <c r="I56" s="123">
        <f t="shared" si="2"/>
        <v>0</v>
      </c>
    </row>
    <row r="57" spans="1:20" x14ac:dyDescent="0.25">
      <c r="A57" s="133">
        <v>6</v>
      </c>
      <c r="B57" s="470" t="s">
        <v>966</v>
      </c>
      <c r="C57" s="471"/>
      <c r="D57" s="472"/>
      <c r="E57" s="455" t="s">
        <v>724</v>
      </c>
      <c r="F57" s="457"/>
      <c r="G57" s="257"/>
      <c r="H57" s="256">
        <v>210</v>
      </c>
      <c r="I57" s="255">
        <f t="shared" si="2"/>
        <v>0</v>
      </c>
    </row>
    <row r="58" spans="1:20" x14ac:dyDescent="0.25">
      <c r="A58" s="119"/>
      <c r="B58" s="445" t="s">
        <v>1231</v>
      </c>
      <c r="C58" s="459"/>
      <c r="D58" s="459"/>
      <c r="E58" s="459"/>
      <c r="F58" s="459"/>
      <c r="G58" s="459"/>
      <c r="H58" s="446"/>
      <c r="I58" s="123">
        <f>SUM(I52:I57)</f>
        <v>0</v>
      </c>
    </row>
    <row r="59" spans="1:20" x14ac:dyDescent="0.25">
      <c r="A59" s="119">
        <v>1</v>
      </c>
      <c r="B59" s="464" t="s">
        <v>723</v>
      </c>
      <c r="C59" s="465"/>
      <c r="D59" s="466"/>
      <c r="E59" s="452" t="s">
        <v>724</v>
      </c>
      <c r="F59" s="454"/>
      <c r="G59" s="151"/>
      <c r="H59" s="149">
        <v>900</v>
      </c>
      <c r="I59" s="126">
        <f>SUM(G59*H59)</f>
        <v>0</v>
      </c>
    </row>
    <row r="60" spans="1:20" x14ac:dyDescent="0.25">
      <c r="A60" s="119">
        <v>2</v>
      </c>
      <c r="B60" s="441" t="s">
        <v>725</v>
      </c>
      <c r="C60" s="442"/>
      <c r="D60" s="443"/>
      <c r="E60" s="421" t="s">
        <v>724</v>
      </c>
      <c r="F60" s="422"/>
      <c r="G60" s="120"/>
      <c r="H60" s="150">
        <v>700</v>
      </c>
      <c r="I60" s="123">
        <f t="shared" ref="I60:I64" si="3">SUM(G60*H60)</f>
        <v>0</v>
      </c>
    </row>
    <row r="61" spans="1:20" x14ac:dyDescent="0.25">
      <c r="A61" s="119">
        <v>3</v>
      </c>
      <c r="B61" s="441" t="s">
        <v>726</v>
      </c>
      <c r="C61" s="442"/>
      <c r="D61" s="443"/>
      <c r="E61" s="421" t="s">
        <v>724</v>
      </c>
      <c r="F61" s="422"/>
      <c r="G61" s="120"/>
      <c r="H61" s="150">
        <v>600</v>
      </c>
      <c r="I61" s="123">
        <f t="shared" si="3"/>
        <v>0</v>
      </c>
    </row>
    <row r="62" spans="1:20" x14ac:dyDescent="0.25">
      <c r="A62" s="119">
        <v>4</v>
      </c>
      <c r="B62" s="441" t="s">
        <v>727</v>
      </c>
      <c r="C62" s="442"/>
      <c r="D62" s="443"/>
      <c r="E62" s="421" t="s">
        <v>724</v>
      </c>
      <c r="F62" s="422"/>
      <c r="G62" s="120"/>
      <c r="H62" s="150">
        <v>400</v>
      </c>
      <c r="I62" s="123">
        <f t="shared" si="3"/>
        <v>0</v>
      </c>
    </row>
    <row r="63" spans="1:20" x14ac:dyDescent="0.25">
      <c r="A63" s="119">
        <v>5</v>
      </c>
      <c r="B63" s="441" t="s">
        <v>728</v>
      </c>
      <c r="C63" s="442"/>
      <c r="D63" s="443"/>
      <c r="E63" s="421" t="s">
        <v>724</v>
      </c>
      <c r="F63" s="422"/>
      <c r="G63" s="120"/>
      <c r="H63" s="152">
        <v>400</v>
      </c>
      <c r="I63" s="123">
        <f t="shared" si="3"/>
        <v>0</v>
      </c>
    </row>
    <row r="64" spans="1:20" x14ac:dyDescent="0.25">
      <c r="A64" s="133">
        <v>6</v>
      </c>
      <c r="B64" s="470" t="s">
        <v>966</v>
      </c>
      <c r="C64" s="471"/>
      <c r="D64" s="472"/>
      <c r="E64" s="455" t="s">
        <v>724</v>
      </c>
      <c r="F64" s="457"/>
      <c r="G64" s="257"/>
      <c r="H64" s="256">
        <v>280</v>
      </c>
      <c r="I64" s="255">
        <f t="shared" si="3"/>
        <v>0</v>
      </c>
    </row>
    <row r="65" spans="1:9" x14ac:dyDescent="0.25">
      <c r="A65" s="128"/>
      <c r="B65" s="427"/>
      <c r="C65" s="473"/>
      <c r="D65" s="473"/>
      <c r="E65" s="473"/>
      <c r="F65" s="473"/>
      <c r="G65" s="428"/>
      <c r="H65" s="112"/>
      <c r="I65" s="123">
        <f>SUM(I59:I64)</f>
        <v>0</v>
      </c>
    </row>
    <row r="66" spans="1:9" x14ac:dyDescent="0.25">
      <c r="A66" s="423" t="s">
        <v>729</v>
      </c>
      <c r="B66" s="419"/>
      <c r="C66" s="419"/>
      <c r="D66" s="419"/>
      <c r="E66" s="419"/>
      <c r="F66" s="419"/>
      <c r="G66" s="419"/>
      <c r="H66" s="420"/>
      <c r="I66" s="134"/>
    </row>
    <row r="67" spans="1:9" x14ac:dyDescent="0.25">
      <c r="A67" s="429" t="s">
        <v>730</v>
      </c>
      <c r="B67" s="430"/>
      <c r="C67" s="430"/>
      <c r="D67" s="430"/>
      <c r="E67" s="430"/>
      <c r="F67" s="430"/>
      <c r="G67" s="430"/>
      <c r="H67" s="430"/>
      <c r="I67" s="431"/>
    </row>
    <row r="68" spans="1:9" x14ac:dyDescent="0.25">
      <c r="A68" s="114" t="s">
        <v>731</v>
      </c>
      <c r="B68" s="427" t="s">
        <v>732</v>
      </c>
      <c r="C68" s="473"/>
      <c r="D68" s="428"/>
      <c r="E68" s="427" t="s">
        <v>733</v>
      </c>
      <c r="F68" s="428"/>
      <c r="G68" s="130" t="s">
        <v>734</v>
      </c>
      <c r="H68" s="130" t="s">
        <v>707</v>
      </c>
      <c r="I68" s="131" t="s">
        <v>708</v>
      </c>
    </row>
    <row r="69" spans="1:9" x14ac:dyDescent="0.25">
      <c r="A69" s="119">
        <v>1</v>
      </c>
      <c r="B69" s="432" t="s">
        <v>1201</v>
      </c>
      <c r="C69" s="433"/>
      <c r="D69" s="434"/>
      <c r="E69" s="421">
        <v>3</v>
      </c>
      <c r="F69" s="422"/>
      <c r="G69" s="210">
        <v>250.8</v>
      </c>
      <c r="H69" s="132">
        <v>5</v>
      </c>
      <c r="I69" s="226">
        <f>H69*G69</f>
        <v>1254</v>
      </c>
    </row>
    <row r="70" spans="1:9" x14ac:dyDescent="0.25">
      <c r="A70" s="133"/>
      <c r="B70" s="438"/>
      <c r="C70" s="439"/>
      <c r="D70" s="440"/>
      <c r="E70" s="455"/>
      <c r="F70" s="457"/>
      <c r="G70" s="120"/>
      <c r="H70" s="132"/>
      <c r="I70" s="226"/>
    </row>
    <row r="71" spans="1:9" x14ac:dyDescent="0.25">
      <c r="A71" s="423" t="s">
        <v>737</v>
      </c>
      <c r="B71" s="419"/>
      <c r="C71" s="419"/>
      <c r="D71" s="419"/>
      <c r="E71" s="419"/>
      <c r="F71" s="419"/>
      <c r="G71" s="419"/>
      <c r="H71" s="420"/>
      <c r="I71" s="134">
        <f>SUM(I69:I70)</f>
        <v>1254</v>
      </c>
    </row>
    <row r="72" spans="1:9" x14ac:dyDescent="0.25">
      <c r="A72" s="135"/>
      <c r="B72" s="136"/>
      <c r="C72" s="136"/>
      <c r="D72" s="136"/>
      <c r="E72" s="136"/>
      <c r="F72" s="137"/>
      <c r="G72" s="138"/>
      <c r="H72" s="138"/>
      <c r="I72" s="139"/>
    </row>
    <row r="73" spans="1:9" x14ac:dyDescent="0.25">
      <c r="A73" s="467"/>
      <c r="B73" s="468"/>
      <c r="C73" s="468"/>
      <c r="D73" s="468"/>
      <c r="E73" s="468"/>
      <c r="F73" s="140"/>
      <c r="G73" s="469" t="s">
        <v>738</v>
      </c>
      <c r="H73" s="468"/>
      <c r="I73" s="141">
        <f>I71+I65+I58+I51+I42+I21</f>
        <v>23937.260000000002</v>
      </c>
    </row>
    <row r="74" spans="1:9" x14ac:dyDescent="0.25">
      <c r="A74" s="467"/>
      <c r="B74" s="468"/>
      <c r="C74" s="468"/>
      <c r="D74" s="468"/>
      <c r="E74" s="468"/>
      <c r="F74" s="94"/>
      <c r="G74" s="142"/>
      <c r="H74" s="143"/>
      <c r="I74" s="144"/>
    </row>
    <row r="75" spans="1:9" ht="15.75" thickBot="1" x14ac:dyDescent="0.3">
      <c r="A75" s="467"/>
      <c r="B75" s="468"/>
      <c r="C75" s="468"/>
      <c r="D75" s="468"/>
      <c r="E75" s="468"/>
      <c r="F75" s="94"/>
      <c r="G75" s="417" t="s">
        <v>739</v>
      </c>
      <c r="H75" s="418"/>
      <c r="I75" s="153">
        <f>I73+I74</f>
        <v>23937.260000000002</v>
      </c>
    </row>
    <row r="76" spans="1:9" ht="16.5" thickTop="1" thickBot="1" x14ac:dyDescent="0.3">
      <c r="A76" s="145"/>
      <c r="B76" s="146"/>
      <c r="C76" s="474"/>
      <c r="D76" s="475"/>
      <c r="E76" s="475"/>
      <c r="F76" s="475"/>
      <c r="G76" s="147"/>
      <c r="H76" s="147"/>
      <c r="I76" s="148"/>
    </row>
    <row r="78" spans="1:9" x14ac:dyDescent="0.25">
      <c r="A78" s="91"/>
      <c r="B78" s="91"/>
    </row>
  </sheetData>
  <mergeCells count="101">
    <mergeCell ref="E62:F62"/>
    <mergeCell ref="B63:D63"/>
    <mergeCell ref="E63:F63"/>
    <mergeCell ref="B64:D64"/>
    <mergeCell ref="E64:F64"/>
    <mergeCell ref="B59:D59"/>
    <mergeCell ref="E59:F59"/>
    <mergeCell ref="B60:D60"/>
    <mergeCell ref="E60:F60"/>
    <mergeCell ref="B61:D61"/>
    <mergeCell ref="E61:F61"/>
    <mergeCell ref="F11:G11"/>
    <mergeCell ref="H11:I11"/>
    <mergeCell ref="B52:D52"/>
    <mergeCell ref="E52:F52"/>
    <mergeCell ref="B53:D53"/>
    <mergeCell ref="E53:F53"/>
    <mergeCell ref="A9:E9"/>
    <mergeCell ref="F9:G9"/>
    <mergeCell ref="H9:I9"/>
    <mergeCell ref="F10:G10"/>
    <mergeCell ref="H10:I10"/>
    <mergeCell ref="B20:D20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32:F32"/>
    <mergeCell ref="A21:H21"/>
    <mergeCell ref="A22:I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9:F39"/>
    <mergeCell ref="B33:F33"/>
    <mergeCell ref="B34:F34"/>
    <mergeCell ref="B35:F35"/>
    <mergeCell ref="B36:F36"/>
    <mergeCell ref="B37:F37"/>
    <mergeCell ref="B38:F38"/>
    <mergeCell ref="A40:H40"/>
    <mergeCell ref="A41:H41"/>
    <mergeCell ref="A42:H42"/>
    <mergeCell ref="A43:I43"/>
    <mergeCell ref="B44:D44"/>
    <mergeCell ref="E44:F44"/>
    <mergeCell ref="B45:D45"/>
    <mergeCell ref="E45:F45"/>
    <mergeCell ref="B46:D46"/>
    <mergeCell ref="E46:F46"/>
    <mergeCell ref="B47:D47"/>
    <mergeCell ref="E47:F47"/>
    <mergeCell ref="B68:D68"/>
    <mergeCell ref="E68:F68"/>
    <mergeCell ref="B48:D48"/>
    <mergeCell ref="E48:F48"/>
    <mergeCell ref="B49:D49"/>
    <mergeCell ref="E49:F49"/>
    <mergeCell ref="B50:D50"/>
    <mergeCell ref="E50:F50"/>
    <mergeCell ref="B54:D54"/>
    <mergeCell ref="E54:F54"/>
    <mergeCell ref="B55:D55"/>
    <mergeCell ref="E55:F55"/>
    <mergeCell ref="B56:D56"/>
    <mergeCell ref="E56:F56"/>
    <mergeCell ref="B57:D57"/>
    <mergeCell ref="E57:F57"/>
    <mergeCell ref="A66:H66"/>
    <mergeCell ref="A67:I67"/>
    <mergeCell ref="B51:H51"/>
    <mergeCell ref="B65:G65"/>
    <mergeCell ref="B58:H58"/>
    <mergeCell ref="B62:D62"/>
    <mergeCell ref="C76:F76"/>
    <mergeCell ref="B69:D69"/>
    <mergeCell ref="E69:F69"/>
    <mergeCell ref="B70:D70"/>
    <mergeCell ref="E70:F70"/>
    <mergeCell ref="A71:H71"/>
    <mergeCell ref="A73:B73"/>
    <mergeCell ref="C73:E73"/>
    <mergeCell ref="G73:H73"/>
    <mergeCell ref="A74:B74"/>
    <mergeCell ref="C74:E74"/>
    <mergeCell ref="A75:B75"/>
    <mergeCell ref="C75:E75"/>
    <mergeCell ref="G75:H75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Q72"/>
  <sheetViews>
    <sheetView topLeftCell="A40" workbookViewId="0">
      <selection activeCell="M58" sqref="M58"/>
    </sheetView>
  </sheetViews>
  <sheetFormatPr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9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e">
        <f>#REF!</f>
        <v>#REF!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941</v>
      </c>
      <c r="I15" s="484"/>
    </row>
    <row r="16" spans="1:13" x14ac:dyDescent="0.25">
      <c r="A16" s="458" t="s">
        <v>1206</v>
      </c>
      <c r="B16" s="459"/>
      <c r="C16" s="459"/>
      <c r="D16" s="459"/>
      <c r="E16" s="459"/>
      <c r="F16" s="459"/>
      <c r="G16" s="459"/>
      <c r="H16" s="459"/>
      <c r="I16" s="460"/>
    </row>
    <row r="17" spans="1:17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7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7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7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7" x14ac:dyDescent="0.25">
      <c r="A21" s="108"/>
      <c r="B21" s="455"/>
      <c r="C21" s="456"/>
      <c r="D21" s="457"/>
      <c r="E21" s="109"/>
      <c r="F21" s="94"/>
      <c r="G21" s="111"/>
      <c r="H21" s="112"/>
      <c r="I21" s="113"/>
      <c r="M21" s="249"/>
      <c r="N21" s="249"/>
      <c r="O21" s="249"/>
      <c r="P21" s="249"/>
      <c r="Q21" s="249"/>
    </row>
    <row r="22" spans="1:17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  <c r="M22" s="249"/>
      <c r="N22" s="249"/>
      <c r="O22" s="249"/>
      <c r="P22" s="249"/>
      <c r="Q22" s="249"/>
    </row>
    <row r="23" spans="1:17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  <c r="M23" s="249"/>
      <c r="N23" s="249"/>
      <c r="O23" s="249"/>
      <c r="P23" s="249"/>
      <c r="Q23" s="249"/>
    </row>
    <row r="24" spans="1:17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  <c r="M24" s="249"/>
      <c r="N24" s="249"/>
      <c r="O24" s="249"/>
      <c r="P24" s="249"/>
      <c r="Q24" s="249"/>
    </row>
    <row r="25" spans="1:17" x14ac:dyDescent="0.25">
      <c r="A25" s="119"/>
      <c r="B25" s="432"/>
      <c r="C25" s="433"/>
      <c r="D25" s="433"/>
      <c r="E25" s="433"/>
      <c r="F25" s="434"/>
      <c r="G25" s="189"/>
      <c r="H25" s="221"/>
      <c r="I25" s="123"/>
      <c r="M25" s="249"/>
      <c r="N25" s="249"/>
      <c r="O25" s="249"/>
      <c r="P25" s="249"/>
      <c r="Q25" s="249"/>
    </row>
    <row r="26" spans="1:17" x14ac:dyDescent="0.25">
      <c r="A26" s="119"/>
      <c r="B26" s="435"/>
      <c r="C26" s="436"/>
      <c r="D26" s="436"/>
      <c r="E26" s="436"/>
      <c r="F26" s="437"/>
      <c r="G26" s="189"/>
      <c r="H26" s="222"/>
      <c r="I26" s="123"/>
      <c r="M26" s="249"/>
      <c r="N26" s="249"/>
      <c r="O26" s="249"/>
      <c r="P26" s="249"/>
      <c r="Q26" s="249"/>
    </row>
    <row r="27" spans="1:17" x14ac:dyDescent="0.25">
      <c r="A27" s="119"/>
      <c r="B27" s="435"/>
      <c r="C27" s="436"/>
      <c r="D27" s="436"/>
      <c r="E27" s="436"/>
      <c r="F27" s="437"/>
      <c r="G27" s="189"/>
      <c r="H27" s="222"/>
      <c r="I27" s="123"/>
      <c r="M27" s="249"/>
      <c r="N27" s="249"/>
      <c r="O27" s="249"/>
      <c r="P27" s="249"/>
      <c r="Q27" s="249"/>
    </row>
    <row r="28" spans="1:17" x14ac:dyDescent="0.25">
      <c r="A28" s="119"/>
      <c r="B28" s="435"/>
      <c r="C28" s="436"/>
      <c r="D28" s="436"/>
      <c r="E28" s="436"/>
      <c r="F28" s="437"/>
      <c r="G28" s="189"/>
      <c r="H28" s="222"/>
      <c r="I28" s="123"/>
      <c r="M28" s="249"/>
      <c r="N28" s="249"/>
      <c r="O28" s="249"/>
      <c r="P28" s="249"/>
      <c r="Q28" s="249"/>
    </row>
    <row r="29" spans="1:17" x14ac:dyDescent="0.25">
      <c r="A29" s="119"/>
      <c r="B29" s="435"/>
      <c r="C29" s="436"/>
      <c r="D29" s="436"/>
      <c r="E29" s="436"/>
      <c r="F29" s="437"/>
      <c r="G29" s="189"/>
      <c r="H29" s="222"/>
      <c r="I29" s="123"/>
      <c r="M29" s="249"/>
      <c r="N29" s="249"/>
      <c r="O29" s="249"/>
      <c r="P29" s="249"/>
      <c r="Q29" s="249"/>
    </row>
    <row r="30" spans="1:17" x14ac:dyDescent="0.25">
      <c r="A30" s="119"/>
      <c r="B30" s="485"/>
      <c r="C30" s="486"/>
      <c r="D30" s="486"/>
      <c r="E30" s="486"/>
      <c r="F30" s="486"/>
      <c r="G30" s="189"/>
      <c r="H30" s="222"/>
      <c r="I30" s="123"/>
      <c r="M30" s="249"/>
      <c r="N30" s="249"/>
      <c r="O30" s="249"/>
      <c r="P30" s="249"/>
      <c r="Q30" s="249"/>
    </row>
    <row r="31" spans="1:17" x14ac:dyDescent="0.25">
      <c r="A31" s="119"/>
      <c r="B31" s="485"/>
      <c r="C31" s="486"/>
      <c r="D31" s="486"/>
      <c r="E31" s="486"/>
      <c r="F31" s="486"/>
      <c r="G31" s="189"/>
      <c r="H31" s="222"/>
      <c r="I31" s="123"/>
      <c r="M31" s="249"/>
      <c r="N31" s="249"/>
      <c r="O31" s="249"/>
      <c r="P31" s="249"/>
      <c r="Q31" s="249"/>
    </row>
    <row r="32" spans="1:17" x14ac:dyDescent="0.25">
      <c r="A32" s="119"/>
      <c r="B32" s="485"/>
      <c r="C32" s="486"/>
      <c r="D32" s="486"/>
      <c r="E32" s="486"/>
      <c r="F32" s="486"/>
      <c r="G32" s="189"/>
      <c r="H32" s="222"/>
      <c r="I32" s="123"/>
      <c r="M32" s="249"/>
      <c r="N32" s="249"/>
      <c r="O32" s="249"/>
      <c r="P32" s="249"/>
      <c r="Q32" s="249"/>
    </row>
    <row r="33" spans="1:17" x14ac:dyDescent="0.25">
      <c r="A33" s="119"/>
      <c r="B33" s="485"/>
      <c r="C33" s="486"/>
      <c r="D33" s="486"/>
      <c r="E33" s="486"/>
      <c r="F33" s="486"/>
      <c r="G33" s="189"/>
      <c r="H33" s="222"/>
      <c r="I33" s="123"/>
      <c r="M33" s="249"/>
      <c r="N33" s="249"/>
      <c r="O33" s="249"/>
      <c r="P33" s="249"/>
      <c r="Q33" s="249"/>
    </row>
    <row r="34" spans="1:17" x14ac:dyDescent="0.25">
      <c r="A34" s="119"/>
      <c r="B34" s="485"/>
      <c r="C34" s="486"/>
      <c r="D34" s="486"/>
      <c r="E34" s="486"/>
      <c r="F34" s="486"/>
      <c r="G34" s="189"/>
      <c r="H34" s="222"/>
      <c r="I34" s="123"/>
      <c r="M34" s="249"/>
      <c r="N34" s="249"/>
      <c r="O34" s="249"/>
      <c r="P34" s="249"/>
      <c r="Q34" s="249"/>
    </row>
    <row r="35" spans="1:17" x14ac:dyDescent="0.25">
      <c r="A35" s="119"/>
      <c r="B35" s="485"/>
      <c r="C35" s="486"/>
      <c r="D35" s="486"/>
      <c r="E35" s="486"/>
      <c r="F35" s="486"/>
      <c r="G35" s="189"/>
      <c r="H35" s="222"/>
      <c r="I35" s="123"/>
      <c r="M35" s="249"/>
      <c r="N35" s="249"/>
      <c r="O35" s="249"/>
      <c r="P35" s="249"/>
      <c r="Q35" s="249"/>
    </row>
    <row r="36" spans="1:17" x14ac:dyDescent="0.25">
      <c r="A36" s="119"/>
      <c r="B36" s="485"/>
      <c r="C36" s="486"/>
      <c r="D36" s="486"/>
      <c r="E36" s="486"/>
      <c r="F36" s="486"/>
      <c r="G36" s="189"/>
      <c r="H36" s="222"/>
      <c r="I36" s="123"/>
      <c r="M36" s="249"/>
      <c r="N36" s="249"/>
      <c r="O36" s="249"/>
      <c r="P36" s="249"/>
      <c r="Q36" s="249"/>
    </row>
    <row r="37" spans="1:17" x14ac:dyDescent="0.25">
      <c r="A37" s="119"/>
      <c r="B37" s="485"/>
      <c r="C37" s="486"/>
      <c r="D37" s="486"/>
      <c r="E37" s="486"/>
      <c r="F37" s="486"/>
      <c r="G37" s="189"/>
      <c r="H37" s="222"/>
      <c r="I37" s="123"/>
      <c r="M37" s="249"/>
      <c r="N37" s="249"/>
      <c r="O37" s="249"/>
      <c r="P37" s="249"/>
      <c r="Q37" s="249"/>
    </row>
    <row r="38" spans="1:17" x14ac:dyDescent="0.25">
      <c r="A38" s="119"/>
      <c r="B38" s="485"/>
      <c r="C38" s="486"/>
      <c r="D38" s="486"/>
      <c r="E38" s="486"/>
      <c r="F38" s="486"/>
      <c r="G38" s="189"/>
      <c r="H38" s="222"/>
      <c r="I38" s="123"/>
      <c r="M38" s="249"/>
      <c r="N38" s="249"/>
      <c r="O38" s="249"/>
      <c r="P38" s="249"/>
      <c r="Q38" s="249"/>
    </row>
    <row r="39" spans="1:17" x14ac:dyDescent="0.25">
      <c r="A39" s="119"/>
      <c r="B39" s="485"/>
      <c r="C39" s="486"/>
      <c r="D39" s="486"/>
      <c r="E39" s="486"/>
      <c r="F39" s="486"/>
      <c r="G39" s="189"/>
      <c r="H39" s="222"/>
      <c r="I39" s="123"/>
      <c r="M39" s="249"/>
      <c r="N39" s="249"/>
      <c r="O39" s="249"/>
      <c r="P39" s="249"/>
      <c r="Q39" s="249"/>
    </row>
    <row r="40" spans="1:17" x14ac:dyDescent="0.25">
      <c r="A40" s="119"/>
      <c r="B40" s="485"/>
      <c r="C40" s="486"/>
      <c r="D40" s="486"/>
      <c r="E40" s="486"/>
      <c r="F40" s="486"/>
      <c r="G40" s="189"/>
      <c r="H40" s="222"/>
      <c r="I40" s="123"/>
      <c r="M40" s="249"/>
      <c r="N40" s="249"/>
      <c r="O40" s="249"/>
      <c r="P40" s="249"/>
      <c r="Q40" s="249"/>
    </row>
    <row r="41" spans="1:17" x14ac:dyDescent="0.25">
      <c r="A41" s="119"/>
      <c r="B41" s="485"/>
      <c r="C41" s="486"/>
      <c r="D41" s="486"/>
      <c r="E41" s="486"/>
      <c r="F41" s="486"/>
      <c r="G41" s="189"/>
      <c r="H41" s="222"/>
      <c r="I41" s="123"/>
      <c r="M41" s="249"/>
      <c r="N41" s="249"/>
      <c r="O41" s="249"/>
      <c r="P41" s="249"/>
      <c r="Q41" s="249"/>
    </row>
    <row r="42" spans="1:17" x14ac:dyDescent="0.25">
      <c r="A42" s="119"/>
      <c r="B42" s="485"/>
      <c r="C42" s="486"/>
      <c r="D42" s="486"/>
      <c r="E42" s="486"/>
      <c r="F42" s="486"/>
      <c r="G42" s="189"/>
      <c r="H42" s="222"/>
      <c r="I42" s="123"/>
      <c r="M42" s="249"/>
      <c r="N42" s="249"/>
      <c r="O42" s="249"/>
      <c r="P42" s="249"/>
      <c r="Q42" s="249"/>
    </row>
    <row r="43" spans="1:17" x14ac:dyDescent="0.25">
      <c r="A43" s="119"/>
      <c r="B43" s="485"/>
      <c r="C43" s="486"/>
      <c r="D43" s="486"/>
      <c r="E43" s="486"/>
      <c r="F43" s="486"/>
      <c r="G43" s="189"/>
      <c r="H43" s="222"/>
      <c r="I43" s="123"/>
      <c r="M43" s="249"/>
      <c r="N43" s="249"/>
      <c r="O43" s="249"/>
      <c r="P43" s="249"/>
      <c r="Q43" s="249"/>
    </row>
    <row r="44" spans="1:17" x14ac:dyDescent="0.25">
      <c r="A44" s="119"/>
      <c r="B44" s="485"/>
      <c r="C44" s="486"/>
      <c r="D44" s="486"/>
      <c r="E44" s="486"/>
      <c r="F44" s="486"/>
      <c r="G44" s="189"/>
      <c r="H44" s="222"/>
      <c r="I44" s="123"/>
      <c r="M44" s="249"/>
      <c r="N44" s="249"/>
      <c r="O44" s="249"/>
      <c r="P44" s="249"/>
      <c r="Q44" s="249"/>
    </row>
    <row r="45" spans="1:17" x14ac:dyDescent="0.25">
      <c r="A45" s="119"/>
      <c r="B45" s="485"/>
      <c r="C45" s="486"/>
      <c r="D45" s="486"/>
      <c r="E45" s="486"/>
      <c r="F45" s="486"/>
      <c r="G45" s="189"/>
      <c r="H45" s="190"/>
      <c r="I45" s="123"/>
      <c r="L45" s="124"/>
    </row>
    <row r="46" spans="1:17" x14ac:dyDescent="0.25">
      <c r="A46" s="482" t="s">
        <v>785</v>
      </c>
      <c r="B46" s="419"/>
      <c r="C46" s="419"/>
      <c r="D46" s="419"/>
      <c r="E46" s="419"/>
      <c r="F46" s="419"/>
      <c r="G46" s="419"/>
      <c r="H46" s="420"/>
      <c r="I46" s="183">
        <f>SUM(I25:I45)</f>
        <v>0</v>
      </c>
      <c r="L46" s="124"/>
    </row>
    <row r="47" spans="1:17" x14ac:dyDescent="0.25">
      <c r="A47" s="423" t="s">
        <v>786</v>
      </c>
      <c r="B47" s="419"/>
      <c r="C47" s="419"/>
      <c r="D47" s="419"/>
      <c r="E47" s="419"/>
      <c r="F47" s="419"/>
      <c r="G47" s="419"/>
      <c r="H47" s="420"/>
      <c r="I47" s="184">
        <f>ROUND((I46*0.15),2)</f>
        <v>0</v>
      </c>
      <c r="L47" s="124"/>
    </row>
    <row r="48" spans="1:17" x14ac:dyDescent="0.25">
      <c r="A48" s="423" t="s">
        <v>787</v>
      </c>
      <c r="B48" s="419"/>
      <c r="C48" s="419"/>
      <c r="D48" s="419"/>
      <c r="E48" s="419"/>
      <c r="F48" s="419"/>
      <c r="G48" s="419"/>
      <c r="H48" s="420"/>
      <c r="I48" s="166">
        <f>I46+I47</f>
        <v>0</v>
      </c>
    </row>
    <row r="49" spans="1:9" x14ac:dyDescent="0.25">
      <c r="A49" s="429" t="s">
        <v>720</v>
      </c>
      <c r="B49" s="430"/>
      <c r="C49" s="430"/>
      <c r="D49" s="430"/>
      <c r="E49" s="430"/>
      <c r="F49" s="430"/>
      <c r="G49" s="430"/>
      <c r="H49" s="430"/>
      <c r="I49" s="431"/>
    </row>
    <row r="50" spans="1:9" x14ac:dyDescent="0.25">
      <c r="A50" s="114" t="s">
        <v>721</v>
      </c>
      <c r="B50" s="427" t="s">
        <v>722</v>
      </c>
      <c r="C50" s="473"/>
      <c r="D50" s="428"/>
      <c r="E50" s="427" t="s">
        <v>704</v>
      </c>
      <c r="F50" s="428"/>
      <c r="G50" s="116" t="s">
        <v>706</v>
      </c>
      <c r="H50" s="117" t="s">
        <v>707</v>
      </c>
      <c r="I50" s="118" t="s">
        <v>708</v>
      </c>
    </row>
    <row r="51" spans="1:9" x14ac:dyDescent="0.25">
      <c r="A51" s="119">
        <v>1</v>
      </c>
      <c r="B51" s="464" t="s">
        <v>723</v>
      </c>
      <c r="C51" s="465"/>
      <c r="D51" s="466"/>
      <c r="E51" s="452" t="s">
        <v>724</v>
      </c>
      <c r="F51" s="454"/>
      <c r="G51" s="151"/>
      <c r="H51" s="149">
        <v>450</v>
      </c>
      <c r="I51" s="126">
        <f>SUM(G51*H51)</f>
        <v>0</v>
      </c>
    </row>
    <row r="52" spans="1:9" x14ac:dyDescent="0.25">
      <c r="A52" s="119">
        <v>2</v>
      </c>
      <c r="B52" s="441" t="s">
        <v>725</v>
      </c>
      <c r="C52" s="442"/>
      <c r="D52" s="443"/>
      <c r="E52" s="421" t="s">
        <v>724</v>
      </c>
      <c r="F52" s="422"/>
      <c r="G52" s="120"/>
      <c r="H52" s="150">
        <v>350</v>
      </c>
      <c r="I52" s="123">
        <f t="shared" ref="I52:I56" si="0">SUM(G52*H52)</f>
        <v>0</v>
      </c>
    </row>
    <row r="53" spans="1:9" x14ac:dyDescent="0.25">
      <c r="A53" s="119">
        <v>3</v>
      </c>
      <c r="B53" s="441" t="s">
        <v>726</v>
      </c>
      <c r="C53" s="442"/>
      <c r="D53" s="443"/>
      <c r="E53" s="421" t="s">
        <v>724</v>
      </c>
      <c r="F53" s="422"/>
      <c r="G53" s="120">
        <v>1</v>
      </c>
      <c r="H53" s="150">
        <v>300</v>
      </c>
      <c r="I53" s="123">
        <f t="shared" si="0"/>
        <v>300</v>
      </c>
    </row>
    <row r="54" spans="1:9" x14ac:dyDescent="0.25">
      <c r="A54" s="119">
        <v>4</v>
      </c>
      <c r="B54" s="441" t="s">
        <v>727</v>
      </c>
      <c r="C54" s="442"/>
      <c r="D54" s="443"/>
      <c r="E54" s="421" t="s">
        <v>724</v>
      </c>
      <c r="F54" s="422"/>
      <c r="G54" s="120"/>
      <c r="H54" s="150">
        <v>200</v>
      </c>
      <c r="I54" s="123">
        <f t="shared" si="0"/>
        <v>0</v>
      </c>
    </row>
    <row r="55" spans="1:9" x14ac:dyDescent="0.25">
      <c r="A55" s="119">
        <v>5</v>
      </c>
      <c r="B55" s="441" t="s">
        <v>728</v>
      </c>
      <c r="C55" s="442"/>
      <c r="D55" s="443"/>
      <c r="E55" s="421" t="s">
        <v>724</v>
      </c>
      <c r="F55" s="422"/>
      <c r="G55" s="120">
        <v>1</v>
      </c>
      <c r="H55" s="152">
        <v>200</v>
      </c>
      <c r="I55" s="123">
        <f t="shared" si="0"/>
        <v>200</v>
      </c>
    </row>
    <row r="56" spans="1:9" x14ac:dyDescent="0.25">
      <c r="A56" s="119">
        <v>6</v>
      </c>
      <c r="B56" s="441" t="s">
        <v>950</v>
      </c>
      <c r="C56" s="442"/>
      <c r="D56" s="443"/>
      <c r="E56" s="421" t="s">
        <v>724</v>
      </c>
      <c r="F56" s="422"/>
      <c r="G56" s="120"/>
      <c r="H56" s="152">
        <v>140</v>
      </c>
      <c r="I56" s="123">
        <f t="shared" si="0"/>
        <v>0</v>
      </c>
    </row>
    <row r="57" spans="1:9" x14ac:dyDescent="0.25">
      <c r="A57" s="119"/>
      <c r="B57" s="441"/>
      <c r="C57" s="442"/>
      <c r="D57" s="443"/>
      <c r="E57" s="127"/>
      <c r="F57" s="94"/>
      <c r="G57" s="94"/>
      <c r="H57" s="110"/>
      <c r="I57" s="123"/>
    </row>
    <row r="58" spans="1:9" x14ac:dyDescent="0.25">
      <c r="A58" s="108"/>
      <c r="B58" s="441"/>
      <c r="C58" s="442"/>
      <c r="D58" s="443"/>
      <c r="F58" s="94"/>
      <c r="G58" s="94"/>
      <c r="H58" s="110"/>
      <c r="I58" s="123"/>
    </row>
    <row r="59" spans="1:9" x14ac:dyDescent="0.25">
      <c r="A59" s="128"/>
      <c r="B59" s="470"/>
      <c r="C59" s="471"/>
      <c r="D59" s="472"/>
      <c r="E59" s="96"/>
      <c r="F59" s="97"/>
      <c r="G59" s="94"/>
      <c r="H59" s="112"/>
      <c r="I59" s="123"/>
    </row>
    <row r="60" spans="1:9" x14ac:dyDescent="0.25">
      <c r="A60" s="423" t="s">
        <v>729</v>
      </c>
      <c r="B60" s="419"/>
      <c r="C60" s="419"/>
      <c r="D60" s="419"/>
      <c r="E60" s="419"/>
      <c r="F60" s="419"/>
      <c r="G60" s="419"/>
      <c r="H60" s="420"/>
      <c r="I60" s="134">
        <f>SUM(I51:I59)</f>
        <v>500</v>
      </c>
    </row>
    <row r="61" spans="1:9" x14ac:dyDescent="0.25">
      <c r="A61" s="429" t="s">
        <v>730</v>
      </c>
      <c r="B61" s="430"/>
      <c r="C61" s="430"/>
      <c r="D61" s="430"/>
      <c r="E61" s="430"/>
      <c r="F61" s="430"/>
      <c r="G61" s="430"/>
      <c r="H61" s="430"/>
      <c r="I61" s="431"/>
    </row>
    <row r="62" spans="1:9" x14ac:dyDescent="0.25">
      <c r="A62" s="114" t="s">
        <v>731</v>
      </c>
      <c r="B62" s="427" t="s">
        <v>732</v>
      </c>
      <c r="C62" s="473"/>
      <c r="D62" s="428"/>
      <c r="E62" s="427" t="s">
        <v>733</v>
      </c>
      <c r="F62" s="428"/>
      <c r="G62" s="130" t="s">
        <v>734</v>
      </c>
      <c r="H62" s="130" t="s">
        <v>707</v>
      </c>
      <c r="I62" s="131" t="s">
        <v>708</v>
      </c>
    </row>
    <row r="63" spans="1:9" x14ac:dyDescent="0.25">
      <c r="A63" s="119">
        <v>1</v>
      </c>
      <c r="B63" s="432" t="s">
        <v>1205</v>
      </c>
      <c r="C63" s="433"/>
      <c r="D63" s="434"/>
      <c r="E63" s="421">
        <v>1</v>
      </c>
      <c r="F63" s="422"/>
      <c r="G63" s="210">
        <v>56.6</v>
      </c>
      <c r="H63" s="132">
        <v>5</v>
      </c>
      <c r="I63" s="226">
        <f>H63*G63</f>
        <v>283</v>
      </c>
    </row>
    <row r="64" spans="1:9" x14ac:dyDescent="0.25">
      <c r="A64" s="133"/>
      <c r="B64" s="438"/>
      <c r="C64" s="439"/>
      <c r="D64" s="440"/>
      <c r="E64" s="455"/>
      <c r="F64" s="457"/>
      <c r="G64" s="120"/>
      <c r="H64" s="132"/>
      <c r="I64" s="226"/>
    </row>
    <row r="65" spans="1:12" x14ac:dyDescent="0.25">
      <c r="A65" s="423" t="s">
        <v>737</v>
      </c>
      <c r="B65" s="419"/>
      <c r="C65" s="419"/>
      <c r="D65" s="419"/>
      <c r="E65" s="419"/>
      <c r="F65" s="419"/>
      <c r="G65" s="419"/>
      <c r="H65" s="420"/>
      <c r="I65" s="134">
        <f>SUM(I63:I64)</f>
        <v>283</v>
      </c>
    </row>
    <row r="66" spans="1:12" x14ac:dyDescent="0.25">
      <c r="A66" s="135"/>
      <c r="B66" s="136"/>
      <c r="C66" s="136"/>
      <c r="D66" s="136"/>
      <c r="E66" s="136"/>
      <c r="F66" s="137"/>
      <c r="G66" s="138"/>
      <c r="H66" s="138"/>
      <c r="I66" s="139"/>
      <c r="L66" s="91"/>
    </row>
    <row r="67" spans="1:12" x14ac:dyDescent="0.25">
      <c r="A67" s="467"/>
      <c r="B67" s="468"/>
      <c r="C67" s="468"/>
      <c r="D67" s="468"/>
      <c r="E67" s="468"/>
      <c r="F67" s="140"/>
      <c r="G67" s="469" t="s">
        <v>738</v>
      </c>
      <c r="H67" s="468"/>
      <c r="I67" s="141">
        <f>I65+I60+I48</f>
        <v>783</v>
      </c>
    </row>
    <row r="68" spans="1:12" x14ac:dyDescent="0.25">
      <c r="A68" s="467"/>
      <c r="B68" s="468"/>
      <c r="C68" s="468"/>
      <c r="D68" s="468"/>
      <c r="E68" s="468"/>
      <c r="F68" s="94"/>
      <c r="G68" s="142"/>
      <c r="H68" s="143"/>
      <c r="I68" s="144"/>
    </row>
    <row r="69" spans="1:12" ht="15.75" thickBot="1" x14ac:dyDescent="0.3">
      <c r="A69" s="467"/>
      <c r="B69" s="468"/>
      <c r="C69" s="468"/>
      <c r="D69" s="468"/>
      <c r="E69" s="468"/>
      <c r="F69" s="94"/>
      <c r="G69" s="417" t="s">
        <v>739</v>
      </c>
      <c r="H69" s="418"/>
      <c r="I69" s="153">
        <f>I67+I68</f>
        <v>783</v>
      </c>
    </row>
    <row r="70" spans="1:12" ht="16.5" thickTop="1" thickBot="1" x14ac:dyDescent="0.3">
      <c r="A70" s="145"/>
      <c r="B70" s="146"/>
      <c r="C70" s="474"/>
      <c r="D70" s="475"/>
      <c r="E70" s="475"/>
      <c r="F70" s="475"/>
      <c r="G70" s="147"/>
      <c r="H70" s="147"/>
      <c r="I70" s="148"/>
    </row>
    <row r="72" spans="1:12" x14ac:dyDescent="0.25">
      <c r="A72" s="91"/>
      <c r="B72" s="91"/>
    </row>
  </sheetData>
  <mergeCells count="83">
    <mergeCell ref="A69:B69"/>
    <mergeCell ref="C69:E69"/>
    <mergeCell ref="G69:H69"/>
    <mergeCell ref="C70:F70"/>
    <mergeCell ref="A65:H65"/>
    <mergeCell ref="A67:B67"/>
    <mergeCell ref="C67:E67"/>
    <mergeCell ref="G67:H67"/>
    <mergeCell ref="A68:B68"/>
    <mergeCell ref="C68:E68"/>
    <mergeCell ref="B62:D62"/>
    <mergeCell ref="E62:F62"/>
    <mergeCell ref="B63:D63"/>
    <mergeCell ref="E63:F63"/>
    <mergeCell ref="B64:D64"/>
    <mergeCell ref="E64:F64"/>
    <mergeCell ref="A46:H46"/>
    <mergeCell ref="E51:F51"/>
    <mergeCell ref="E52:F52"/>
    <mergeCell ref="B53:D53"/>
    <mergeCell ref="E53:F53"/>
    <mergeCell ref="A48:H48"/>
    <mergeCell ref="A49:I49"/>
    <mergeCell ref="A47:H47"/>
    <mergeCell ref="B57:D57"/>
    <mergeCell ref="B58:D58"/>
    <mergeCell ref="B59:D59"/>
    <mergeCell ref="A60:H60"/>
    <mergeCell ref="A61:I61"/>
    <mergeCell ref="B56:D56"/>
    <mergeCell ref="E56:F56"/>
    <mergeCell ref="B50:D50"/>
    <mergeCell ref="B51:D51"/>
    <mergeCell ref="B52:D52"/>
    <mergeCell ref="B55:D55"/>
    <mergeCell ref="E55:F55"/>
    <mergeCell ref="B54:D54"/>
    <mergeCell ref="E54:F54"/>
    <mergeCell ref="E50:F50"/>
    <mergeCell ref="B41:F41"/>
    <mergeCell ref="B42:F42"/>
    <mergeCell ref="B43:F43"/>
    <mergeCell ref="B34:F34"/>
    <mergeCell ref="B35:F35"/>
    <mergeCell ref="B36:F36"/>
    <mergeCell ref="B37:F37"/>
    <mergeCell ref="B38:F38"/>
    <mergeCell ref="B44:F44"/>
    <mergeCell ref="B45:F45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9:F39"/>
    <mergeCell ref="B40:F4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N82"/>
  <sheetViews>
    <sheetView topLeftCell="A7" workbookViewId="0">
      <selection activeCell="M58" sqref="M58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9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>
        <v>44449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s">
        <v>1232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941</v>
      </c>
      <c r="I15" s="484"/>
    </row>
    <row r="16" spans="1:13" x14ac:dyDescent="0.25">
      <c r="A16" s="458" t="s">
        <v>1233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1234</v>
      </c>
      <c r="C25" s="433"/>
      <c r="D25" s="433"/>
      <c r="E25" s="433"/>
      <c r="F25" s="434"/>
      <c r="G25" s="189">
        <v>1</v>
      </c>
      <c r="H25" s="221">
        <v>28000</v>
      </c>
      <c r="I25" s="123">
        <f>H25*G25</f>
        <v>28000</v>
      </c>
    </row>
    <row r="26" spans="1:11" x14ac:dyDescent="0.25">
      <c r="A26" s="119">
        <v>2</v>
      </c>
      <c r="B26" s="435" t="s">
        <v>916</v>
      </c>
      <c r="C26" s="436"/>
      <c r="D26" s="436"/>
      <c r="E26" s="436"/>
      <c r="F26" s="437"/>
      <c r="G26" s="189">
        <v>1</v>
      </c>
      <c r="H26" s="222">
        <v>1950</v>
      </c>
      <c r="I26" s="123">
        <f>H26*G26</f>
        <v>1950</v>
      </c>
    </row>
    <row r="27" spans="1:11" x14ac:dyDescent="0.25">
      <c r="A27" s="119">
        <v>3</v>
      </c>
      <c r="B27" s="435"/>
      <c r="C27" s="436"/>
      <c r="D27" s="436"/>
      <c r="E27" s="436"/>
      <c r="F27" s="437"/>
      <c r="G27" s="189"/>
      <c r="H27" s="2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22"/>
      <c r="I32" s="123"/>
    </row>
    <row r="33" spans="1:14" x14ac:dyDescent="0.25">
      <c r="A33" s="119"/>
      <c r="B33" s="485"/>
      <c r="C33" s="486"/>
      <c r="D33" s="486"/>
      <c r="E33" s="486"/>
      <c r="F33" s="486"/>
      <c r="G33" s="189"/>
      <c r="H33" s="222"/>
      <c r="I33" s="123"/>
    </row>
    <row r="34" spans="1:14" x14ac:dyDescent="0.25">
      <c r="A34" s="119"/>
      <c r="B34" s="485"/>
      <c r="C34" s="486"/>
      <c r="D34" s="486"/>
      <c r="E34" s="486"/>
      <c r="F34" s="486"/>
      <c r="G34" s="189"/>
      <c r="H34" s="222"/>
      <c r="I34" s="123"/>
      <c r="N34" t="s">
        <v>697</v>
      </c>
    </row>
    <row r="35" spans="1:14" x14ac:dyDescent="0.25">
      <c r="A35" s="119"/>
      <c r="B35" s="485"/>
      <c r="C35" s="486"/>
      <c r="D35" s="486"/>
      <c r="E35" s="486"/>
      <c r="F35" s="486"/>
      <c r="G35" s="189"/>
      <c r="H35" s="222"/>
      <c r="I35" s="123"/>
    </row>
    <row r="36" spans="1:14" x14ac:dyDescent="0.25">
      <c r="A36" s="119"/>
      <c r="B36" s="485"/>
      <c r="C36" s="486"/>
      <c r="D36" s="486"/>
      <c r="E36" s="486"/>
      <c r="F36" s="486"/>
      <c r="G36" s="189"/>
      <c r="H36" s="222"/>
      <c r="I36" s="123"/>
    </row>
    <row r="37" spans="1:14" x14ac:dyDescent="0.25">
      <c r="A37" s="119"/>
      <c r="B37" s="485"/>
      <c r="C37" s="486"/>
      <c r="D37" s="486"/>
      <c r="E37" s="486"/>
      <c r="F37" s="486"/>
      <c r="G37" s="189"/>
      <c r="H37" s="222"/>
      <c r="I37" s="123"/>
    </row>
    <row r="38" spans="1:14" x14ac:dyDescent="0.25">
      <c r="A38" s="119"/>
      <c r="B38" s="485"/>
      <c r="C38" s="486"/>
      <c r="D38" s="486"/>
      <c r="E38" s="486"/>
      <c r="F38" s="486"/>
      <c r="G38" s="189"/>
      <c r="H38" s="222"/>
      <c r="I38" s="123"/>
    </row>
    <row r="39" spans="1:14" x14ac:dyDescent="0.25">
      <c r="A39" s="119"/>
      <c r="B39" s="485"/>
      <c r="C39" s="486"/>
      <c r="D39" s="486"/>
      <c r="E39" s="486"/>
      <c r="F39" s="486"/>
      <c r="G39" s="189"/>
      <c r="H39" s="222"/>
      <c r="I39" s="123"/>
    </row>
    <row r="40" spans="1:14" x14ac:dyDescent="0.25">
      <c r="A40" s="119"/>
      <c r="B40" s="485"/>
      <c r="C40" s="486"/>
      <c r="D40" s="486"/>
      <c r="E40" s="486"/>
      <c r="F40" s="486"/>
      <c r="G40" s="189"/>
      <c r="H40" s="222"/>
      <c r="I40" s="123"/>
    </row>
    <row r="41" spans="1:14" x14ac:dyDescent="0.25">
      <c r="A41" s="119"/>
      <c r="B41" s="485"/>
      <c r="C41" s="486"/>
      <c r="D41" s="486"/>
      <c r="E41" s="486"/>
      <c r="F41" s="486"/>
      <c r="G41" s="189"/>
      <c r="H41" s="222"/>
      <c r="I41" s="123"/>
    </row>
    <row r="42" spans="1:14" x14ac:dyDescent="0.25">
      <c r="A42" s="119"/>
      <c r="B42" s="485"/>
      <c r="C42" s="486"/>
      <c r="D42" s="486"/>
      <c r="E42" s="486"/>
      <c r="F42" s="486"/>
      <c r="G42" s="189"/>
      <c r="H42" s="222"/>
      <c r="I42" s="123"/>
    </row>
    <row r="43" spans="1:14" x14ac:dyDescent="0.25">
      <c r="A43" s="119"/>
      <c r="B43" s="485"/>
      <c r="C43" s="486"/>
      <c r="D43" s="486"/>
      <c r="E43" s="486"/>
      <c r="F43" s="486"/>
      <c r="G43" s="189"/>
      <c r="H43" s="222"/>
      <c r="I43" s="123"/>
    </row>
    <row r="44" spans="1:14" x14ac:dyDescent="0.25">
      <c r="A44" s="119"/>
      <c r="B44" s="485"/>
      <c r="C44" s="486"/>
      <c r="D44" s="486"/>
      <c r="E44" s="486"/>
      <c r="F44" s="486"/>
      <c r="G44" s="189"/>
      <c r="H44" s="222"/>
      <c r="I44" s="123"/>
    </row>
    <row r="45" spans="1:14" x14ac:dyDescent="0.25">
      <c r="A45" s="119"/>
      <c r="B45" s="485"/>
      <c r="C45" s="486"/>
      <c r="D45" s="486"/>
      <c r="E45" s="486"/>
      <c r="F45" s="486"/>
      <c r="G45" s="189"/>
      <c r="H45" s="190"/>
      <c r="I45" s="123"/>
      <c r="L45" s="124"/>
    </row>
    <row r="46" spans="1:14" x14ac:dyDescent="0.25">
      <c r="A46" s="482" t="s">
        <v>785</v>
      </c>
      <c r="B46" s="419"/>
      <c r="C46" s="419"/>
      <c r="D46" s="419"/>
      <c r="E46" s="419"/>
      <c r="F46" s="419"/>
      <c r="G46" s="419"/>
      <c r="H46" s="420"/>
      <c r="I46" s="183">
        <f>SUM(I25:I45)</f>
        <v>29950</v>
      </c>
      <c r="L46" s="124"/>
    </row>
    <row r="47" spans="1:14" x14ac:dyDescent="0.25">
      <c r="A47" s="423" t="s">
        <v>786</v>
      </c>
      <c r="B47" s="419"/>
      <c r="C47" s="419"/>
      <c r="D47" s="419"/>
      <c r="E47" s="419"/>
      <c r="F47" s="419"/>
      <c r="G47" s="419"/>
      <c r="H47" s="420"/>
      <c r="I47" s="184">
        <f>ROUND((I46*0.15),2)</f>
        <v>4492.5</v>
      </c>
      <c r="L47" s="124"/>
    </row>
    <row r="48" spans="1:14" x14ac:dyDescent="0.25">
      <c r="A48" s="423" t="s">
        <v>787</v>
      </c>
      <c r="B48" s="419"/>
      <c r="C48" s="419"/>
      <c r="D48" s="419"/>
      <c r="E48" s="419"/>
      <c r="F48" s="419"/>
      <c r="G48" s="419"/>
      <c r="H48" s="420"/>
      <c r="I48" s="166">
        <f>I46+I47</f>
        <v>34442.5</v>
      </c>
    </row>
    <row r="49" spans="1:14" x14ac:dyDescent="0.25">
      <c r="A49" s="429" t="s">
        <v>720</v>
      </c>
      <c r="B49" s="430"/>
      <c r="C49" s="430"/>
      <c r="D49" s="430"/>
      <c r="E49" s="430"/>
      <c r="F49" s="430"/>
      <c r="G49" s="430"/>
      <c r="H49" s="430"/>
      <c r="I49" s="431"/>
    </row>
    <row r="50" spans="1:14" x14ac:dyDescent="0.25">
      <c r="A50" s="114" t="s">
        <v>721</v>
      </c>
      <c r="B50" s="445" t="s">
        <v>722</v>
      </c>
      <c r="C50" s="459"/>
      <c r="D50" s="446"/>
      <c r="E50" s="427" t="s">
        <v>704</v>
      </c>
      <c r="F50" s="428"/>
      <c r="G50" s="116" t="s">
        <v>706</v>
      </c>
      <c r="H50" s="117" t="s">
        <v>707</v>
      </c>
      <c r="I50" s="118" t="s">
        <v>708</v>
      </c>
    </row>
    <row r="51" spans="1:14" x14ac:dyDescent="0.25">
      <c r="A51" s="119">
        <v>1</v>
      </c>
      <c r="B51" s="464" t="s">
        <v>723</v>
      </c>
      <c r="C51" s="465"/>
      <c r="D51" s="466"/>
      <c r="E51" s="452" t="s">
        <v>724</v>
      </c>
      <c r="F51" s="454"/>
      <c r="G51" s="151">
        <v>10</v>
      </c>
      <c r="H51" s="149">
        <v>450</v>
      </c>
      <c r="I51" s="126">
        <f>SUM(G51*H51)</f>
        <v>4500</v>
      </c>
    </row>
    <row r="52" spans="1:14" x14ac:dyDescent="0.25">
      <c r="A52" s="119">
        <v>2</v>
      </c>
      <c r="B52" s="441" t="s">
        <v>725</v>
      </c>
      <c r="C52" s="442"/>
      <c r="D52" s="443"/>
      <c r="E52" s="421" t="s">
        <v>724</v>
      </c>
      <c r="F52" s="422"/>
      <c r="G52" s="120"/>
      <c r="H52" s="150">
        <v>350</v>
      </c>
      <c r="I52" s="123">
        <f t="shared" ref="I52:I56" si="0">SUM(G52*H52)</f>
        <v>0</v>
      </c>
    </row>
    <row r="53" spans="1:14" x14ac:dyDescent="0.25">
      <c r="A53" s="119">
        <v>3</v>
      </c>
      <c r="B53" s="441" t="s">
        <v>726</v>
      </c>
      <c r="C53" s="442"/>
      <c r="D53" s="443"/>
      <c r="E53" s="421" t="s">
        <v>724</v>
      </c>
      <c r="F53" s="422"/>
      <c r="G53" s="120"/>
      <c r="H53" s="150">
        <v>300</v>
      </c>
      <c r="I53" s="123">
        <f t="shared" si="0"/>
        <v>0</v>
      </c>
      <c r="N53" t="s">
        <v>697</v>
      </c>
    </row>
    <row r="54" spans="1:14" x14ac:dyDescent="0.25">
      <c r="A54" s="119">
        <v>4</v>
      </c>
      <c r="B54" s="441" t="s">
        <v>727</v>
      </c>
      <c r="C54" s="442"/>
      <c r="D54" s="443"/>
      <c r="E54" s="421" t="s">
        <v>724</v>
      </c>
      <c r="F54" s="422"/>
      <c r="G54" s="120"/>
      <c r="H54" s="150">
        <v>200</v>
      </c>
      <c r="I54" s="123">
        <f t="shared" si="0"/>
        <v>0</v>
      </c>
    </row>
    <row r="55" spans="1:14" x14ac:dyDescent="0.25">
      <c r="A55" s="119">
        <v>5</v>
      </c>
      <c r="B55" s="441" t="s">
        <v>728</v>
      </c>
      <c r="C55" s="442"/>
      <c r="D55" s="443"/>
      <c r="E55" s="421" t="s">
        <v>724</v>
      </c>
      <c r="F55" s="422"/>
      <c r="G55" s="120">
        <v>10</v>
      </c>
      <c r="H55" s="152">
        <v>200</v>
      </c>
      <c r="I55" s="123">
        <f t="shared" si="0"/>
        <v>2000</v>
      </c>
    </row>
    <row r="56" spans="1:14" x14ac:dyDescent="0.25">
      <c r="A56" s="133">
        <v>6</v>
      </c>
      <c r="B56" s="470" t="s">
        <v>950</v>
      </c>
      <c r="C56" s="471"/>
      <c r="D56" s="472"/>
      <c r="E56" s="455" t="s">
        <v>724</v>
      </c>
      <c r="F56" s="457"/>
      <c r="G56" s="257"/>
      <c r="H56" s="256">
        <v>140</v>
      </c>
      <c r="I56" s="255">
        <f t="shared" si="0"/>
        <v>0</v>
      </c>
    </row>
    <row r="57" spans="1:14" x14ac:dyDescent="0.25">
      <c r="A57" s="119"/>
      <c r="B57" s="445" t="s">
        <v>1230</v>
      </c>
      <c r="C57" s="459"/>
      <c r="D57" s="459"/>
      <c r="E57" s="459"/>
      <c r="F57" s="459"/>
      <c r="G57" s="459"/>
      <c r="H57" s="446"/>
      <c r="I57" s="123">
        <f>SUM(I51:I56)</f>
        <v>6500</v>
      </c>
    </row>
    <row r="58" spans="1:14" x14ac:dyDescent="0.25">
      <c r="A58" s="119">
        <v>1</v>
      </c>
      <c r="B58" s="464" t="s">
        <v>723</v>
      </c>
      <c r="C58" s="465"/>
      <c r="D58" s="466"/>
      <c r="E58" s="452" t="s">
        <v>724</v>
      </c>
      <c r="F58" s="454"/>
      <c r="G58" s="151"/>
      <c r="H58" s="149">
        <v>675</v>
      </c>
      <c r="I58" s="126">
        <f>SUM(G58*H58)</f>
        <v>0</v>
      </c>
    </row>
    <row r="59" spans="1:14" x14ac:dyDescent="0.25">
      <c r="A59" s="119">
        <v>2</v>
      </c>
      <c r="B59" s="441" t="s">
        <v>725</v>
      </c>
      <c r="C59" s="442"/>
      <c r="D59" s="443"/>
      <c r="E59" s="421" t="s">
        <v>724</v>
      </c>
      <c r="F59" s="422"/>
      <c r="G59" s="120"/>
      <c r="H59" s="150">
        <v>525</v>
      </c>
      <c r="I59" s="123">
        <f t="shared" ref="I59:I63" si="1">SUM(G59*H59)</f>
        <v>0</v>
      </c>
    </row>
    <row r="60" spans="1:14" x14ac:dyDescent="0.25">
      <c r="A60" s="119">
        <v>3</v>
      </c>
      <c r="B60" s="441" t="s">
        <v>726</v>
      </c>
      <c r="C60" s="442"/>
      <c r="D60" s="443"/>
      <c r="E60" s="421" t="s">
        <v>724</v>
      </c>
      <c r="F60" s="422"/>
      <c r="G60" s="120"/>
      <c r="H60" s="150">
        <v>450</v>
      </c>
      <c r="I60" s="123">
        <f t="shared" si="1"/>
        <v>0</v>
      </c>
    </row>
    <row r="61" spans="1:14" x14ac:dyDescent="0.25">
      <c r="A61" s="119">
        <v>4</v>
      </c>
      <c r="B61" s="441" t="s">
        <v>727</v>
      </c>
      <c r="C61" s="442"/>
      <c r="D61" s="443"/>
      <c r="E61" s="421" t="s">
        <v>724</v>
      </c>
      <c r="F61" s="422"/>
      <c r="G61" s="120"/>
      <c r="H61" s="150">
        <v>300</v>
      </c>
      <c r="I61" s="123">
        <f t="shared" si="1"/>
        <v>0</v>
      </c>
    </row>
    <row r="62" spans="1:14" x14ac:dyDescent="0.25">
      <c r="A62" s="119">
        <v>5</v>
      </c>
      <c r="B62" s="441" t="s">
        <v>728</v>
      </c>
      <c r="C62" s="442"/>
      <c r="D62" s="443"/>
      <c r="E62" s="421" t="s">
        <v>724</v>
      </c>
      <c r="F62" s="422"/>
      <c r="G62" s="120"/>
      <c r="H62" s="152">
        <v>300</v>
      </c>
      <c r="I62" s="123">
        <f t="shared" si="1"/>
        <v>0</v>
      </c>
    </row>
    <row r="63" spans="1:14" x14ac:dyDescent="0.25">
      <c r="A63" s="133">
        <v>6</v>
      </c>
      <c r="B63" s="470" t="s">
        <v>966</v>
      </c>
      <c r="C63" s="471"/>
      <c r="D63" s="472"/>
      <c r="E63" s="455" t="s">
        <v>724</v>
      </c>
      <c r="F63" s="457"/>
      <c r="G63" s="257"/>
      <c r="H63" s="256">
        <v>210</v>
      </c>
      <c r="I63" s="255">
        <f t="shared" si="1"/>
        <v>0</v>
      </c>
    </row>
    <row r="64" spans="1:14" x14ac:dyDescent="0.25">
      <c r="A64" s="119"/>
      <c r="B64" s="445" t="s">
        <v>1231</v>
      </c>
      <c r="C64" s="459"/>
      <c r="D64" s="459"/>
      <c r="E64" s="459"/>
      <c r="F64" s="459"/>
      <c r="G64" s="459"/>
      <c r="H64" s="446"/>
      <c r="I64" s="123">
        <f>SUM(I58:I63)</f>
        <v>0</v>
      </c>
    </row>
    <row r="65" spans="1:12" x14ac:dyDescent="0.25">
      <c r="A65" s="119">
        <v>1</v>
      </c>
      <c r="B65" s="464" t="s">
        <v>723</v>
      </c>
      <c r="C65" s="465"/>
      <c r="D65" s="466"/>
      <c r="E65" s="452" t="s">
        <v>724</v>
      </c>
      <c r="F65" s="454"/>
      <c r="G65" s="151"/>
      <c r="H65" s="149">
        <v>900</v>
      </c>
      <c r="I65" s="126">
        <f>SUM(G65*H65)</f>
        <v>0</v>
      </c>
    </row>
    <row r="66" spans="1:12" x14ac:dyDescent="0.25">
      <c r="A66" s="119">
        <v>2</v>
      </c>
      <c r="B66" s="441" t="s">
        <v>725</v>
      </c>
      <c r="C66" s="442"/>
      <c r="D66" s="443"/>
      <c r="E66" s="421" t="s">
        <v>724</v>
      </c>
      <c r="F66" s="422"/>
      <c r="G66" s="120"/>
      <c r="H66" s="150">
        <v>700</v>
      </c>
      <c r="I66" s="123">
        <f t="shared" ref="I66:I70" si="2">SUM(G66*H66)</f>
        <v>0</v>
      </c>
      <c r="L66" s="91"/>
    </row>
    <row r="67" spans="1:12" x14ac:dyDescent="0.25">
      <c r="A67" s="119">
        <v>3</v>
      </c>
      <c r="B67" s="441" t="s">
        <v>726</v>
      </c>
      <c r="C67" s="442"/>
      <c r="D67" s="443"/>
      <c r="E67" s="421" t="s">
        <v>724</v>
      </c>
      <c r="F67" s="422"/>
      <c r="G67" s="120"/>
      <c r="H67" s="150">
        <v>600</v>
      </c>
      <c r="I67" s="123">
        <f t="shared" si="2"/>
        <v>0</v>
      </c>
    </row>
    <row r="68" spans="1:12" x14ac:dyDescent="0.25">
      <c r="A68" s="119">
        <v>4</v>
      </c>
      <c r="B68" s="441" t="s">
        <v>727</v>
      </c>
      <c r="C68" s="442"/>
      <c r="D68" s="443"/>
      <c r="E68" s="421" t="s">
        <v>724</v>
      </c>
      <c r="F68" s="422"/>
      <c r="G68" s="120"/>
      <c r="H68" s="150">
        <v>400</v>
      </c>
      <c r="I68" s="123">
        <f t="shared" si="2"/>
        <v>0</v>
      </c>
    </row>
    <row r="69" spans="1:12" x14ac:dyDescent="0.25">
      <c r="A69" s="119">
        <v>5</v>
      </c>
      <c r="B69" s="441" t="s">
        <v>728</v>
      </c>
      <c r="C69" s="442"/>
      <c r="D69" s="443"/>
      <c r="E69" s="421" t="s">
        <v>724</v>
      </c>
      <c r="F69" s="422"/>
      <c r="G69" s="120"/>
      <c r="H69" s="152">
        <v>400</v>
      </c>
      <c r="I69" s="123">
        <f t="shared" si="2"/>
        <v>0</v>
      </c>
    </row>
    <row r="70" spans="1:12" x14ac:dyDescent="0.25">
      <c r="A70" s="133">
        <v>6</v>
      </c>
      <c r="B70" s="470" t="s">
        <v>966</v>
      </c>
      <c r="C70" s="471"/>
      <c r="D70" s="472"/>
      <c r="E70" s="455" t="s">
        <v>724</v>
      </c>
      <c r="F70" s="457"/>
      <c r="G70" s="257"/>
      <c r="H70" s="256">
        <v>280</v>
      </c>
      <c r="I70" s="255">
        <f t="shared" si="2"/>
        <v>0</v>
      </c>
    </row>
    <row r="71" spans="1:12" x14ac:dyDescent="0.25">
      <c r="A71" s="128"/>
      <c r="B71" s="427"/>
      <c r="C71" s="473"/>
      <c r="D71" s="473"/>
      <c r="E71" s="473"/>
      <c r="F71" s="473"/>
      <c r="G71" s="428"/>
      <c r="H71" s="112"/>
      <c r="I71" s="123">
        <f>SUM(I65:I70)</f>
        <v>0</v>
      </c>
    </row>
    <row r="72" spans="1:12" x14ac:dyDescent="0.25">
      <c r="A72" s="423" t="s">
        <v>729</v>
      </c>
      <c r="B72" s="419"/>
      <c r="C72" s="419"/>
      <c r="D72" s="419"/>
      <c r="E72" s="419"/>
      <c r="F72" s="419"/>
      <c r="G72" s="419"/>
      <c r="H72" s="420"/>
      <c r="I72" s="134"/>
    </row>
    <row r="73" spans="1:12" x14ac:dyDescent="0.25">
      <c r="A73" s="429" t="s">
        <v>730</v>
      </c>
      <c r="B73" s="430"/>
      <c r="C73" s="430"/>
      <c r="D73" s="430"/>
      <c r="E73" s="430"/>
      <c r="F73" s="430"/>
      <c r="G73" s="430"/>
      <c r="H73" s="430"/>
      <c r="I73" s="431"/>
    </row>
    <row r="74" spans="1:12" x14ac:dyDescent="0.25">
      <c r="A74" s="114" t="s">
        <v>731</v>
      </c>
      <c r="B74" s="427" t="s">
        <v>732</v>
      </c>
      <c r="C74" s="473"/>
      <c r="D74" s="428"/>
      <c r="E74" s="427" t="s">
        <v>733</v>
      </c>
      <c r="F74" s="428"/>
      <c r="G74" s="130" t="s">
        <v>734</v>
      </c>
      <c r="H74" s="130" t="s">
        <v>707</v>
      </c>
      <c r="I74" s="131" t="s">
        <v>708</v>
      </c>
    </row>
    <row r="75" spans="1:12" x14ac:dyDescent="0.25">
      <c r="A75" s="119">
        <v>1</v>
      </c>
      <c r="B75" s="432" t="s">
        <v>1205</v>
      </c>
      <c r="C75" s="433"/>
      <c r="D75" s="434"/>
      <c r="E75" s="421">
        <v>3</v>
      </c>
      <c r="F75" s="422"/>
      <c r="G75" s="210">
        <v>169.8</v>
      </c>
      <c r="H75" s="132">
        <v>5</v>
      </c>
      <c r="I75" s="226">
        <f>H75*G75</f>
        <v>849</v>
      </c>
    </row>
    <row r="76" spans="1:12" x14ac:dyDescent="0.25">
      <c r="A76" s="133"/>
      <c r="B76" s="438"/>
      <c r="C76" s="439"/>
      <c r="D76" s="440"/>
      <c r="E76" s="455"/>
      <c r="F76" s="457"/>
      <c r="G76" s="120"/>
      <c r="H76" s="132"/>
      <c r="I76" s="226"/>
    </row>
    <row r="77" spans="1:12" x14ac:dyDescent="0.25">
      <c r="A77" s="423" t="s">
        <v>737</v>
      </c>
      <c r="B77" s="419"/>
      <c r="C77" s="419"/>
      <c r="D77" s="419"/>
      <c r="E77" s="419"/>
      <c r="F77" s="419"/>
      <c r="G77" s="419"/>
      <c r="H77" s="420"/>
      <c r="I77" s="134">
        <f>SUM(I75:I76)</f>
        <v>849</v>
      </c>
    </row>
    <row r="78" spans="1:12" x14ac:dyDescent="0.25">
      <c r="A78" s="135"/>
      <c r="B78" s="136"/>
      <c r="C78" s="136"/>
      <c r="D78" s="136"/>
      <c r="E78" s="136"/>
      <c r="F78" s="137"/>
      <c r="G78" s="138"/>
      <c r="H78" s="138"/>
      <c r="I78" s="139"/>
    </row>
    <row r="79" spans="1:12" x14ac:dyDescent="0.25">
      <c r="A79" s="467"/>
      <c r="B79" s="468"/>
      <c r="C79" s="468"/>
      <c r="D79" s="468"/>
      <c r="E79" s="468"/>
      <c r="F79" s="140"/>
      <c r="G79" s="469" t="s">
        <v>738</v>
      </c>
      <c r="H79" s="468"/>
      <c r="I79" s="141">
        <f>I77+I71+I64+I57+I48+I27</f>
        <v>41791.5</v>
      </c>
    </row>
    <row r="80" spans="1:12" x14ac:dyDescent="0.25">
      <c r="A80" s="467"/>
      <c r="B80" s="468"/>
      <c r="C80" s="468"/>
      <c r="D80" s="468"/>
      <c r="E80" s="468"/>
      <c r="F80" s="94"/>
      <c r="G80" s="142"/>
      <c r="H80" s="143"/>
      <c r="I80" s="144"/>
    </row>
    <row r="81" spans="1:9" ht="15.75" thickBot="1" x14ac:dyDescent="0.3">
      <c r="A81" s="467"/>
      <c r="B81" s="468"/>
      <c r="C81" s="468"/>
      <c r="D81" s="468"/>
      <c r="E81" s="468"/>
      <c r="F81" s="94"/>
      <c r="G81" s="417" t="s">
        <v>739</v>
      </c>
      <c r="H81" s="418"/>
      <c r="I81" s="153">
        <f>I79+I80</f>
        <v>41791.5</v>
      </c>
    </row>
    <row r="82" spans="1:9" ht="16.5" thickTop="1" thickBot="1" x14ac:dyDescent="0.3">
      <c r="A82" s="145"/>
      <c r="B82" s="146"/>
      <c r="C82" s="474"/>
      <c r="D82" s="475"/>
      <c r="E82" s="475"/>
      <c r="F82" s="475"/>
      <c r="G82" s="147"/>
      <c r="H82" s="147"/>
      <c r="I82" s="148"/>
    </row>
  </sheetData>
  <mergeCells count="107">
    <mergeCell ref="A9:E9"/>
    <mergeCell ref="F9:G9"/>
    <mergeCell ref="H9:I9"/>
    <mergeCell ref="F10:G10"/>
    <mergeCell ref="H10:I10"/>
    <mergeCell ref="F11:G11"/>
    <mergeCell ref="H11:I11"/>
    <mergeCell ref="A16:I16"/>
    <mergeCell ref="A17:I17"/>
    <mergeCell ref="B18:D18"/>
    <mergeCell ref="B19:D19"/>
    <mergeCell ref="B20:D20"/>
    <mergeCell ref="B21:D21"/>
    <mergeCell ref="F12:G12"/>
    <mergeCell ref="H12:I12"/>
    <mergeCell ref="H13:I13"/>
    <mergeCell ref="F14:G14"/>
    <mergeCell ref="H14:I14"/>
    <mergeCell ref="F15:G15"/>
    <mergeCell ref="H15:I15"/>
    <mergeCell ref="B28:F28"/>
    <mergeCell ref="B29:F29"/>
    <mergeCell ref="B30:F30"/>
    <mergeCell ref="B31:F31"/>
    <mergeCell ref="B32:F32"/>
    <mergeCell ref="B33:F33"/>
    <mergeCell ref="A22:H22"/>
    <mergeCell ref="A23:I23"/>
    <mergeCell ref="B24:F24"/>
    <mergeCell ref="B25:F25"/>
    <mergeCell ref="B26:F26"/>
    <mergeCell ref="B27:F27"/>
    <mergeCell ref="B40:F40"/>
    <mergeCell ref="B41:F41"/>
    <mergeCell ref="B42:F42"/>
    <mergeCell ref="B43:F43"/>
    <mergeCell ref="B44:F44"/>
    <mergeCell ref="B45:F45"/>
    <mergeCell ref="B34:F34"/>
    <mergeCell ref="B35:F35"/>
    <mergeCell ref="B36:F36"/>
    <mergeCell ref="B37:F37"/>
    <mergeCell ref="B38:F38"/>
    <mergeCell ref="B39:F39"/>
    <mergeCell ref="B51:D51"/>
    <mergeCell ref="E51:F51"/>
    <mergeCell ref="B52:D52"/>
    <mergeCell ref="E52:F52"/>
    <mergeCell ref="B53:D53"/>
    <mergeCell ref="E53:F53"/>
    <mergeCell ref="A46:H46"/>
    <mergeCell ref="A47:H47"/>
    <mergeCell ref="A48:H48"/>
    <mergeCell ref="A49:I49"/>
    <mergeCell ref="B50:D50"/>
    <mergeCell ref="E50:F50"/>
    <mergeCell ref="B58:D58"/>
    <mergeCell ref="B59:D59"/>
    <mergeCell ref="B62:D62"/>
    <mergeCell ref="E62:F62"/>
    <mergeCell ref="B57:H57"/>
    <mergeCell ref="E58:F58"/>
    <mergeCell ref="E59:F59"/>
    <mergeCell ref="B54:D54"/>
    <mergeCell ref="E54:F54"/>
    <mergeCell ref="B55:D55"/>
    <mergeCell ref="E55:F55"/>
    <mergeCell ref="B56:D56"/>
    <mergeCell ref="E56:F56"/>
    <mergeCell ref="B60:D60"/>
    <mergeCell ref="E60:F60"/>
    <mergeCell ref="B61:D61"/>
    <mergeCell ref="E61:F61"/>
    <mergeCell ref="B64:H64"/>
    <mergeCell ref="B65:D65"/>
    <mergeCell ref="E65:F65"/>
    <mergeCell ref="B70:D70"/>
    <mergeCell ref="E70:F70"/>
    <mergeCell ref="B63:D63"/>
    <mergeCell ref="E63:F63"/>
    <mergeCell ref="B66:D66"/>
    <mergeCell ref="E66:F66"/>
    <mergeCell ref="B71:G71"/>
    <mergeCell ref="A72:H72"/>
    <mergeCell ref="A73:I73"/>
    <mergeCell ref="B74:D74"/>
    <mergeCell ref="E74:F74"/>
    <mergeCell ref="B75:D75"/>
    <mergeCell ref="E75:F75"/>
    <mergeCell ref="B67:D67"/>
    <mergeCell ref="E67:F67"/>
    <mergeCell ref="B68:D68"/>
    <mergeCell ref="E68:F68"/>
    <mergeCell ref="B69:D69"/>
    <mergeCell ref="E69:F69"/>
    <mergeCell ref="A80:B80"/>
    <mergeCell ref="C80:E80"/>
    <mergeCell ref="A81:B81"/>
    <mergeCell ref="C81:E81"/>
    <mergeCell ref="G81:H81"/>
    <mergeCell ref="C82:F82"/>
    <mergeCell ref="B76:D76"/>
    <mergeCell ref="E76:F76"/>
    <mergeCell ref="A77:H77"/>
    <mergeCell ref="A79:B79"/>
    <mergeCell ref="C79:E79"/>
    <mergeCell ref="G79:H79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N71"/>
  <sheetViews>
    <sheetView topLeftCell="A19" workbookViewId="0">
      <selection activeCell="L22" sqref="A1:XFD1048576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9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686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>
        <v>44482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451" t="s">
        <v>1235</v>
      </c>
      <c r="I12" s="450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941</v>
      </c>
      <c r="I15" s="484"/>
    </row>
    <row r="16" spans="1:13" x14ac:dyDescent="0.25">
      <c r="A16" s="458" t="s">
        <v>898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1236</v>
      </c>
      <c r="C25" s="433"/>
      <c r="D25" s="433"/>
      <c r="E25" s="433"/>
      <c r="F25" s="434"/>
      <c r="G25" s="189">
        <v>1</v>
      </c>
      <c r="H25" s="221">
        <v>39726.25</v>
      </c>
      <c r="I25" s="123">
        <f>H25*G25</f>
        <v>39726.25</v>
      </c>
    </row>
    <row r="26" spans="1:11" x14ac:dyDescent="0.25">
      <c r="A26" s="119"/>
      <c r="B26" s="435"/>
      <c r="C26" s="436"/>
      <c r="D26" s="436"/>
      <c r="E26" s="436"/>
      <c r="F26" s="437"/>
      <c r="G26" s="189"/>
      <c r="H26" s="222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2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22"/>
      <c r="I32" s="123"/>
    </row>
    <row r="33" spans="1:14" x14ac:dyDescent="0.25">
      <c r="A33" s="119"/>
      <c r="B33" s="485"/>
      <c r="C33" s="486"/>
      <c r="D33" s="486"/>
      <c r="E33" s="486"/>
      <c r="F33" s="486"/>
      <c r="G33" s="189"/>
      <c r="H33" s="222"/>
      <c r="I33" s="123"/>
    </row>
    <row r="34" spans="1:14" x14ac:dyDescent="0.25">
      <c r="A34" s="119"/>
      <c r="B34" s="485"/>
      <c r="C34" s="486"/>
      <c r="D34" s="486"/>
      <c r="E34" s="486"/>
      <c r="F34" s="486"/>
      <c r="G34" s="189"/>
      <c r="H34" s="190"/>
      <c r="I34" s="123"/>
      <c r="L34" s="124"/>
    </row>
    <row r="35" spans="1:14" x14ac:dyDescent="0.25">
      <c r="A35" s="482" t="s">
        <v>785</v>
      </c>
      <c r="B35" s="419"/>
      <c r="C35" s="419"/>
      <c r="D35" s="419"/>
      <c r="E35" s="419"/>
      <c r="F35" s="419"/>
      <c r="G35" s="419"/>
      <c r="H35" s="420"/>
      <c r="I35" s="183">
        <f>SUM(I25:I34)</f>
        <v>39726.25</v>
      </c>
      <c r="L35" s="124"/>
    </row>
    <row r="36" spans="1:14" x14ac:dyDescent="0.25">
      <c r="A36" s="423" t="s">
        <v>786</v>
      </c>
      <c r="B36" s="419"/>
      <c r="C36" s="419"/>
      <c r="D36" s="419"/>
      <c r="E36" s="419"/>
      <c r="F36" s="419"/>
      <c r="G36" s="419"/>
      <c r="H36" s="420"/>
      <c r="I36" s="184">
        <f>ROUND((I35*0.15),2)</f>
        <v>5958.94</v>
      </c>
      <c r="L36" s="124"/>
    </row>
    <row r="37" spans="1:14" x14ac:dyDescent="0.25">
      <c r="A37" s="423" t="s">
        <v>787</v>
      </c>
      <c r="B37" s="419"/>
      <c r="C37" s="419"/>
      <c r="D37" s="419"/>
      <c r="E37" s="419"/>
      <c r="F37" s="419"/>
      <c r="G37" s="419"/>
      <c r="H37" s="420"/>
      <c r="I37" s="166">
        <f>I35+I36</f>
        <v>45685.19</v>
      </c>
    </row>
    <row r="38" spans="1:14" x14ac:dyDescent="0.25">
      <c r="A38" s="429" t="s">
        <v>720</v>
      </c>
      <c r="B38" s="430"/>
      <c r="C38" s="430"/>
      <c r="D38" s="430"/>
      <c r="E38" s="430"/>
      <c r="F38" s="430"/>
      <c r="G38" s="430"/>
      <c r="H38" s="430"/>
      <c r="I38" s="431"/>
    </row>
    <row r="39" spans="1:14" x14ac:dyDescent="0.25">
      <c r="A39" s="114" t="s">
        <v>721</v>
      </c>
      <c r="B39" s="445" t="s">
        <v>722</v>
      </c>
      <c r="C39" s="459"/>
      <c r="D39" s="446"/>
      <c r="E39" s="427" t="s">
        <v>704</v>
      </c>
      <c r="F39" s="428"/>
      <c r="G39" s="116" t="s">
        <v>706</v>
      </c>
      <c r="H39" s="117" t="s">
        <v>707</v>
      </c>
      <c r="I39" s="118" t="s">
        <v>708</v>
      </c>
    </row>
    <row r="40" spans="1:14" x14ac:dyDescent="0.25">
      <c r="A40" s="119">
        <v>1</v>
      </c>
      <c r="B40" s="464" t="s">
        <v>723</v>
      </c>
      <c r="C40" s="465"/>
      <c r="D40" s="466"/>
      <c r="E40" s="452" t="s">
        <v>724</v>
      </c>
      <c r="F40" s="454"/>
      <c r="G40" s="151">
        <v>6</v>
      </c>
      <c r="H40" s="149">
        <v>450</v>
      </c>
      <c r="I40" s="126">
        <f>SUM(G40*H40)</f>
        <v>2700</v>
      </c>
    </row>
    <row r="41" spans="1:14" x14ac:dyDescent="0.25">
      <c r="A41" s="119">
        <v>2</v>
      </c>
      <c r="B41" s="441" t="s">
        <v>725</v>
      </c>
      <c r="C41" s="442"/>
      <c r="D41" s="443"/>
      <c r="E41" s="421" t="s">
        <v>724</v>
      </c>
      <c r="F41" s="422"/>
      <c r="G41" s="120"/>
      <c r="H41" s="150">
        <v>350</v>
      </c>
      <c r="I41" s="123">
        <f t="shared" ref="I41:I45" si="0">SUM(G41*H41)</f>
        <v>0</v>
      </c>
    </row>
    <row r="42" spans="1:14" x14ac:dyDescent="0.25">
      <c r="A42" s="119">
        <v>3</v>
      </c>
      <c r="B42" s="441" t="s">
        <v>726</v>
      </c>
      <c r="C42" s="442"/>
      <c r="D42" s="443"/>
      <c r="E42" s="421" t="s">
        <v>724</v>
      </c>
      <c r="F42" s="422"/>
      <c r="G42" s="120"/>
      <c r="H42" s="150">
        <v>300</v>
      </c>
      <c r="I42" s="123">
        <f t="shared" si="0"/>
        <v>0</v>
      </c>
      <c r="N42" t="s">
        <v>697</v>
      </c>
    </row>
    <row r="43" spans="1:14" x14ac:dyDescent="0.25">
      <c r="A43" s="119">
        <v>4</v>
      </c>
      <c r="B43" s="441" t="s">
        <v>727</v>
      </c>
      <c r="C43" s="442"/>
      <c r="D43" s="443"/>
      <c r="E43" s="421" t="s">
        <v>724</v>
      </c>
      <c r="F43" s="422"/>
      <c r="G43" s="120">
        <v>6</v>
      </c>
      <c r="H43" s="150">
        <v>200</v>
      </c>
      <c r="I43" s="123">
        <f t="shared" si="0"/>
        <v>1200</v>
      </c>
    </row>
    <row r="44" spans="1:14" x14ac:dyDescent="0.25">
      <c r="A44" s="119">
        <v>5</v>
      </c>
      <c r="B44" s="441" t="s">
        <v>728</v>
      </c>
      <c r="C44" s="442"/>
      <c r="D44" s="443"/>
      <c r="E44" s="421" t="s">
        <v>724</v>
      </c>
      <c r="F44" s="422"/>
      <c r="G44" s="120"/>
      <c r="H44" s="152">
        <v>200</v>
      </c>
      <c r="I44" s="123">
        <f t="shared" si="0"/>
        <v>0</v>
      </c>
    </row>
    <row r="45" spans="1:14" x14ac:dyDescent="0.25">
      <c r="A45" s="133">
        <v>6</v>
      </c>
      <c r="B45" s="470" t="s">
        <v>950</v>
      </c>
      <c r="C45" s="471"/>
      <c r="D45" s="472"/>
      <c r="E45" s="455" t="s">
        <v>724</v>
      </c>
      <c r="F45" s="457"/>
      <c r="G45" s="257"/>
      <c r="H45" s="256">
        <v>140</v>
      </c>
      <c r="I45" s="255">
        <f t="shared" si="0"/>
        <v>0</v>
      </c>
    </row>
    <row r="46" spans="1:14" x14ac:dyDescent="0.25">
      <c r="A46" s="119"/>
      <c r="B46" s="445" t="s">
        <v>1230</v>
      </c>
      <c r="C46" s="459"/>
      <c r="D46" s="459"/>
      <c r="E46" s="459"/>
      <c r="F46" s="459"/>
      <c r="G46" s="459"/>
      <c r="H46" s="446"/>
      <c r="I46" s="123">
        <f>SUM(I40:I45)</f>
        <v>3900</v>
      </c>
    </row>
    <row r="47" spans="1:14" x14ac:dyDescent="0.25">
      <c r="A47" s="119">
        <v>1</v>
      </c>
      <c r="B47" s="464" t="s">
        <v>723</v>
      </c>
      <c r="C47" s="465"/>
      <c r="D47" s="466"/>
      <c r="E47" s="452" t="s">
        <v>724</v>
      </c>
      <c r="F47" s="454"/>
      <c r="G47" s="151"/>
      <c r="H47" s="149">
        <v>675</v>
      </c>
      <c r="I47" s="126">
        <f>SUM(G47*H47)</f>
        <v>0</v>
      </c>
    </row>
    <row r="48" spans="1:14" x14ac:dyDescent="0.25">
      <c r="A48" s="119">
        <v>2</v>
      </c>
      <c r="B48" s="441" t="s">
        <v>725</v>
      </c>
      <c r="C48" s="442"/>
      <c r="D48" s="443"/>
      <c r="E48" s="421" t="s">
        <v>724</v>
      </c>
      <c r="F48" s="422"/>
      <c r="G48" s="120"/>
      <c r="H48" s="150">
        <v>525</v>
      </c>
      <c r="I48" s="123">
        <f t="shared" ref="I48:I52" si="1">SUM(G48*H48)</f>
        <v>0</v>
      </c>
    </row>
    <row r="49" spans="1:12" x14ac:dyDescent="0.25">
      <c r="A49" s="119">
        <v>3</v>
      </c>
      <c r="B49" s="441" t="s">
        <v>726</v>
      </c>
      <c r="C49" s="442"/>
      <c r="D49" s="443"/>
      <c r="E49" s="421" t="s">
        <v>724</v>
      </c>
      <c r="F49" s="422"/>
      <c r="G49" s="120"/>
      <c r="H49" s="150">
        <v>450</v>
      </c>
      <c r="I49" s="123">
        <f t="shared" si="1"/>
        <v>0</v>
      </c>
    </row>
    <row r="50" spans="1:12" x14ac:dyDescent="0.25">
      <c r="A50" s="119">
        <v>4</v>
      </c>
      <c r="B50" s="441" t="s">
        <v>727</v>
      </c>
      <c r="C50" s="442"/>
      <c r="D50" s="443"/>
      <c r="E50" s="421" t="s">
        <v>724</v>
      </c>
      <c r="F50" s="422"/>
      <c r="G50" s="120"/>
      <c r="H50" s="150">
        <v>300</v>
      </c>
      <c r="I50" s="123">
        <f t="shared" si="1"/>
        <v>0</v>
      </c>
    </row>
    <row r="51" spans="1:12" x14ac:dyDescent="0.25">
      <c r="A51" s="119">
        <v>5</v>
      </c>
      <c r="B51" s="441" t="s">
        <v>728</v>
      </c>
      <c r="C51" s="442"/>
      <c r="D51" s="443"/>
      <c r="E51" s="421" t="s">
        <v>724</v>
      </c>
      <c r="F51" s="422"/>
      <c r="G51" s="120"/>
      <c r="H51" s="152">
        <v>300</v>
      </c>
      <c r="I51" s="123">
        <f t="shared" si="1"/>
        <v>0</v>
      </c>
    </row>
    <row r="52" spans="1:12" x14ac:dyDescent="0.25">
      <c r="A52" s="133">
        <v>6</v>
      </c>
      <c r="B52" s="470" t="s">
        <v>966</v>
      </c>
      <c r="C52" s="471"/>
      <c r="D52" s="472"/>
      <c r="E52" s="455" t="s">
        <v>724</v>
      </c>
      <c r="F52" s="457"/>
      <c r="G52" s="257"/>
      <c r="H52" s="256">
        <v>210</v>
      </c>
      <c r="I52" s="255">
        <f t="shared" si="1"/>
        <v>0</v>
      </c>
    </row>
    <row r="53" spans="1:12" x14ac:dyDescent="0.25">
      <c r="A53" s="119"/>
      <c r="B53" s="445" t="s">
        <v>1231</v>
      </c>
      <c r="C53" s="459"/>
      <c r="D53" s="459"/>
      <c r="E53" s="459"/>
      <c r="F53" s="459"/>
      <c r="G53" s="459"/>
      <c r="H53" s="446"/>
      <c r="I53" s="123">
        <f>SUM(I47:I52)</f>
        <v>0</v>
      </c>
    </row>
    <row r="54" spans="1:12" x14ac:dyDescent="0.25">
      <c r="A54" s="119">
        <v>1</v>
      </c>
      <c r="B54" s="464" t="s">
        <v>723</v>
      </c>
      <c r="C54" s="465"/>
      <c r="D54" s="466"/>
      <c r="E54" s="452" t="s">
        <v>724</v>
      </c>
      <c r="F54" s="454"/>
      <c r="G54" s="151"/>
      <c r="H54" s="149">
        <v>900</v>
      </c>
      <c r="I54" s="126">
        <f>SUM(G54*H54)</f>
        <v>0</v>
      </c>
    </row>
    <row r="55" spans="1:12" x14ac:dyDescent="0.25">
      <c r="A55" s="119">
        <v>2</v>
      </c>
      <c r="B55" s="441" t="s">
        <v>725</v>
      </c>
      <c r="C55" s="442"/>
      <c r="D55" s="443"/>
      <c r="E55" s="421" t="s">
        <v>724</v>
      </c>
      <c r="F55" s="422"/>
      <c r="G55" s="120"/>
      <c r="H55" s="150">
        <v>700</v>
      </c>
      <c r="I55" s="123">
        <f t="shared" ref="I55:I59" si="2">SUM(G55*H55)</f>
        <v>0</v>
      </c>
      <c r="L55" s="91"/>
    </row>
    <row r="56" spans="1:12" x14ac:dyDescent="0.25">
      <c r="A56" s="119">
        <v>3</v>
      </c>
      <c r="B56" s="441" t="s">
        <v>726</v>
      </c>
      <c r="C56" s="442"/>
      <c r="D56" s="443"/>
      <c r="E56" s="421" t="s">
        <v>724</v>
      </c>
      <c r="F56" s="422"/>
      <c r="G56" s="120"/>
      <c r="H56" s="150">
        <v>600</v>
      </c>
      <c r="I56" s="123">
        <f t="shared" si="2"/>
        <v>0</v>
      </c>
    </row>
    <row r="57" spans="1:12" x14ac:dyDescent="0.25">
      <c r="A57" s="119">
        <v>4</v>
      </c>
      <c r="B57" s="441" t="s">
        <v>727</v>
      </c>
      <c r="C57" s="442"/>
      <c r="D57" s="443"/>
      <c r="E57" s="421" t="s">
        <v>724</v>
      </c>
      <c r="F57" s="422"/>
      <c r="G57" s="120"/>
      <c r="H57" s="150">
        <v>400</v>
      </c>
      <c r="I57" s="123">
        <f t="shared" si="2"/>
        <v>0</v>
      </c>
    </row>
    <row r="58" spans="1:12" x14ac:dyDescent="0.25">
      <c r="A58" s="119">
        <v>5</v>
      </c>
      <c r="B58" s="441" t="s">
        <v>728</v>
      </c>
      <c r="C58" s="442"/>
      <c r="D58" s="443"/>
      <c r="E58" s="421" t="s">
        <v>724</v>
      </c>
      <c r="F58" s="422"/>
      <c r="G58" s="120"/>
      <c r="H58" s="152">
        <v>400</v>
      </c>
      <c r="I58" s="123">
        <f t="shared" si="2"/>
        <v>0</v>
      </c>
    </row>
    <row r="59" spans="1:12" x14ac:dyDescent="0.25">
      <c r="A59" s="133">
        <v>6</v>
      </c>
      <c r="B59" s="470" t="s">
        <v>966</v>
      </c>
      <c r="C59" s="471"/>
      <c r="D59" s="472"/>
      <c r="E59" s="455" t="s">
        <v>724</v>
      </c>
      <c r="F59" s="457"/>
      <c r="G59" s="257"/>
      <c r="H59" s="256">
        <v>280</v>
      </c>
      <c r="I59" s="255">
        <f t="shared" si="2"/>
        <v>0</v>
      </c>
    </row>
    <row r="60" spans="1:12" x14ac:dyDescent="0.25">
      <c r="A60" s="128"/>
      <c r="B60" s="427"/>
      <c r="C60" s="473"/>
      <c r="D60" s="473"/>
      <c r="E60" s="473"/>
      <c r="F60" s="473"/>
      <c r="G60" s="428"/>
      <c r="H60" s="112"/>
      <c r="I60" s="123">
        <f>SUM(I54:I59)</f>
        <v>0</v>
      </c>
    </row>
    <row r="61" spans="1:12" x14ac:dyDescent="0.25">
      <c r="A61" s="423" t="s">
        <v>729</v>
      </c>
      <c r="B61" s="419"/>
      <c r="C61" s="419"/>
      <c r="D61" s="419"/>
      <c r="E61" s="419"/>
      <c r="F61" s="419"/>
      <c r="G61" s="419"/>
      <c r="H61" s="420"/>
      <c r="I61" s="134"/>
    </row>
    <row r="62" spans="1:12" x14ac:dyDescent="0.25">
      <c r="A62" s="429" t="s">
        <v>730</v>
      </c>
      <c r="B62" s="430"/>
      <c r="C62" s="430"/>
      <c r="D62" s="430"/>
      <c r="E62" s="430"/>
      <c r="F62" s="430"/>
      <c r="G62" s="430"/>
      <c r="H62" s="430"/>
      <c r="I62" s="431"/>
    </row>
    <row r="63" spans="1:12" x14ac:dyDescent="0.25">
      <c r="A63" s="114" t="s">
        <v>731</v>
      </c>
      <c r="B63" s="427" t="s">
        <v>732</v>
      </c>
      <c r="C63" s="473"/>
      <c r="D63" s="428"/>
      <c r="E63" s="427" t="s">
        <v>733</v>
      </c>
      <c r="F63" s="428"/>
      <c r="G63" s="130" t="s">
        <v>734</v>
      </c>
      <c r="H63" s="130" t="s">
        <v>707</v>
      </c>
      <c r="I63" s="131" t="s">
        <v>708</v>
      </c>
    </row>
    <row r="64" spans="1:12" x14ac:dyDescent="0.25">
      <c r="A64" s="119">
        <v>1</v>
      </c>
      <c r="B64" s="432" t="s">
        <v>1205</v>
      </c>
      <c r="C64" s="433"/>
      <c r="D64" s="434"/>
      <c r="E64" s="421">
        <v>2</v>
      </c>
      <c r="F64" s="422"/>
      <c r="G64" s="210">
        <v>113.2</v>
      </c>
      <c r="H64" s="132">
        <v>5</v>
      </c>
      <c r="I64" s="226">
        <f>H64*G64</f>
        <v>566</v>
      </c>
    </row>
    <row r="65" spans="1:9" x14ac:dyDescent="0.25">
      <c r="A65" s="133"/>
      <c r="B65" s="438"/>
      <c r="C65" s="439"/>
      <c r="D65" s="440"/>
      <c r="E65" s="455"/>
      <c r="F65" s="457"/>
      <c r="G65" s="120"/>
      <c r="H65" s="132"/>
      <c r="I65" s="226"/>
    </row>
    <row r="66" spans="1:9" x14ac:dyDescent="0.25">
      <c r="A66" s="423" t="s">
        <v>737</v>
      </c>
      <c r="B66" s="419"/>
      <c r="C66" s="419"/>
      <c r="D66" s="419"/>
      <c r="E66" s="419"/>
      <c r="F66" s="419"/>
      <c r="G66" s="419"/>
      <c r="H66" s="420"/>
      <c r="I66" s="134">
        <f>SUM(I64:I65)</f>
        <v>566</v>
      </c>
    </row>
    <row r="67" spans="1:9" x14ac:dyDescent="0.25">
      <c r="A67" s="135"/>
      <c r="B67" s="136"/>
      <c r="C67" s="136"/>
      <c r="D67" s="136"/>
      <c r="E67" s="136"/>
      <c r="F67" s="137"/>
      <c r="G67" s="138"/>
      <c r="H67" s="138"/>
      <c r="I67" s="139"/>
    </row>
    <row r="68" spans="1:9" x14ac:dyDescent="0.25">
      <c r="A68" s="467"/>
      <c r="B68" s="468"/>
      <c r="C68" s="468"/>
      <c r="D68" s="468"/>
      <c r="E68" s="468"/>
      <c r="F68" s="140"/>
      <c r="G68" s="469" t="s">
        <v>738</v>
      </c>
      <c r="H68" s="468"/>
      <c r="I68" s="141">
        <f>I66+I60+I53+I46+I37+I27</f>
        <v>50151.19</v>
      </c>
    </row>
    <row r="69" spans="1:9" x14ac:dyDescent="0.25">
      <c r="A69" s="467"/>
      <c r="B69" s="468"/>
      <c r="C69" s="468"/>
      <c r="D69" s="468"/>
      <c r="E69" s="468"/>
      <c r="F69" s="94"/>
      <c r="G69" s="142"/>
      <c r="H69" s="143"/>
      <c r="I69" s="144"/>
    </row>
    <row r="70" spans="1:9" ht="15.75" thickBot="1" x14ac:dyDescent="0.3">
      <c r="A70" s="467"/>
      <c r="B70" s="468"/>
      <c r="C70" s="468"/>
      <c r="D70" s="468"/>
      <c r="E70" s="468"/>
      <c r="F70" s="94"/>
      <c r="G70" s="417" t="s">
        <v>739</v>
      </c>
      <c r="H70" s="418"/>
      <c r="I70" s="153">
        <f>I68+I69</f>
        <v>50151.19</v>
      </c>
    </row>
    <row r="71" spans="1:9" ht="16.5" thickTop="1" thickBot="1" x14ac:dyDescent="0.3">
      <c r="A71" s="145"/>
      <c r="B71" s="146"/>
      <c r="C71" s="474"/>
      <c r="D71" s="475"/>
      <c r="E71" s="475"/>
      <c r="F71" s="475"/>
      <c r="G71" s="147"/>
      <c r="H71" s="147"/>
      <c r="I71" s="148"/>
    </row>
  </sheetData>
  <mergeCells count="96">
    <mergeCell ref="C71:F71"/>
    <mergeCell ref="B65:D65"/>
    <mergeCell ref="E65:F65"/>
    <mergeCell ref="A66:H66"/>
    <mergeCell ref="A68:B68"/>
    <mergeCell ref="C68:E68"/>
    <mergeCell ref="G68:H68"/>
    <mergeCell ref="A69:B69"/>
    <mergeCell ref="C69:E69"/>
    <mergeCell ref="A70:B70"/>
    <mergeCell ref="C70:E70"/>
    <mergeCell ref="G70:H70"/>
    <mergeCell ref="B64:D64"/>
    <mergeCell ref="E64:F64"/>
    <mergeCell ref="B57:D57"/>
    <mergeCell ref="E57:F57"/>
    <mergeCell ref="B58:D58"/>
    <mergeCell ref="E58:F58"/>
    <mergeCell ref="B59:D59"/>
    <mergeCell ref="E59:F59"/>
    <mergeCell ref="B60:G60"/>
    <mergeCell ref="A61:H61"/>
    <mergeCell ref="A62:I62"/>
    <mergeCell ref="B63:D63"/>
    <mergeCell ref="E63:F63"/>
    <mergeCell ref="B56:D56"/>
    <mergeCell ref="E56:F56"/>
    <mergeCell ref="B50:D50"/>
    <mergeCell ref="E50:F50"/>
    <mergeCell ref="B51:D51"/>
    <mergeCell ref="E51:F51"/>
    <mergeCell ref="B52:D52"/>
    <mergeCell ref="E52:F52"/>
    <mergeCell ref="B53:H53"/>
    <mergeCell ref="B54:D54"/>
    <mergeCell ref="E54:F54"/>
    <mergeCell ref="B55:D55"/>
    <mergeCell ref="E55:F55"/>
    <mergeCell ref="B49:D49"/>
    <mergeCell ref="E49:F49"/>
    <mergeCell ref="B43:D43"/>
    <mergeCell ref="E43:F43"/>
    <mergeCell ref="B44:D44"/>
    <mergeCell ref="E44:F44"/>
    <mergeCell ref="B45:D45"/>
    <mergeCell ref="E45:F45"/>
    <mergeCell ref="B46:H46"/>
    <mergeCell ref="B47:D47"/>
    <mergeCell ref="E47:F47"/>
    <mergeCell ref="B48:D48"/>
    <mergeCell ref="E48:F48"/>
    <mergeCell ref="B40:D40"/>
    <mergeCell ref="E40:F40"/>
    <mergeCell ref="B41:D41"/>
    <mergeCell ref="E41:F41"/>
    <mergeCell ref="B42:D42"/>
    <mergeCell ref="E42:F42"/>
    <mergeCell ref="A35:H35"/>
    <mergeCell ref="A36:H36"/>
    <mergeCell ref="A37:H37"/>
    <mergeCell ref="A38:I38"/>
    <mergeCell ref="B39:D39"/>
    <mergeCell ref="E39:F39"/>
    <mergeCell ref="B33:F33"/>
    <mergeCell ref="B34:F34"/>
    <mergeCell ref="B28:F28"/>
    <mergeCell ref="B29:F29"/>
    <mergeCell ref="B30:F30"/>
    <mergeCell ref="B31:F31"/>
    <mergeCell ref="B32:F32"/>
    <mergeCell ref="B27:F27"/>
    <mergeCell ref="A16:I16"/>
    <mergeCell ref="A17:I17"/>
    <mergeCell ref="B18:D18"/>
    <mergeCell ref="B19:D19"/>
    <mergeCell ref="B20:D20"/>
    <mergeCell ref="B21:D21"/>
    <mergeCell ref="A22:H22"/>
    <mergeCell ref="A23:I23"/>
    <mergeCell ref="B24:F24"/>
    <mergeCell ref="B25:F25"/>
    <mergeCell ref="B26:F26"/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tabColor rgb="FF00B050"/>
  </sheetPr>
  <dimension ref="A1:N71"/>
  <sheetViews>
    <sheetView topLeftCell="A34" workbookViewId="0">
      <selection activeCell="B59" sqref="B59:D59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9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1237</v>
      </c>
      <c r="G9" s="446"/>
      <c r="H9" s="447" t="e">
        <f>#REF!</f>
        <v>#REF!</v>
      </c>
      <c r="I9" s="448"/>
    </row>
    <row r="10" spans="1:13" x14ac:dyDescent="0.25">
      <c r="A10" s="93" t="s">
        <v>687</v>
      </c>
      <c r="B10" s="91"/>
      <c r="F10" s="445" t="s">
        <v>688</v>
      </c>
      <c r="G10" s="446"/>
      <c r="H10" s="449" t="e">
        <f>#REF!</f>
        <v>#REF!</v>
      </c>
      <c r="I10" s="450"/>
    </row>
    <row r="11" spans="1:13" x14ac:dyDescent="0.25">
      <c r="A11" s="93" t="s">
        <v>689</v>
      </c>
      <c r="B11" s="91"/>
      <c r="F11" s="445" t="s">
        <v>690</v>
      </c>
      <c r="G11" s="446"/>
      <c r="H11" s="522" t="e">
        <f>#REF!</f>
        <v>#REF!</v>
      </c>
      <c r="I11" s="450"/>
    </row>
    <row r="12" spans="1:13" x14ac:dyDescent="0.25">
      <c r="A12" s="93" t="s">
        <v>692</v>
      </c>
      <c r="B12" s="91"/>
      <c r="F12" s="445" t="s">
        <v>693</v>
      </c>
      <c r="G12" s="446"/>
      <c r="H12" s="537" t="s">
        <v>1238</v>
      </c>
      <c r="I12" s="538"/>
    </row>
    <row r="13" spans="1:13" x14ac:dyDescent="0.25">
      <c r="A13" s="93" t="s">
        <v>694</v>
      </c>
      <c r="B13" s="91"/>
      <c r="F13" s="175" t="s">
        <v>695</v>
      </c>
      <c r="G13" s="176"/>
      <c r="H13" s="483" t="s">
        <v>696</v>
      </c>
      <c r="I13" s="484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1239</v>
      </c>
      <c r="I15" s="484"/>
    </row>
    <row r="16" spans="1:13" x14ac:dyDescent="0.25">
      <c r="A16" s="458" t="s">
        <v>1240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21"/>
      <c r="C20" s="411"/>
      <c r="D20" s="422"/>
      <c r="E20" s="109"/>
      <c r="F20" s="94"/>
      <c r="G20" s="109"/>
      <c r="H20" s="110"/>
      <c r="I20" s="107"/>
    </row>
    <row r="21" spans="1:11" x14ac:dyDescent="0.25">
      <c r="A21" s="108"/>
      <c r="B21" s="455"/>
      <c r="C21" s="456"/>
      <c r="D21" s="457"/>
      <c r="E21" s="109"/>
      <c r="F21" s="94"/>
      <c r="G21" s="111"/>
      <c r="H21" s="112"/>
      <c r="I21" s="113"/>
    </row>
    <row r="22" spans="1:11" x14ac:dyDescent="0.25">
      <c r="A22" s="423" t="s">
        <v>709</v>
      </c>
      <c r="B22" s="419"/>
      <c r="C22" s="419"/>
      <c r="D22" s="419"/>
      <c r="E22" s="419"/>
      <c r="F22" s="419"/>
      <c r="G22" s="419"/>
      <c r="H22" s="420"/>
      <c r="I22" s="107"/>
    </row>
    <row r="23" spans="1:11" x14ac:dyDescent="0.25">
      <c r="A23" s="429" t="s">
        <v>710</v>
      </c>
      <c r="B23" s="430"/>
      <c r="C23" s="430"/>
      <c r="D23" s="430"/>
      <c r="E23" s="430"/>
      <c r="F23" s="430"/>
      <c r="G23" s="430"/>
      <c r="H23" s="430"/>
      <c r="I23" s="431"/>
    </row>
    <row r="24" spans="1:11" x14ac:dyDescent="0.25">
      <c r="A24" s="114" t="s">
        <v>711</v>
      </c>
      <c r="B24" s="427" t="s">
        <v>784</v>
      </c>
      <c r="C24" s="473"/>
      <c r="D24" s="473"/>
      <c r="E24" s="473"/>
      <c r="F24" s="428"/>
      <c r="G24" s="174" t="s">
        <v>706</v>
      </c>
      <c r="H24" s="130" t="s">
        <v>707</v>
      </c>
      <c r="I24" s="131" t="s">
        <v>708</v>
      </c>
      <c r="K24" s="136"/>
    </row>
    <row r="25" spans="1:11" x14ac:dyDescent="0.25">
      <c r="A25" s="119">
        <v>1</v>
      </c>
      <c r="B25" s="432" t="s">
        <v>1241</v>
      </c>
      <c r="C25" s="433"/>
      <c r="D25" s="433"/>
      <c r="E25" s="433"/>
      <c r="F25" s="434"/>
      <c r="G25" s="189">
        <v>1</v>
      </c>
      <c r="H25" s="221">
        <v>73115</v>
      </c>
      <c r="I25" s="123">
        <f>H25*G25</f>
        <v>73115</v>
      </c>
    </row>
    <row r="26" spans="1:11" x14ac:dyDescent="0.25">
      <c r="A26" s="119"/>
      <c r="B26" s="435"/>
      <c r="C26" s="436"/>
      <c r="D26" s="436"/>
      <c r="E26" s="436"/>
      <c r="F26" s="437"/>
      <c r="G26" s="189"/>
      <c r="H26" s="222"/>
      <c r="I26" s="123"/>
    </row>
    <row r="27" spans="1:11" x14ac:dyDescent="0.25">
      <c r="A27" s="119"/>
      <c r="B27" s="435"/>
      <c r="C27" s="436"/>
      <c r="D27" s="436"/>
      <c r="E27" s="436"/>
      <c r="F27" s="437"/>
      <c r="G27" s="189"/>
      <c r="H27" s="222"/>
      <c r="I27" s="123"/>
    </row>
    <row r="28" spans="1:11" x14ac:dyDescent="0.25">
      <c r="A28" s="119"/>
      <c r="B28" s="435"/>
      <c r="C28" s="436"/>
      <c r="D28" s="436"/>
      <c r="E28" s="436"/>
      <c r="F28" s="437"/>
      <c r="G28" s="189"/>
      <c r="H28" s="222"/>
      <c r="I28" s="123"/>
    </row>
    <row r="29" spans="1:11" x14ac:dyDescent="0.25">
      <c r="A29" s="119"/>
      <c r="B29" s="435"/>
      <c r="C29" s="436"/>
      <c r="D29" s="436"/>
      <c r="E29" s="436"/>
      <c r="F29" s="437"/>
      <c r="G29" s="189"/>
      <c r="H29" s="222"/>
      <c r="I29" s="123"/>
    </row>
    <row r="30" spans="1:11" x14ac:dyDescent="0.25">
      <c r="A30" s="119"/>
      <c r="B30" s="485"/>
      <c r="C30" s="486"/>
      <c r="D30" s="486"/>
      <c r="E30" s="486"/>
      <c r="F30" s="486"/>
      <c r="G30" s="189"/>
      <c r="H30" s="222"/>
      <c r="I30" s="123"/>
    </row>
    <row r="31" spans="1:11" x14ac:dyDescent="0.25">
      <c r="A31" s="119"/>
      <c r="B31" s="485"/>
      <c r="C31" s="486"/>
      <c r="D31" s="486"/>
      <c r="E31" s="486"/>
      <c r="F31" s="486"/>
      <c r="G31" s="189"/>
      <c r="H31" s="222"/>
      <c r="I31" s="123"/>
    </row>
    <row r="32" spans="1:11" x14ac:dyDescent="0.25">
      <c r="A32" s="119"/>
      <c r="B32" s="485"/>
      <c r="C32" s="486"/>
      <c r="D32" s="486"/>
      <c r="E32" s="486"/>
      <c r="F32" s="486"/>
      <c r="G32" s="189"/>
      <c r="H32" s="222"/>
      <c r="I32" s="123"/>
    </row>
    <row r="33" spans="1:14" x14ac:dyDescent="0.25">
      <c r="A33" s="119"/>
      <c r="B33" s="485"/>
      <c r="C33" s="486"/>
      <c r="D33" s="486"/>
      <c r="E33" s="486"/>
      <c r="F33" s="486"/>
      <c r="G33" s="189"/>
      <c r="H33" s="222"/>
      <c r="I33" s="123"/>
    </row>
    <row r="34" spans="1:14" x14ac:dyDescent="0.25">
      <c r="A34" s="119"/>
      <c r="B34" s="485"/>
      <c r="C34" s="486"/>
      <c r="D34" s="486"/>
      <c r="E34" s="486"/>
      <c r="F34" s="486"/>
      <c r="G34" s="189"/>
      <c r="H34" s="190"/>
      <c r="I34" s="123"/>
      <c r="L34" s="124"/>
    </row>
    <row r="35" spans="1:14" x14ac:dyDescent="0.25">
      <c r="A35" s="482" t="s">
        <v>785</v>
      </c>
      <c r="B35" s="419"/>
      <c r="C35" s="419"/>
      <c r="D35" s="419"/>
      <c r="E35" s="419"/>
      <c r="F35" s="419"/>
      <c r="G35" s="419"/>
      <c r="H35" s="420"/>
      <c r="I35" s="183">
        <f>SUM(I25:I34)</f>
        <v>73115</v>
      </c>
      <c r="L35" s="124"/>
    </row>
    <row r="36" spans="1:14" x14ac:dyDescent="0.25">
      <c r="A36" s="423" t="s">
        <v>786</v>
      </c>
      <c r="B36" s="419"/>
      <c r="C36" s="419"/>
      <c r="D36" s="419"/>
      <c r="E36" s="419"/>
      <c r="F36" s="419"/>
      <c r="G36" s="419"/>
      <c r="H36" s="420"/>
      <c r="I36" s="184">
        <f>ROUND((I35*0.15),2)</f>
        <v>10967.25</v>
      </c>
      <c r="L36" s="124"/>
    </row>
    <row r="37" spans="1:14" x14ac:dyDescent="0.25">
      <c r="A37" s="423" t="s">
        <v>787</v>
      </c>
      <c r="B37" s="419"/>
      <c r="C37" s="419"/>
      <c r="D37" s="419"/>
      <c r="E37" s="419"/>
      <c r="F37" s="419"/>
      <c r="G37" s="419"/>
      <c r="H37" s="420"/>
      <c r="I37" s="166">
        <f>I35+I36</f>
        <v>84082.25</v>
      </c>
    </row>
    <row r="38" spans="1:14" x14ac:dyDescent="0.25">
      <c r="A38" s="429" t="s">
        <v>720</v>
      </c>
      <c r="B38" s="430"/>
      <c r="C38" s="430"/>
      <c r="D38" s="430"/>
      <c r="E38" s="430"/>
      <c r="F38" s="430"/>
      <c r="G38" s="430"/>
      <c r="H38" s="430"/>
      <c r="I38" s="431"/>
    </row>
    <row r="39" spans="1:14" x14ac:dyDescent="0.25">
      <c r="A39" s="114" t="s">
        <v>721</v>
      </c>
      <c r="B39" s="445" t="s">
        <v>722</v>
      </c>
      <c r="C39" s="459"/>
      <c r="D39" s="446"/>
      <c r="E39" s="427" t="s">
        <v>704</v>
      </c>
      <c r="F39" s="428"/>
      <c r="G39" s="116" t="s">
        <v>706</v>
      </c>
      <c r="H39" s="117" t="s">
        <v>707</v>
      </c>
      <c r="I39" s="118" t="s">
        <v>708</v>
      </c>
    </row>
    <row r="40" spans="1:14" x14ac:dyDescent="0.25">
      <c r="A40" s="119">
        <v>1</v>
      </c>
      <c r="B40" s="464" t="s">
        <v>723</v>
      </c>
      <c r="C40" s="465"/>
      <c r="D40" s="466"/>
      <c r="E40" s="452" t="s">
        <v>724</v>
      </c>
      <c r="F40" s="454"/>
      <c r="G40" s="151">
        <v>11</v>
      </c>
      <c r="H40" s="149">
        <v>450</v>
      </c>
      <c r="I40" s="126">
        <f>SUM(G40*H40)</f>
        <v>4950</v>
      </c>
    </row>
    <row r="41" spans="1:14" x14ac:dyDescent="0.25">
      <c r="A41" s="119">
        <v>2</v>
      </c>
      <c r="B41" s="441" t="s">
        <v>725</v>
      </c>
      <c r="C41" s="442"/>
      <c r="D41" s="443"/>
      <c r="E41" s="421" t="s">
        <v>724</v>
      </c>
      <c r="F41" s="422"/>
      <c r="G41" s="120"/>
      <c r="H41" s="150">
        <v>350</v>
      </c>
      <c r="I41" s="123">
        <f t="shared" ref="I41:I45" si="0">SUM(G41*H41)</f>
        <v>0</v>
      </c>
    </row>
    <row r="42" spans="1:14" x14ac:dyDescent="0.25">
      <c r="A42" s="119">
        <v>3</v>
      </c>
      <c r="B42" s="441" t="s">
        <v>726</v>
      </c>
      <c r="C42" s="442"/>
      <c r="D42" s="443"/>
      <c r="E42" s="421" t="s">
        <v>724</v>
      </c>
      <c r="F42" s="422"/>
      <c r="G42" s="120"/>
      <c r="H42" s="150">
        <v>300</v>
      </c>
      <c r="I42" s="123">
        <f t="shared" si="0"/>
        <v>0</v>
      </c>
      <c r="N42" t="s">
        <v>697</v>
      </c>
    </row>
    <row r="43" spans="1:14" x14ac:dyDescent="0.25">
      <c r="A43" s="119">
        <v>4</v>
      </c>
      <c r="B43" s="441" t="s">
        <v>727</v>
      </c>
      <c r="C43" s="442"/>
      <c r="D43" s="443"/>
      <c r="E43" s="421" t="s">
        <v>724</v>
      </c>
      <c r="F43" s="422"/>
      <c r="G43" s="120">
        <v>11</v>
      </c>
      <c r="H43" s="150">
        <v>200</v>
      </c>
      <c r="I43" s="123">
        <f t="shared" si="0"/>
        <v>2200</v>
      </c>
    </row>
    <row r="44" spans="1:14" x14ac:dyDescent="0.25">
      <c r="A44" s="119">
        <v>5</v>
      </c>
      <c r="B44" s="441" t="s">
        <v>728</v>
      </c>
      <c r="C44" s="442"/>
      <c r="D44" s="443"/>
      <c r="E44" s="421" t="s">
        <v>724</v>
      </c>
      <c r="F44" s="422"/>
      <c r="G44" s="120"/>
      <c r="H44" s="152">
        <v>200</v>
      </c>
      <c r="I44" s="123">
        <f t="shared" si="0"/>
        <v>0</v>
      </c>
    </row>
    <row r="45" spans="1:14" x14ac:dyDescent="0.25">
      <c r="A45" s="133">
        <v>6</v>
      </c>
      <c r="B45" s="470" t="s">
        <v>950</v>
      </c>
      <c r="C45" s="471"/>
      <c r="D45" s="472"/>
      <c r="E45" s="455" t="s">
        <v>724</v>
      </c>
      <c r="F45" s="457"/>
      <c r="G45" s="257"/>
      <c r="H45" s="256">
        <v>140</v>
      </c>
      <c r="I45" s="255">
        <f t="shared" si="0"/>
        <v>0</v>
      </c>
    </row>
    <row r="46" spans="1:14" x14ac:dyDescent="0.25">
      <c r="A46" s="119"/>
      <c r="B46" s="445" t="s">
        <v>1230</v>
      </c>
      <c r="C46" s="459"/>
      <c r="D46" s="459"/>
      <c r="E46" s="459"/>
      <c r="F46" s="459"/>
      <c r="G46" s="459"/>
      <c r="H46" s="446"/>
      <c r="I46" s="123">
        <f>SUM(I40:I45)</f>
        <v>7150</v>
      </c>
    </row>
    <row r="47" spans="1:14" x14ac:dyDescent="0.25">
      <c r="A47" s="119">
        <v>1</v>
      </c>
      <c r="B47" s="464" t="s">
        <v>723</v>
      </c>
      <c r="C47" s="465"/>
      <c r="D47" s="466"/>
      <c r="E47" s="452" t="s">
        <v>724</v>
      </c>
      <c r="F47" s="454"/>
      <c r="G47" s="151"/>
      <c r="H47" s="149">
        <v>675</v>
      </c>
      <c r="I47" s="126">
        <f>SUM(G47*H47)</f>
        <v>0</v>
      </c>
    </row>
    <row r="48" spans="1:14" x14ac:dyDescent="0.25">
      <c r="A48" s="119">
        <v>2</v>
      </c>
      <c r="B48" s="441" t="s">
        <v>725</v>
      </c>
      <c r="C48" s="442"/>
      <c r="D48" s="443"/>
      <c r="E48" s="421" t="s">
        <v>724</v>
      </c>
      <c r="F48" s="422"/>
      <c r="G48" s="120"/>
      <c r="H48" s="150">
        <v>525</v>
      </c>
      <c r="I48" s="123">
        <f t="shared" ref="I48:I52" si="1">SUM(G48*H48)</f>
        <v>0</v>
      </c>
    </row>
    <row r="49" spans="1:12" x14ac:dyDescent="0.25">
      <c r="A49" s="119">
        <v>3</v>
      </c>
      <c r="B49" s="441" t="s">
        <v>726</v>
      </c>
      <c r="C49" s="442"/>
      <c r="D49" s="443"/>
      <c r="E49" s="421" t="s">
        <v>724</v>
      </c>
      <c r="F49" s="422"/>
      <c r="G49" s="120"/>
      <c r="H49" s="150">
        <v>450</v>
      </c>
      <c r="I49" s="123">
        <f t="shared" si="1"/>
        <v>0</v>
      </c>
    </row>
    <row r="50" spans="1:12" x14ac:dyDescent="0.25">
      <c r="A50" s="119">
        <v>4</v>
      </c>
      <c r="B50" s="441" t="s">
        <v>727</v>
      </c>
      <c r="C50" s="442"/>
      <c r="D50" s="443"/>
      <c r="E50" s="421" t="s">
        <v>724</v>
      </c>
      <c r="F50" s="422"/>
      <c r="G50" s="120"/>
      <c r="H50" s="150">
        <v>300</v>
      </c>
      <c r="I50" s="123">
        <f t="shared" si="1"/>
        <v>0</v>
      </c>
    </row>
    <row r="51" spans="1:12" x14ac:dyDescent="0.25">
      <c r="A51" s="119">
        <v>5</v>
      </c>
      <c r="B51" s="441" t="s">
        <v>728</v>
      </c>
      <c r="C51" s="442"/>
      <c r="D51" s="443"/>
      <c r="E51" s="421" t="s">
        <v>724</v>
      </c>
      <c r="F51" s="422"/>
      <c r="G51" s="120"/>
      <c r="H51" s="152">
        <v>300</v>
      </c>
      <c r="I51" s="123">
        <f t="shared" si="1"/>
        <v>0</v>
      </c>
    </row>
    <row r="52" spans="1:12" x14ac:dyDescent="0.25">
      <c r="A52" s="133">
        <v>6</v>
      </c>
      <c r="B52" s="470" t="s">
        <v>1242</v>
      </c>
      <c r="C52" s="471"/>
      <c r="D52" s="472"/>
      <c r="E52" s="455" t="s">
        <v>724</v>
      </c>
      <c r="F52" s="457"/>
      <c r="G52" s="257"/>
      <c r="H52" s="256">
        <v>210</v>
      </c>
      <c r="I52" s="255">
        <f t="shared" si="1"/>
        <v>0</v>
      </c>
    </row>
    <row r="53" spans="1:12" x14ac:dyDescent="0.25">
      <c r="A53" s="119"/>
      <c r="B53" s="445" t="s">
        <v>1231</v>
      </c>
      <c r="C53" s="459"/>
      <c r="D53" s="459"/>
      <c r="E53" s="459"/>
      <c r="F53" s="459"/>
      <c r="G53" s="459"/>
      <c r="H53" s="446"/>
      <c r="I53" s="123">
        <f>SUM(I47:I52)</f>
        <v>0</v>
      </c>
    </row>
    <row r="54" spans="1:12" x14ac:dyDescent="0.25">
      <c r="A54" s="119">
        <v>1</v>
      </c>
      <c r="B54" s="464" t="s">
        <v>723</v>
      </c>
      <c r="C54" s="465"/>
      <c r="D54" s="466"/>
      <c r="E54" s="452" t="s">
        <v>724</v>
      </c>
      <c r="F54" s="454"/>
      <c r="G54" s="151"/>
      <c r="H54" s="149">
        <v>900</v>
      </c>
      <c r="I54" s="126">
        <f>SUM(G54*H54)</f>
        <v>0</v>
      </c>
    </row>
    <row r="55" spans="1:12" x14ac:dyDescent="0.25">
      <c r="A55" s="119">
        <v>2</v>
      </c>
      <c r="B55" s="441" t="s">
        <v>725</v>
      </c>
      <c r="C55" s="442"/>
      <c r="D55" s="443"/>
      <c r="E55" s="421" t="s">
        <v>724</v>
      </c>
      <c r="F55" s="422"/>
      <c r="G55" s="120"/>
      <c r="H55" s="150">
        <v>700</v>
      </c>
      <c r="I55" s="123">
        <f t="shared" ref="I55:I59" si="2">SUM(G55*H55)</f>
        <v>0</v>
      </c>
      <c r="L55" s="91"/>
    </row>
    <row r="56" spans="1:12" x14ac:dyDescent="0.25">
      <c r="A56" s="119">
        <v>3</v>
      </c>
      <c r="B56" s="441" t="s">
        <v>726</v>
      </c>
      <c r="C56" s="442"/>
      <c r="D56" s="443"/>
      <c r="E56" s="421" t="s">
        <v>724</v>
      </c>
      <c r="F56" s="422"/>
      <c r="G56" s="120"/>
      <c r="H56" s="150">
        <v>600</v>
      </c>
      <c r="I56" s="123">
        <f t="shared" si="2"/>
        <v>0</v>
      </c>
    </row>
    <row r="57" spans="1:12" x14ac:dyDescent="0.25">
      <c r="A57" s="119">
        <v>4</v>
      </c>
      <c r="B57" s="441" t="s">
        <v>727</v>
      </c>
      <c r="C57" s="442"/>
      <c r="D57" s="443"/>
      <c r="E57" s="421" t="s">
        <v>724</v>
      </c>
      <c r="F57" s="422"/>
      <c r="G57" s="120"/>
      <c r="H57" s="150">
        <v>400</v>
      </c>
      <c r="I57" s="123">
        <f t="shared" si="2"/>
        <v>0</v>
      </c>
    </row>
    <row r="58" spans="1:12" x14ac:dyDescent="0.25">
      <c r="A58" s="119">
        <v>5</v>
      </c>
      <c r="B58" s="441" t="s">
        <v>728</v>
      </c>
      <c r="C58" s="442"/>
      <c r="D58" s="443"/>
      <c r="E58" s="421" t="s">
        <v>724</v>
      </c>
      <c r="F58" s="422"/>
      <c r="G58" s="120"/>
      <c r="H58" s="152">
        <v>400</v>
      </c>
      <c r="I58" s="123">
        <f t="shared" si="2"/>
        <v>0</v>
      </c>
    </row>
    <row r="59" spans="1:12" x14ac:dyDescent="0.25">
      <c r="A59" s="133">
        <v>6</v>
      </c>
      <c r="B59" s="470" t="s">
        <v>950</v>
      </c>
      <c r="C59" s="471"/>
      <c r="D59" s="472"/>
      <c r="E59" s="455" t="s">
        <v>724</v>
      </c>
      <c r="F59" s="457"/>
      <c r="G59" s="257"/>
      <c r="H59" s="256">
        <v>280</v>
      </c>
      <c r="I59" s="255">
        <f t="shared" si="2"/>
        <v>0</v>
      </c>
    </row>
    <row r="60" spans="1:12" x14ac:dyDescent="0.25">
      <c r="A60" s="128"/>
      <c r="B60" s="427"/>
      <c r="C60" s="473"/>
      <c r="D60" s="473"/>
      <c r="E60" s="473"/>
      <c r="F60" s="473"/>
      <c r="G60" s="428"/>
      <c r="H60" s="112"/>
      <c r="I60" s="123">
        <f>SUM(I54:I59)</f>
        <v>0</v>
      </c>
    </row>
    <row r="61" spans="1:12" x14ac:dyDescent="0.25">
      <c r="A61" s="423" t="s">
        <v>729</v>
      </c>
      <c r="B61" s="419"/>
      <c r="C61" s="419"/>
      <c r="D61" s="419"/>
      <c r="E61" s="419"/>
      <c r="F61" s="419"/>
      <c r="G61" s="419"/>
      <c r="H61" s="420"/>
      <c r="I61" s="134"/>
    </row>
    <row r="62" spans="1:12" x14ac:dyDescent="0.25">
      <c r="A62" s="429" t="s">
        <v>730</v>
      </c>
      <c r="B62" s="430"/>
      <c r="C62" s="430"/>
      <c r="D62" s="430"/>
      <c r="E62" s="430"/>
      <c r="F62" s="430"/>
      <c r="G62" s="430"/>
      <c r="H62" s="430"/>
      <c r="I62" s="431"/>
    </row>
    <row r="63" spans="1:12" x14ac:dyDescent="0.25">
      <c r="A63" s="114" t="s">
        <v>731</v>
      </c>
      <c r="B63" s="427" t="s">
        <v>732</v>
      </c>
      <c r="C63" s="473"/>
      <c r="D63" s="428"/>
      <c r="E63" s="427" t="s">
        <v>733</v>
      </c>
      <c r="F63" s="428"/>
      <c r="G63" s="130" t="s">
        <v>734</v>
      </c>
      <c r="H63" s="130" t="s">
        <v>707</v>
      </c>
      <c r="I63" s="131" t="s">
        <v>708</v>
      </c>
    </row>
    <row r="64" spans="1:12" x14ac:dyDescent="0.25">
      <c r="A64" s="119">
        <v>1</v>
      </c>
      <c r="B64" s="432" t="s">
        <v>1083</v>
      </c>
      <c r="C64" s="433"/>
      <c r="D64" s="434"/>
      <c r="E64" s="421">
        <v>2</v>
      </c>
      <c r="F64" s="422"/>
      <c r="G64" s="210">
        <v>66.400000000000006</v>
      </c>
      <c r="H64" s="132">
        <v>5</v>
      </c>
      <c r="I64" s="226">
        <f>H64*G64</f>
        <v>332</v>
      </c>
    </row>
    <row r="65" spans="1:9" x14ac:dyDescent="0.25">
      <c r="A65" s="133"/>
      <c r="B65" s="438"/>
      <c r="C65" s="439"/>
      <c r="D65" s="440"/>
      <c r="E65" s="455"/>
      <c r="F65" s="457"/>
      <c r="G65" s="120"/>
      <c r="H65" s="132"/>
      <c r="I65" s="226"/>
    </row>
    <row r="66" spans="1:9" x14ac:dyDescent="0.25">
      <c r="A66" s="423" t="s">
        <v>737</v>
      </c>
      <c r="B66" s="419"/>
      <c r="C66" s="419"/>
      <c r="D66" s="419"/>
      <c r="E66" s="419"/>
      <c r="F66" s="419"/>
      <c r="G66" s="419"/>
      <c r="H66" s="420"/>
      <c r="I66" s="134">
        <f>SUM(I64:I65)</f>
        <v>332</v>
      </c>
    </row>
    <row r="67" spans="1:9" x14ac:dyDescent="0.25">
      <c r="A67" s="135"/>
      <c r="B67" s="136"/>
      <c r="C67" s="136"/>
      <c r="D67" s="136"/>
      <c r="E67" s="136"/>
      <c r="F67" s="137"/>
      <c r="G67" s="138"/>
      <c r="H67" s="138"/>
      <c r="I67" s="139"/>
    </row>
    <row r="68" spans="1:9" x14ac:dyDescent="0.25">
      <c r="A68" s="467"/>
      <c r="B68" s="468"/>
      <c r="C68" s="468"/>
      <c r="D68" s="468"/>
      <c r="E68" s="468"/>
      <c r="F68" s="140"/>
      <c r="G68" s="469" t="s">
        <v>738</v>
      </c>
      <c r="H68" s="468"/>
      <c r="I68" s="141">
        <f>I66+I60+I53+I46+I37+I27</f>
        <v>91564.25</v>
      </c>
    </row>
    <row r="69" spans="1:9" x14ac:dyDescent="0.25">
      <c r="A69" s="467"/>
      <c r="B69" s="468"/>
      <c r="C69" s="468"/>
      <c r="D69" s="468"/>
      <c r="E69" s="468"/>
      <c r="F69" s="94"/>
      <c r="G69" s="142"/>
      <c r="H69" s="143"/>
      <c r="I69" s="144"/>
    </row>
    <row r="70" spans="1:9" ht="15.75" thickBot="1" x14ac:dyDescent="0.3">
      <c r="A70" s="467"/>
      <c r="B70" s="468"/>
      <c r="C70" s="468"/>
      <c r="D70" s="468"/>
      <c r="E70" s="468"/>
      <c r="F70" s="94"/>
      <c r="G70" s="417" t="s">
        <v>739</v>
      </c>
      <c r="H70" s="418"/>
      <c r="I70" s="153">
        <f>I68+I69</f>
        <v>91564.25</v>
      </c>
    </row>
    <row r="71" spans="1:9" ht="16.5" thickTop="1" thickBot="1" x14ac:dyDescent="0.3">
      <c r="A71" s="145"/>
      <c r="B71" s="146"/>
      <c r="C71" s="474"/>
      <c r="D71" s="475"/>
      <c r="E71" s="475"/>
      <c r="F71" s="475"/>
      <c r="G71" s="147"/>
      <c r="H71" s="147"/>
      <c r="I71" s="148"/>
    </row>
  </sheetData>
  <mergeCells count="96"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A17:I17"/>
    <mergeCell ref="B18:D18"/>
    <mergeCell ref="B19:D19"/>
    <mergeCell ref="B20:D20"/>
    <mergeCell ref="B21:D21"/>
    <mergeCell ref="A22:H22"/>
    <mergeCell ref="A23:I23"/>
    <mergeCell ref="B24:F24"/>
    <mergeCell ref="B25:F25"/>
    <mergeCell ref="B26:F26"/>
    <mergeCell ref="B39:D39"/>
    <mergeCell ref="E39:F39"/>
    <mergeCell ref="B28:F28"/>
    <mergeCell ref="B29:F29"/>
    <mergeCell ref="B30:F30"/>
    <mergeCell ref="B31:F31"/>
    <mergeCell ref="B32:F32"/>
    <mergeCell ref="B33:F33"/>
    <mergeCell ref="B34:F34"/>
    <mergeCell ref="A35:H35"/>
    <mergeCell ref="A36:H36"/>
    <mergeCell ref="A37:H37"/>
    <mergeCell ref="A38:I38"/>
    <mergeCell ref="B40:D40"/>
    <mergeCell ref="E40:F40"/>
    <mergeCell ref="B41:D41"/>
    <mergeCell ref="E41:F41"/>
    <mergeCell ref="B42:D42"/>
    <mergeCell ref="E42:F42"/>
    <mergeCell ref="B49:D49"/>
    <mergeCell ref="E49:F49"/>
    <mergeCell ref="B43:D43"/>
    <mergeCell ref="E43:F43"/>
    <mergeCell ref="B44:D44"/>
    <mergeCell ref="E44:F44"/>
    <mergeCell ref="B45:D45"/>
    <mergeCell ref="E45:F45"/>
    <mergeCell ref="B46:H46"/>
    <mergeCell ref="B47:D47"/>
    <mergeCell ref="E47:F47"/>
    <mergeCell ref="B48:D48"/>
    <mergeCell ref="E48:F48"/>
    <mergeCell ref="B56:D56"/>
    <mergeCell ref="E56:F56"/>
    <mergeCell ref="B50:D50"/>
    <mergeCell ref="E50:F50"/>
    <mergeCell ref="B51:D51"/>
    <mergeCell ref="E51:F51"/>
    <mergeCell ref="B52:D52"/>
    <mergeCell ref="E52:F52"/>
    <mergeCell ref="B53:H53"/>
    <mergeCell ref="B54:D54"/>
    <mergeCell ref="E54:F54"/>
    <mergeCell ref="B55:D55"/>
    <mergeCell ref="E55:F55"/>
    <mergeCell ref="B64:D64"/>
    <mergeCell ref="E64:F64"/>
    <mergeCell ref="B57:D57"/>
    <mergeCell ref="E57:F57"/>
    <mergeCell ref="B58:D58"/>
    <mergeCell ref="E58:F58"/>
    <mergeCell ref="B59:D59"/>
    <mergeCell ref="E59:F59"/>
    <mergeCell ref="B60:G60"/>
    <mergeCell ref="A61:H61"/>
    <mergeCell ref="A62:I62"/>
    <mergeCell ref="B63:D63"/>
    <mergeCell ref="E63:F63"/>
    <mergeCell ref="C71:F71"/>
    <mergeCell ref="B65:D65"/>
    <mergeCell ref="E65:F65"/>
    <mergeCell ref="A66:H66"/>
    <mergeCell ref="A68:B68"/>
    <mergeCell ref="C68:E68"/>
    <mergeCell ref="G68:H68"/>
    <mergeCell ref="A69:B69"/>
    <mergeCell ref="C69:E69"/>
    <mergeCell ref="A70:B70"/>
    <mergeCell ref="C70:E70"/>
    <mergeCell ref="G70:H7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rgb="FF00B050"/>
  </sheetPr>
  <dimension ref="A1:T68"/>
  <sheetViews>
    <sheetView topLeftCell="A33" workbookViewId="0">
      <selection activeCell="B59" sqref="B59:D59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8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1237</v>
      </c>
      <c r="G9" s="446"/>
      <c r="H9" s="543" t="e">
        <f>#REF!</f>
        <v>#REF!</v>
      </c>
      <c r="I9" s="544"/>
    </row>
    <row r="10" spans="1:13" x14ac:dyDescent="0.25">
      <c r="A10" s="93" t="s">
        <v>687</v>
      </c>
      <c r="B10" s="91"/>
      <c r="F10" s="445" t="s">
        <v>688</v>
      </c>
      <c r="G10" s="446"/>
      <c r="H10" s="545" t="e">
        <f>#REF!</f>
        <v>#REF!</v>
      </c>
      <c r="I10" s="546"/>
    </row>
    <row r="11" spans="1:13" x14ac:dyDescent="0.25">
      <c r="A11" s="93" t="s">
        <v>689</v>
      </c>
      <c r="B11" s="91"/>
      <c r="F11" s="445" t="s">
        <v>690</v>
      </c>
      <c r="G11" s="446"/>
      <c r="H11" s="547" t="e">
        <f>#REF!</f>
        <v>#REF!</v>
      </c>
      <c r="I11" s="546"/>
    </row>
    <row r="12" spans="1:13" x14ac:dyDescent="0.25">
      <c r="A12" s="93" t="s">
        <v>692</v>
      </c>
      <c r="B12" s="91"/>
      <c r="F12" s="445" t="s">
        <v>693</v>
      </c>
      <c r="G12" s="446"/>
      <c r="H12" s="548" t="s">
        <v>1243</v>
      </c>
      <c r="I12" s="549"/>
    </row>
    <row r="13" spans="1:13" x14ac:dyDescent="0.25">
      <c r="A13" s="93" t="s">
        <v>694</v>
      </c>
      <c r="B13" s="91"/>
      <c r="F13" s="175" t="s">
        <v>695</v>
      </c>
      <c r="G13" s="176"/>
      <c r="H13" s="550" t="s">
        <v>696</v>
      </c>
      <c r="I13" s="551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1044</v>
      </c>
      <c r="I15" s="484"/>
    </row>
    <row r="16" spans="1:13" x14ac:dyDescent="0.25">
      <c r="A16" s="458" t="s">
        <v>1214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/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/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428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252">
        <v>1</v>
      </c>
      <c r="B24" s="531" t="s">
        <v>1244</v>
      </c>
      <c r="C24" s="532"/>
      <c r="D24" s="532"/>
      <c r="E24" s="532"/>
      <c r="F24" s="533"/>
      <c r="G24" s="254">
        <v>1</v>
      </c>
      <c r="H24" s="253">
        <v>983.4</v>
      </c>
      <c r="I24" s="123">
        <f>H24*G24</f>
        <v>983.4</v>
      </c>
    </row>
    <row r="25" spans="1:11" x14ac:dyDescent="0.25">
      <c r="A25" s="119">
        <v>2</v>
      </c>
      <c r="B25" s="528" t="s">
        <v>576</v>
      </c>
      <c r="C25" s="529"/>
      <c r="D25" s="529"/>
      <c r="E25" s="529"/>
      <c r="F25" s="530"/>
      <c r="G25" s="254">
        <v>1</v>
      </c>
      <c r="H25" s="253">
        <v>2490</v>
      </c>
      <c r="I25" s="123">
        <f>H25*G25</f>
        <v>2490</v>
      </c>
    </row>
    <row r="26" spans="1:11" x14ac:dyDescent="0.25">
      <c r="A26" s="119">
        <v>3</v>
      </c>
      <c r="B26" s="540" t="s">
        <v>1245</v>
      </c>
      <c r="C26" s="541"/>
      <c r="D26" s="541"/>
      <c r="E26" s="541"/>
      <c r="F26" s="542"/>
      <c r="G26" s="254">
        <v>1</v>
      </c>
      <c r="H26" s="253">
        <v>10599</v>
      </c>
      <c r="I26" s="123">
        <f t="shared" ref="I26" si="0">H26*G26</f>
        <v>10599</v>
      </c>
    </row>
    <row r="27" spans="1:11" x14ac:dyDescent="0.25">
      <c r="A27" s="119"/>
      <c r="B27" s="528"/>
      <c r="C27" s="529"/>
      <c r="D27" s="529"/>
      <c r="E27" s="529"/>
      <c r="F27" s="530"/>
      <c r="G27" s="254"/>
      <c r="H27" s="253"/>
      <c r="I27" s="123"/>
    </row>
    <row r="28" spans="1:11" x14ac:dyDescent="0.25">
      <c r="A28" s="119"/>
      <c r="B28" s="259"/>
      <c r="C28" s="260"/>
      <c r="D28" s="260"/>
      <c r="E28" s="260"/>
      <c r="F28" s="260"/>
      <c r="G28" s="254"/>
      <c r="H28" s="253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482" t="s">
        <v>785</v>
      </c>
      <c r="B30" s="419"/>
      <c r="C30" s="419"/>
      <c r="D30" s="419"/>
      <c r="E30" s="419"/>
      <c r="F30" s="419"/>
      <c r="G30" s="419"/>
      <c r="H30" s="420"/>
      <c r="I30" s="183">
        <f>SUM(I24:I29)</f>
        <v>14072.4</v>
      </c>
    </row>
    <row r="31" spans="1:11" x14ac:dyDescent="0.25">
      <c r="A31" s="423" t="s">
        <v>786</v>
      </c>
      <c r="B31" s="419"/>
      <c r="C31" s="419"/>
      <c r="D31" s="419"/>
      <c r="E31" s="419"/>
      <c r="F31" s="419"/>
      <c r="G31" s="419"/>
      <c r="H31" s="420"/>
      <c r="I31" s="184">
        <f>ROUND((I30*0.15),2)</f>
        <v>2110.86</v>
      </c>
    </row>
    <row r="32" spans="1:11" x14ac:dyDescent="0.25">
      <c r="A32" s="423" t="s">
        <v>787</v>
      </c>
      <c r="B32" s="419"/>
      <c r="C32" s="419"/>
      <c r="D32" s="419"/>
      <c r="E32" s="419"/>
      <c r="F32" s="419"/>
      <c r="G32" s="419"/>
      <c r="H32" s="420"/>
      <c r="I32" s="166">
        <f>I30+I31</f>
        <v>16183.26</v>
      </c>
    </row>
    <row r="33" spans="1:20" x14ac:dyDescent="0.25">
      <c r="A33" s="429" t="s">
        <v>720</v>
      </c>
      <c r="B33" s="430"/>
      <c r="C33" s="430"/>
      <c r="D33" s="430"/>
      <c r="E33" s="430"/>
      <c r="F33" s="430"/>
      <c r="G33" s="430"/>
      <c r="H33" s="430"/>
      <c r="I33" s="431"/>
    </row>
    <row r="34" spans="1:20" x14ac:dyDescent="0.25">
      <c r="A34" s="114" t="s">
        <v>721</v>
      </c>
      <c r="B34" s="445" t="s">
        <v>722</v>
      </c>
      <c r="C34" s="459"/>
      <c r="D34" s="446"/>
      <c r="E34" s="427" t="s">
        <v>704</v>
      </c>
      <c r="F34" s="428"/>
      <c r="G34" s="116" t="s">
        <v>706</v>
      </c>
      <c r="H34" s="117" t="s">
        <v>707</v>
      </c>
      <c r="I34" s="118" t="s">
        <v>708</v>
      </c>
    </row>
    <row r="35" spans="1:20" x14ac:dyDescent="0.25">
      <c r="A35" s="119">
        <v>1</v>
      </c>
      <c r="B35" s="464" t="s">
        <v>723</v>
      </c>
      <c r="C35" s="465"/>
      <c r="D35" s="466"/>
      <c r="E35" s="452" t="s">
        <v>724</v>
      </c>
      <c r="F35" s="454"/>
      <c r="G35" s="151">
        <v>10</v>
      </c>
      <c r="H35" s="149">
        <v>450</v>
      </c>
      <c r="I35" s="126">
        <f>SUM(G35*H35)</f>
        <v>4500</v>
      </c>
    </row>
    <row r="36" spans="1:20" x14ac:dyDescent="0.25">
      <c r="A36" s="119">
        <v>2</v>
      </c>
      <c r="B36" s="441" t="s">
        <v>725</v>
      </c>
      <c r="C36" s="442"/>
      <c r="D36" s="443"/>
      <c r="E36" s="421" t="s">
        <v>724</v>
      </c>
      <c r="F36" s="422"/>
      <c r="G36" s="120"/>
      <c r="H36" s="150">
        <v>350</v>
      </c>
      <c r="I36" s="123">
        <f t="shared" ref="I36:I40" si="1">SUM(G36*H36)</f>
        <v>0</v>
      </c>
    </row>
    <row r="37" spans="1:20" x14ac:dyDescent="0.25">
      <c r="A37" s="119">
        <v>3</v>
      </c>
      <c r="B37" s="441" t="s">
        <v>726</v>
      </c>
      <c r="C37" s="442"/>
      <c r="D37" s="443"/>
      <c r="E37" s="421" t="s">
        <v>724</v>
      </c>
      <c r="F37" s="422"/>
      <c r="G37" s="120"/>
      <c r="H37" s="150">
        <v>300</v>
      </c>
      <c r="I37" s="123">
        <f t="shared" si="1"/>
        <v>0</v>
      </c>
    </row>
    <row r="38" spans="1:20" x14ac:dyDescent="0.25">
      <c r="A38" s="119">
        <v>4</v>
      </c>
      <c r="B38" s="441" t="s">
        <v>727</v>
      </c>
      <c r="C38" s="442"/>
      <c r="D38" s="443"/>
      <c r="E38" s="421" t="s">
        <v>724</v>
      </c>
      <c r="F38" s="422"/>
      <c r="G38" s="120">
        <v>10</v>
      </c>
      <c r="H38" s="150">
        <v>200</v>
      </c>
      <c r="I38" s="123">
        <f t="shared" si="1"/>
        <v>2000</v>
      </c>
    </row>
    <row r="39" spans="1:20" x14ac:dyDescent="0.25">
      <c r="A39" s="119">
        <v>5</v>
      </c>
      <c r="B39" s="441" t="s">
        <v>728</v>
      </c>
      <c r="C39" s="442"/>
      <c r="D39" s="443"/>
      <c r="E39" s="421" t="s">
        <v>724</v>
      </c>
      <c r="F39" s="422"/>
      <c r="G39" s="120"/>
      <c r="H39" s="152">
        <v>200</v>
      </c>
      <c r="I39" s="123">
        <f t="shared" si="1"/>
        <v>0</v>
      </c>
      <c r="T39" s="258"/>
    </row>
    <row r="40" spans="1:20" x14ac:dyDescent="0.25">
      <c r="A40" s="133">
        <v>6</v>
      </c>
      <c r="B40" s="470" t="s">
        <v>950</v>
      </c>
      <c r="C40" s="471"/>
      <c r="D40" s="472"/>
      <c r="E40" s="455" t="s">
        <v>724</v>
      </c>
      <c r="F40" s="457"/>
      <c r="G40" s="257"/>
      <c r="H40" s="256">
        <v>140</v>
      </c>
      <c r="I40" s="255">
        <f t="shared" si="1"/>
        <v>0</v>
      </c>
    </row>
    <row r="41" spans="1:20" x14ac:dyDescent="0.25">
      <c r="A41" s="119"/>
      <c r="B41" s="445" t="s">
        <v>1230</v>
      </c>
      <c r="C41" s="459"/>
      <c r="D41" s="459"/>
      <c r="E41" s="459"/>
      <c r="F41" s="459"/>
      <c r="G41" s="459"/>
      <c r="H41" s="446"/>
      <c r="I41" s="123">
        <f>SUM(I35:I40)</f>
        <v>6500</v>
      </c>
    </row>
    <row r="42" spans="1:20" x14ac:dyDescent="0.25">
      <c r="A42" s="119">
        <v>1</v>
      </c>
      <c r="B42" s="464" t="s">
        <v>723</v>
      </c>
      <c r="C42" s="465"/>
      <c r="D42" s="466"/>
      <c r="E42" s="452" t="s">
        <v>724</v>
      </c>
      <c r="F42" s="454"/>
      <c r="G42" s="151"/>
      <c r="H42" s="149">
        <v>675</v>
      </c>
      <c r="I42" s="126">
        <f>SUM(G42*H42)</f>
        <v>0</v>
      </c>
    </row>
    <row r="43" spans="1:20" x14ac:dyDescent="0.25">
      <c r="A43" s="119">
        <v>2</v>
      </c>
      <c r="B43" s="441" t="s">
        <v>725</v>
      </c>
      <c r="C43" s="442"/>
      <c r="D43" s="443"/>
      <c r="E43" s="421" t="s">
        <v>724</v>
      </c>
      <c r="F43" s="422"/>
      <c r="G43" s="120"/>
      <c r="H43" s="150">
        <v>525</v>
      </c>
      <c r="I43" s="123">
        <f t="shared" ref="I43:I47" si="2">SUM(G43*H43)</f>
        <v>0</v>
      </c>
    </row>
    <row r="44" spans="1:20" x14ac:dyDescent="0.25">
      <c r="A44" s="119">
        <v>3</v>
      </c>
      <c r="B44" s="441" t="s">
        <v>726</v>
      </c>
      <c r="C44" s="442"/>
      <c r="D44" s="443"/>
      <c r="E44" s="421" t="s">
        <v>724</v>
      </c>
      <c r="F44" s="422"/>
      <c r="G44" s="120"/>
      <c r="H44" s="150">
        <v>450</v>
      </c>
      <c r="I44" s="123">
        <f t="shared" si="2"/>
        <v>0</v>
      </c>
    </row>
    <row r="45" spans="1:20" x14ac:dyDescent="0.25">
      <c r="A45" s="119">
        <v>4</v>
      </c>
      <c r="B45" s="441" t="s">
        <v>727</v>
      </c>
      <c r="C45" s="442"/>
      <c r="D45" s="443"/>
      <c r="E45" s="421" t="s">
        <v>724</v>
      </c>
      <c r="F45" s="422"/>
      <c r="G45" s="120"/>
      <c r="H45" s="150">
        <v>300</v>
      </c>
      <c r="I45" s="123">
        <f t="shared" si="2"/>
        <v>0</v>
      </c>
    </row>
    <row r="46" spans="1:20" x14ac:dyDescent="0.25">
      <c r="A46" s="119">
        <v>5</v>
      </c>
      <c r="B46" s="441" t="s">
        <v>728</v>
      </c>
      <c r="C46" s="442"/>
      <c r="D46" s="443"/>
      <c r="E46" s="421" t="s">
        <v>724</v>
      </c>
      <c r="F46" s="422"/>
      <c r="G46" s="120"/>
      <c r="H46" s="152">
        <v>300</v>
      </c>
      <c r="I46" s="123">
        <f t="shared" si="2"/>
        <v>0</v>
      </c>
    </row>
    <row r="47" spans="1:20" x14ac:dyDescent="0.25">
      <c r="A47" s="133">
        <v>6</v>
      </c>
      <c r="B47" s="470" t="s">
        <v>950</v>
      </c>
      <c r="C47" s="471"/>
      <c r="D47" s="472"/>
      <c r="E47" s="455" t="s">
        <v>724</v>
      </c>
      <c r="F47" s="457"/>
      <c r="G47" s="257"/>
      <c r="H47" s="256">
        <v>210</v>
      </c>
      <c r="I47" s="255">
        <f t="shared" si="2"/>
        <v>0</v>
      </c>
    </row>
    <row r="48" spans="1:20" x14ac:dyDescent="0.25">
      <c r="A48" s="119"/>
      <c r="B48" s="445" t="s">
        <v>1231</v>
      </c>
      <c r="C48" s="459"/>
      <c r="D48" s="459"/>
      <c r="E48" s="459"/>
      <c r="F48" s="459"/>
      <c r="G48" s="459"/>
      <c r="H48" s="446"/>
      <c r="I48" s="123">
        <f>SUM(I42:I47)</f>
        <v>0</v>
      </c>
    </row>
    <row r="49" spans="1:9" x14ac:dyDescent="0.25">
      <c r="A49" s="119">
        <v>1</v>
      </c>
      <c r="B49" s="464" t="s">
        <v>723</v>
      </c>
      <c r="C49" s="465"/>
      <c r="D49" s="466"/>
      <c r="E49" s="452" t="s">
        <v>724</v>
      </c>
      <c r="F49" s="454"/>
      <c r="G49" s="151"/>
      <c r="H49" s="149">
        <v>900</v>
      </c>
      <c r="I49" s="126">
        <f>SUM(G49*H49)</f>
        <v>0</v>
      </c>
    </row>
    <row r="50" spans="1:9" x14ac:dyDescent="0.25">
      <c r="A50" s="119">
        <v>2</v>
      </c>
      <c r="B50" s="441" t="s">
        <v>725</v>
      </c>
      <c r="C50" s="442"/>
      <c r="D50" s="443"/>
      <c r="E50" s="421" t="s">
        <v>724</v>
      </c>
      <c r="F50" s="422"/>
      <c r="G50" s="120"/>
      <c r="H50" s="150">
        <v>700</v>
      </c>
      <c r="I50" s="123">
        <f t="shared" ref="I50:I54" si="3">SUM(G50*H50)</f>
        <v>0</v>
      </c>
    </row>
    <row r="51" spans="1:9" x14ac:dyDescent="0.25">
      <c r="A51" s="119">
        <v>3</v>
      </c>
      <c r="B51" s="441" t="s">
        <v>726</v>
      </c>
      <c r="C51" s="442"/>
      <c r="D51" s="443"/>
      <c r="E51" s="421" t="s">
        <v>724</v>
      </c>
      <c r="F51" s="422"/>
      <c r="G51" s="120"/>
      <c r="H51" s="150">
        <v>600</v>
      </c>
      <c r="I51" s="123">
        <f t="shared" si="3"/>
        <v>0</v>
      </c>
    </row>
    <row r="52" spans="1:9" x14ac:dyDescent="0.25">
      <c r="A52" s="119">
        <v>4</v>
      </c>
      <c r="B52" s="441" t="s">
        <v>727</v>
      </c>
      <c r="C52" s="442"/>
      <c r="D52" s="443"/>
      <c r="E52" s="421" t="s">
        <v>724</v>
      </c>
      <c r="F52" s="422"/>
      <c r="G52" s="120"/>
      <c r="H52" s="150">
        <v>400</v>
      </c>
      <c r="I52" s="123">
        <f t="shared" si="3"/>
        <v>0</v>
      </c>
    </row>
    <row r="53" spans="1:9" x14ac:dyDescent="0.25">
      <c r="A53" s="119">
        <v>5</v>
      </c>
      <c r="B53" s="441" t="s">
        <v>728</v>
      </c>
      <c r="C53" s="442"/>
      <c r="D53" s="443"/>
      <c r="E53" s="421" t="s">
        <v>724</v>
      </c>
      <c r="F53" s="422"/>
      <c r="G53" s="120"/>
      <c r="H53" s="152">
        <v>400</v>
      </c>
      <c r="I53" s="123">
        <f t="shared" si="3"/>
        <v>0</v>
      </c>
    </row>
    <row r="54" spans="1:9" x14ac:dyDescent="0.25">
      <c r="A54" s="133">
        <v>6</v>
      </c>
      <c r="B54" s="470" t="s">
        <v>950</v>
      </c>
      <c r="C54" s="471"/>
      <c r="D54" s="472"/>
      <c r="E54" s="455" t="s">
        <v>724</v>
      </c>
      <c r="F54" s="457"/>
      <c r="G54" s="257"/>
      <c r="H54" s="256">
        <v>280</v>
      </c>
      <c r="I54" s="255">
        <f t="shared" si="3"/>
        <v>0</v>
      </c>
    </row>
    <row r="55" spans="1:9" x14ac:dyDescent="0.25">
      <c r="A55" s="128"/>
      <c r="B55" s="427"/>
      <c r="C55" s="473"/>
      <c r="D55" s="473"/>
      <c r="E55" s="473"/>
      <c r="F55" s="473"/>
      <c r="G55" s="428"/>
      <c r="H55" s="112"/>
      <c r="I55" s="123">
        <f>SUM(I49:I54)</f>
        <v>0</v>
      </c>
    </row>
    <row r="56" spans="1:9" x14ac:dyDescent="0.25">
      <c r="A56" s="423" t="s">
        <v>729</v>
      </c>
      <c r="B56" s="419"/>
      <c r="C56" s="419"/>
      <c r="D56" s="419"/>
      <c r="E56" s="419"/>
      <c r="F56" s="419"/>
      <c r="G56" s="419"/>
      <c r="H56" s="420"/>
      <c r="I56" s="134"/>
    </row>
    <row r="57" spans="1:9" x14ac:dyDescent="0.25">
      <c r="A57" s="429" t="s">
        <v>730</v>
      </c>
      <c r="B57" s="430"/>
      <c r="C57" s="430"/>
      <c r="D57" s="430"/>
      <c r="E57" s="430"/>
      <c r="F57" s="430"/>
      <c r="G57" s="430"/>
      <c r="H57" s="430"/>
      <c r="I57" s="431"/>
    </row>
    <row r="58" spans="1:9" x14ac:dyDescent="0.25">
      <c r="A58" s="114" t="s">
        <v>731</v>
      </c>
      <c r="B58" s="427" t="s">
        <v>732</v>
      </c>
      <c r="C58" s="473"/>
      <c r="D58" s="428"/>
      <c r="E58" s="427" t="s">
        <v>733</v>
      </c>
      <c r="F58" s="428"/>
      <c r="G58" s="130" t="s">
        <v>734</v>
      </c>
      <c r="H58" s="130" t="s">
        <v>707</v>
      </c>
      <c r="I58" s="131" t="s">
        <v>708</v>
      </c>
    </row>
    <row r="59" spans="1:9" x14ac:dyDescent="0.25">
      <c r="A59" s="119">
        <v>1</v>
      </c>
      <c r="B59" s="432" t="s">
        <v>1201</v>
      </c>
      <c r="C59" s="433"/>
      <c r="D59" s="434"/>
      <c r="E59" s="421">
        <v>3</v>
      </c>
      <c r="F59" s="422"/>
      <c r="G59" s="210">
        <v>250.8</v>
      </c>
      <c r="H59" s="132">
        <v>5</v>
      </c>
      <c r="I59" s="226">
        <f>H59*G59</f>
        <v>1254</v>
      </c>
    </row>
    <row r="60" spans="1:9" x14ac:dyDescent="0.25">
      <c r="A60" s="133"/>
      <c r="B60" s="438"/>
      <c r="C60" s="439"/>
      <c r="D60" s="440"/>
      <c r="E60" s="455"/>
      <c r="F60" s="457"/>
      <c r="G60" s="120"/>
      <c r="H60" s="132"/>
      <c r="I60" s="226"/>
    </row>
    <row r="61" spans="1:9" x14ac:dyDescent="0.25">
      <c r="A61" s="423" t="s">
        <v>737</v>
      </c>
      <c r="B61" s="419"/>
      <c r="C61" s="419"/>
      <c r="D61" s="419"/>
      <c r="E61" s="419"/>
      <c r="F61" s="419"/>
      <c r="G61" s="419"/>
      <c r="H61" s="420"/>
      <c r="I61" s="134">
        <f>SUM(I59:I60)</f>
        <v>1254</v>
      </c>
    </row>
    <row r="62" spans="1:9" x14ac:dyDescent="0.25">
      <c r="A62" s="539"/>
      <c r="B62" s="453"/>
      <c r="C62" s="453"/>
      <c r="D62" s="453"/>
      <c r="E62" s="453"/>
      <c r="F62" s="137"/>
      <c r="G62" s="138"/>
      <c r="H62" s="138"/>
      <c r="I62" s="139"/>
    </row>
    <row r="63" spans="1:9" x14ac:dyDescent="0.25">
      <c r="A63" s="467"/>
      <c r="B63" s="468"/>
      <c r="C63" s="468"/>
      <c r="D63" s="468"/>
      <c r="E63" s="468"/>
      <c r="F63" s="140"/>
      <c r="G63" s="469" t="s">
        <v>738</v>
      </c>
      <c r="H63" s="468"/>
      <c r="I63" s="141">
        <f>I61+I55+I48+I41+I32+I21</f>
        <v>23937.260000000002</v>
      </c>
    </row>
    <row r="64" spans="1:9" x14ac:dyDescent="0.25">
      <c r="A64" s="467"/>
      <c r="B64" s="468"/>
      <c r="C64" s="468"/>
      <c r="D64" s="468"/>
      <c r="E64" s="468"/>
      <c r="F64" s="94"/>
      <c r="G64" s="142"/>
      <c r="H64" s="143"/>
      <c r="I64" s="144"/>
    </row>
    <row r="65" spans="1:9" ht="15.75" thickBot="1" x14ac:dyDescent="0.3">
      <c r="A65" s="467"/>
      <c r="B65" s="468"/>
      <c r="C65" s="468"/>
      <c r="D65" s="468"/>
      <c r="E65" s="468"/>
      <c r="F65" s="94"/>
      <c r="G65" s="417" t="s">
        <v>739</v>
      </c>
      <c r="H65" s="418"/>
      <c r="I65" s="153">
        <f>I63+I64</f>
        <v>23937.260000000002</v>
      </c>
    </row>
    <row r="66" spans="1:9" ht="16.5" thickTop="1" thickBot="1" x14ac:dyDescent="0.3">
      <c r="A66" s="145"/>
      <c r="B66" s="146"/>
      <c r="C66" s="474"/>
      <c r="D66" s="475"/>
      <c r="E66" s="475"/>
      <c r="F66" s="475"/>
      <c r="G66" s="147"/>
      <c r="H66" s="147"/>
      <c r="I66" s="148"/>
    </row>
    <row r="68" spans="1:9" x14ac:dyDescent="0.25">
      <c r="A68" s="91"/>
      <c r="B68" s="91"/>
    </row>
  </sheetData>
  <mergeCells count="91"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A17:I17"/>
    <mergeCell ref="B18:D18"/>
    <mergeCell ref="B19:D19"/>
    <mergeCell ref="B20:D20"/>
    <mergeCell ref="A21:H21"/>
    <mergeCell ref="A22:I22"/>
    <mergeCell ref="B23:F23"/>
    <mergeCell ref="B24:F24"/>
    <mergeCell ref="B25:F25"/>
    <mergeCell ref="B26:F26"/>
    <mergeCell ref="B29:F29"/>
    <mergeCell ref="B35:D35"/>
    <mergeCell ref="E35:F35"/>
    <mergeCell ref="B36:D36"/>
    <mergeCell ref="E36:F36"/>
    <mergeCell ref="B37:D37"/>
    <mergeCell ref="E37:F37"/>
    <mergeCell ref="A30:H30"/>
    <mergeCell ref="A31:H31"/>
    <mergeCell ref="A32:H32"/>
    <mergeCell ref="A33:I33"/>
    <mergeCell ref="B34:D34"/>
    <mergeCell ref="E34:F34"/>
    <mergeCell ref="B44:D44"/>
    <mergeCell ref="E44:F44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43:D43"/>
    <mergeCell ref="E43:F43"/>
    <mergeCell ref="B51:D51"/>
    <mergeCell ref="E51:F51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0:D50"/>
    <mergeCell ref="E50:F50"/>
    <mergeCell ref="B59:D59"/>
    <mergeCell ref="E59:F59"/>
    <mergeCell ref="B52:D52"/>
    <mergeCell ref="E52:F52"/>
    <mergeCell ref="B53:D53"/>
    <mergeCell ref="E53:F53"/>
    <mergeCell ref="B54:D54"/>
    <mergeCell ref="E54:F54"/>
    <mergeCell ref="B55:G55"/>
    <mergeCell ref="A56:H56"/>
    <mergeCell ref="A57:I57"/>
    <mergeCell ref="B58:D58"/>
    <mergeCell ref="E58:F58"/>
    <mergeCell ref="C66:F66"/>
    <mergeCell ref="B60:D60"/>
    <mergeCell ref="E60:F60"/>
    <mergeCell ref="A61:H61"/>
    <mergeCell ref="A63:B63"/>
    <mergeCell ref="C63:E63"/>
    <mergeCell ref="G63:H63"/>
    <mergeCell ref="A62:E62"/>
    <mergeCell ref="A64:B64"/>
    <mergeCell ref="C64:E64"/>
    <mergeCell ref="A65:B65"/>
    <mergeCell ref="C65:E65"/>
    <mergeCell ref="G65:H6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tabColor rgb="FF00B050"/>
  </sheetPr>
  <dimension ref="A1:T68"/>
  <sheetViews>
    <sheetView topLeftCell="A20" workbookViewId="0">
      <selection activeCell="B59" sqref="B59:D59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8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1237</v>
      </c>
      <c r="G9" s="446"/>
      <c r="H9" s="543" t="e">
        <f>#REF!</f>
        <v>#REF!</v>
      </c>
      <c r="I9" s="544"/>
    </row>
    <row r="10" spans="1:13" x14ac:dyDescent="0.25">
      <c r="A10" s="93" t="s">
        <v>687</v>
      </c>
      <c r="B10" s="91"/>
      <c r="F10" s="445" t="s">
        <v>688</v>
      </c>
      <c r="G10" s="446"/>
      <c r="H10" s="545" t="e">
        <f>#REF!</f>
        <v>#REF!</v>
      </c>
      <c r="I10" s="546"/>
    </row>
    <row r="11" spans="1:13" x14ac:dyDescent="0.25">
      <c r="A11" s="93" t="s">
        <v>689</v>
      </c>
      <c r="B11" s="91"/>
      <c r="F11" s="445" t="s">
        <v>690</v>
      </c>
      <c r="G11" s="446"/>
      <c r="H11" s="547" t="e">
        <f>#REF!</f>
        <v>#REF!</v>
      </c>
      <c r="I11" s="546"/>
    </row>
    <row r="12" spans="1:13" x14ac:dyDescent="0.25">
      <c r="A12" s="93" t="s">
        <v>692</v>
      </c>
      <c r="B12" s="91"/>
      <c r="F12" s="445" t="s">
        <v>693</v>
      </c>
      <c r="G12" s="446"/>
      <c r="H12" s="552" t="e">
        <f>#REF!</f>
        <v>#REF!</v>
      </c>
      <c r="I12" s="546"/>
    </row>
    <row r="13" spans="1:13" x14ac:dyDescent="0.25">
      <c r="A13" s="93" t="s">
        <v>694</v>
      </c>
      <c r="B13" s="91"/>
      <c r="F13" s="175" t="s">
        <v>695</v>
      </c>
      <c r="G13" s="176"/>
      <c r="H13" s="550" t="s">
        <v>696</v>
      </c>
      <c r="I13" s="551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941</v>
      </c>
      <c r="I15" s="484"/>
    </row>
    <row r="16" spans="1:13" x14ac:dyDescent="0.25">
      <c r="A16" s="458" t="s">
        <v>1246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/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/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428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252">
        <v>1</v>
      </c>
      <c r="B24" s="531" t="s">
        <v>1247</v>
      </c>
      <c r="C24" s="532"/>
      <c r="D24" s="532"/>
      <c r="E24" s="532"/>
      <c r="F24" s="533"/>
      <c r="G24" s="254">
        <v>1</v>
      </c>
      <c r="H24" s="253">
        <v>83.48</v>
      </c>
      <c r="I24" s="123">
        <f>H24*G24</f>
        <v>83.48</v>
      </c>
    </row>
    <row r="25" spans="1:11" x14ac:dyDescent="0.25">
      <c r="A25" s="119">
        <v>2</v>
      </c>
      <c r="B25" s="528" t="s">
        <v>1248</v>
      </c>
      <c r="C25" s="529"/>
      <c r="D25" s="529"/>
      <c r="E25" s="529"/>
      <c r="F25" s="530"/>
      <c r="G25" s="254">
        <v>1</v>
      </c>
      <c r="H25" s="253">
        <v>1730</v>
      </c>
      <c r="I25" s="123">
        <f>H25*G25</f>
        <v>1730</v>
      </c>
    </row>
    <row r="26" spans="1:11" x14ac:dyDescent="0.25">
      <c r="A26" s="119"/>
      <c r="B26" s="528"/>
      <c r="C26" s="529"/>
      <c r="D26" s="529"/>
      <c r="E26" s="529"/>
      <c r="F26" s="530"/>
      <c r="G26" s="254"/>
      <c r="H26" s="253"/>
      <c r="I26" s="123"/>
    </row>
    <row r="27" spans="1:11" x14ac:dyDescent="0.25">
      <c r="A27" s="119"/>
      <c r="B27" s="528"/>
      <c r="C27" s="529"/>
      <c r="D27" s="529"/>
      <c r="E27" s="529"/>
      <c r="F27" s="530"/>
      <c r="G27" s="254"/>
      <c r="H27" s="253"/>
      <c r="I27" s="123"/>
    </row>
    <row r="28" spans="1:11" x14ac:dyDescent="0.25">
      <c r="A28" s="119"/>
      <c r="B28" s="528"/>
      <c r="C28" s="529"/>
      <c r="D28" s="529"/>
      <c r="E28" s="529"/>
      <c r="F28" s="530"/>
      <c r="G28" s="254"/>
      <c r="H28" s="253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482" t="s">
        <v>785</v>
      </c>
      <c r="B30" s="419"/>
      <c r="C30" s="419"/>
      <c r="D30" s="419"/>
      <c r="E30" s="419"/>
      <c r="F30" s="419"/>
      <c r="G30" s="419"/>
      <c r="H30" s="420"/>
      <c r="I30" s="183">
        <f>SUM(I24:I29)</f>
        <v>1813.48</v>
      </c>
    </row>
    <row r="31" spans="1:11" x14ac:dyDescent="0.25">
      <c r="A31" s="423" t="s">
        <v>786</v>
      </c>
      <c r="B31" s="419"/>
      <c r="C31" s="419"/>
      <c r="D31" s="419"/>
      <c r="E31" s="419"/>
      <c r="F31" s="419"/>
      <c r="G31" s="419"/>
      <c r="H31" s="420"/>
      <c r="I31" s="184">
        <f>ROUND((I30*0.15),2)</f>
        <v>272.02</v>
      </c>
    </row>
    <row r="32" spans="1:11" x14ac:dyDescent="0.25">
      <c r="A32" s="423" t="s">
        <v>787</v>
      </c>
      <c r="B32" s="419"/>
      <c r="C32" s="419"/>
      <c r="D32" s="419"/>
      <c r="E32" s="419"/>
      <c r="F32" s="419"/>
      <c r="G32" s="419"/>
      <c r="H32" s="420"/>
      <c r="I32" s="166">
        <f>I30+I31</f>
        <v>2085.5</v>
      </c>
    </row>
    <row r="33" spans="1:20" x14ac:dyDescent="0.25">
      <c r="A33" s="429" t="s">
        <v>720</v>
      </c>
      <c r="B33" s="430"/>
      <c r="C33" s="430"/>
      <c r="D33" s="430"/>
      <c r="E33" s="430"/>
      <c r="F33" s="430"/>
      <c r="G33" s="430"/>
      <c r="H33" s="430"/>
      <c r="I33" s="431"/>
    </row>
    <row r="34" spans="1:20" x14ac:dyDescent="0.25">
      <c r="A34" s="114" t="s">
        <v>721</v>
      </c>
      <c r="B34" s="445" t="s">
        <v>722</v>
      </c>
      <c r="C34" s="459"/>
      <c r="D34" s="446"/>
      <c r="E34" s="427" t="s">
        <v>704</v>
      </c>
      <c r="F34" s="428"/>
      <c r="G34" s="116" t="s">
        <v>706</v>
      </c>
      <c r="H34" s="117" t="s">
        <v>707</v>
      </c>
      <c r="I34" s="118" t="s">
        <v>708</v>
      </c>
    </row>
    <row r="35" spans="1:20" x14ac:dyDescent="0.25">
      <c r="A35" s="119">
        <v>1</v>
      </c>
      <c r="B35" s="464" t="s">
        <v>723</v>
      </c>
      <c r="C35" s="465"/>
      <c r="D35" s="466"/>
      <c r="E35" s="452" t="s">
        <v>724</v>
      </c>
      <c r="F35" s="454"/>
      <c r="G35" s="151"/>
      <c r="H35" s="149">
        <v>450</v>
      </c>
      <c r="I35" s="126">
        <f>SUM(G35*H35)</f>
        <v>0</v>
      </c>
    </row>
    <row r="36" spans="1:20" x14ac:dyDescent="0.25">
      <c r="A36" s="119">
        <v>2</v>
      </c>
      <c r="B36" s="441" t="s">
        <v>725</v>
      </c>
      <c r="C36" s="442"/>
      <c r="D36" s="443"/>
      <c r="E36" s="421" t="s">
        <v>724</v>
      </c>
      <c r="F36" s="422"/>
      <c r="G36" s="120"/>
      <c r="H36" s="150">
        <v>350</v>
      </c>
      <c r="I36" s="123">
        <f t="shared" ref="I36:I40" si="0">SUM(G36*H36)</f>
        <v>0</v>
      </c>
    </row>
    <row r="37" spans="1:20" x14ac:dyDescent="0.25">
      <c r="A37" s="119">
        <v>3</v>
      </c>
      <c r="B37" s="441" t="s">
        <v>726</v>
      </c>
      <c r="C37" s="442"/>
      <c r="D37" s="443"/>
      <c r="E37" s="421" t="s">
        <v>724</v>
      </c>
      <c r="F37" s="422"/>
      <c r="G37" s="120">
        <v>5</v>
      </c>
      <c r="H37" s="150">
        <v>300</v>
      </c>
      <c r="I37" s="123">
        <f t="shared" si="0"/>
        <v>1500</v>
      </c>
    </row>
    <row r="38" spans="1:20" x14ac:dyDescent="0.25">
      <c r="A38" s="119">
        <v>4</v>
      </c>
      <c r="B38" s="441" t="s">
        <v>727</v>
      </c>
      <c r="C38" s="442"/>
      <c r="D38" s="443"/>
      <c r="E38" s="421" t="s">
        <v>724</v>
      </c>
      <c r="F38" s="422"/>
      <c r="G38" s="120">
        <v>5</v>
      </c>
      <c r="H38" s="150">
        <v>200</v>
      </c>
      <c r="I38" s="123">
        <f t="shared" si="0"/>
        <v>1000</v>
      </c>
    </row>
    <row r="39" spans="1:20" x14ac:dyDescent="0.25">
      <c r="A39" s="119">
        <v>5</v>
      </c>
      <c r="B39" s="441" t="s">
        <v>728</v>
      </c>
      <c r="C39" s="442"/>
      <c r="D39" s="443"/>
      <c r="E39" s="421" t="s">
        <v>724</v>
      </c>
      <c r="F39" s="422"/>
      <c r="G39" s="120"/>
      <c r="H39" s="152">
        <v>200</v>
      </c>
      <c r="I39" s="123">
        <f t="shared" si="0"/>
        <v>0</v>
      </c>
      <c r="T39" s="258"/>
    </row>
    <row r="40" spans="1:20" x14ac:dyDescent="0.25">
      <c r="A40" s="133">
        <v>6</v>
      </c>
      <c r="B40" s="470" t="s">
        <v>950</v>
      </c>
      <c r="C40" s="471"/>
      <c r="D40" s="472"/>
      <c r="E40" s="455" t="s">
        <v>724</v>
      </c>
      <c r="F40" s="457"/>
      <c r="G40" s="257"/>
      <c r="H40" s="256">
        <v>140</v>
      </c>
      <c r="I40" s="255">
        <f t="shared" si="0"/>
        <v>0</v>
      </c>
    </row>
    <row r="41" spans="1:20" x14ac:dyDescent="0.25">
      <c r="A41" s="119"/>
      <c r="B41" s="445" t="s">
        <v>1230</v>
      </c>
      <c r="C41" s="459"/>
      <c r="D41" s="459"/>
      <c r="E41" s="459"/>
      <c r="F41" s="459"/>
      <c r="G41" s="459"/>
      <c r="H41" s="446"/>
      <c r="I41" s="123">
        <f>SUM(I35:I40)</f>
        <v>2500</v>
      </c>
    </row>
    <row r="42" spans="1:20" x14ac:dyDescent="0.25">
      <c r="A42" s="119">
        <v>1</v>
      </c>
      <c r="B42" s="464" t="s">
        <v>723</v>
      </c>
      <c r="C42" s="465"/>
      <c r="D42" s="466"/>
      <c r="E42" s="452" t="s">
        <v>724</v>
      </c>
      <c r="F42" s="454"/>
      <c r="G42" s="151"/>
      <c r="H42" s="149">
        <v>675</v>
      </c>
      <c r="I42" s="126">
        <f>SUM(G42*H42)</f>
        <v>0</v>
      </c>
    </row>
    <row r="43" spans="1:20" x14ac:dyDescent="0.25">
      <c r="A43" s="119">
        <v>2</v>
      </c>
      <c r="B43" s="441" t="s">
        <v>725</v>
      </c>
      <c r="C43" s="442"/>
      <c r="D43" s="443"/>
      <c r="E43" s="421" t="s">
        <v>724</v>
      </c>
      <c r="F43" s="422"/>
      <c r="G43" s="120"/>
      <c r="H43" s="150">
        <v>525</v>
      </c>
      <c r="I43" s="123">
        <f t="shared" ref="I43:I47" si="1">SUM(G43*H43)</f>
        <v>0</v>
      </c>
    </row>
    <row r="44" spans="1:20" x14ac:dyDescent="0.25">
      <c r="A44" s="119">
        <v>3</v>
      </c>
      <c r="B44" s="441" t="s">
        <v>726</v>
      </c>
      <c r="C44" s="442"/>
      <c r="D44" s="443"/>
      <c r="E44" s="421" t="s">
        <v>724</v>
      </c>
      <c r="F44" s="422"/>
      <c r="G44" s="120"/>
      <c r="H44" s="150">
        <v>450</v>
      </c>
      <c r="I44" s="123">
        <f t="shared" si="1"/>
        <v>0</v>
      </c>
    </row>
    <row r="45" spans="1:20" x14ac:dyDescent="0.25">
      <c r="A45" s="119">
        <v>4</v>
      </c>
      <c r="B45" s="441" t="s">
        <v>727</v>
      </c>
      <c r="C45" s="442"/>
      <c r="D45" s="443"/>
      <c r="E45" s="421" t="s">
        <v>724</v>
      </c>
      <c r="F45" s="422"/>
      <c r="G45" s="120"/>
      <c r="H45" s="150">
        <v>300</v>
      </c>
      <c r="I45" s="123">
        <f t="shared" si="1"/>
        <v>0</v>
      </c>
    </row>
    <row r="46" spans="1:20" x14ac:dyDescent="0.25">
      <c r="A46" s="119">
        <v>5</v>
      </c>
      <c r="B46" s="441" t="s">
        <v>728</v>
      </c>
      <c r="C46" s="442"/>
      <c r="D46" s="443"/>
      <c r="E46" s="421" t="s">
        <v>724</v>
      </c>
      <c r="F46" s="422"/>
      <c r="G46" s="120"/>
      <c r="H46" s="152">
        <v>300</v>
      </c>
      <c r="I46" s="123">
        <f t="shared" si="1"/>
        <v>0</v>
      </c>
    </row>
    <row r="47" spans="1:20" x14ac:dyDescent="0.25">
      <c r="A47" s="133">
        <v>6</v>
      </c>
      <c r="B47" s="470" t="s">
        <v>950</v>
      </c>
      <c r="C47" s="471"/>
      <c r="D47" s="472"/>
      <c r="E47" s="455" t="s">
        <v>724</v>
      </c>
      <c r="F47" s="457"/>
      <c r="G47" s="257"/>
      <c r="H47" s="256">
        <v>210</v>
      </c>
      <c r="I47" s="255">
        <f t="shared" si="1"/>
        <v>0</v>
      </c>
    </row>
    <row r="48" spans="1:20" x14ac:dyDescent="0.25">
      <c r="A48" s="119"/>
      <c r="B48" s="445" t="s">
        <v>1231</v>
      </c>
      <c r="C48" s="459"/>
      <c r="D48" s="459"/>
      <c r="E48" s="459"/>
      <c r="F48" s="459"/>
      <c r="G48" s="459"/>
      <c r="H48" s="446"/>
      <c r="I48" s="123">
        <f>SUM(I42:I47)</f>
        <v>0</v>
      </c>
    </row>
    <row r="49" spans="1:9" x14ac:dyDescent="0.25">
      <c r="A49" s="119">
        <v>1</v>
      </c>
      <c r="B49" s="464" t="s">
        <v>723</v>
      </c>
      <c r="C49" s="465"/>
      <c r="D49" s="466"/>
      <c r="E49" s="452" t="s">
        <v>724</v>
      </c>
      <c r="F49" s="454"/>
      <c r="G49" s="151"/>
      <c r="H49" s="149">
        <v>900</v>
      </c>
      <c r="I49" s="126">
        <f>SUM(G49*H49)</f>
        <v>0</v>
      </c>
    </row>
    <row r="50" spans="1:9" x14ac:dyDescent="0.25">
      <c r="A50" s="119">
        <v>2</v>
      </c>
      <c r="B50" s="441" t="s">
        <v>725</v>
      </c>
      <c r="C50" s="442"/>
      <c r="D50" s="443"/>
      <c r="E50" s="421" t="s">
        <v>724</v>
      </c>
      <c r="F50" s="422"/>
      <c r="G50" s="120"/>
      <c r="H50" s="150">
        <v>700</v>
      </c>
      <c r="I50" s="123">
        <f t="shared" ref="I50:I54" si="2">SUM(G50*H50)</f>
        <v>0</v>
      </c>
    </row>
    <row r="51" spans="1:9" x14ac:dyDescent="0.25">
      <c r="A51" s="119">
        <v>3</v>
      </c>
      <c r="B51" s="441" t="s">
        <v>726</v>
      </c>
      <c r="C51" s="442"/>
      <c r="D51" s="443"/>
      <c r="E51" s="421" t="s">
        <v>724</v>
      </c>
      <c r="F51" s="422"/>
      <c r="G51" s="120"/>
      <c r="H51" s="150">
        <v>600</v>
      </c>
      <c r="I51" s="123">
        <f t="shared" si="2"/>
        <v>0</v>
      </c>
    </row>
    <row r="52" spans="1:9" x14ac:dyDescent="0.25">
      <c r="A52" s="119">
        <v>4</v>
      </c>
      <c r="B52" s="441" t="s">
        <v>727</v>
      </c>
      <c r="C52" s="442"/>
      <c r="D52" s="443"/>
      <c r="E52" s="421" t="s">
        <v>724</v>
      </c>
      <c r="F52" s="422"/>
      <c r="G52" s="120"/>
      <c r="H52" s="150">
        <v>400</v>
      </c>
      <c r="I52" s="123">
        <f t="shared" si="2"/>
        <v>0</v>
      </c>
    </row>
    <row r="53" spans="1:9" x14ac:dyDescent="0.25">
      <c r="A53" s="119">
        <v>5</v>
      </c>
      <c r="B53" s="441" t="s">
        <v>728</v>
      </c>
      <c r="C53" s="442"/>
      <c r="D53" s="443"/>
      <c r="E53" s="421" t="s">
        <v>724</v>
      </c>
      <c r="F53" s="422"/>
      <c r="G53" s="120"/>
      <c r="H53" s="152">
        <v>400</v>
      </c>
      <c r="I53" s="123">
        <f t="shared" si="2"/>
        <v>0</v>
      </c>
    </row>
    <row r="54" spans="1:9" x14ac:dyDescent="0.25">
      <c r="A54" s="133">
        <v>6</v>
      </c>
      <c r="B54" s="470" t="s">
        <v>950</v>
      </c>
      <c r="C54" s="471"/>
      <c r="D54" s="472"/>
      <c r="E54" s="455" t="s">
        <v>724</v>
      </c>
      <c r="F54" s="457"/>
      <c r="G54" s="257"/>
      <c r="H54" s="256">
        <v>280</v>
      </c>
      <c r="I54" s="255">
        <f t="shared" si="2"/>
        <v>0</v>
      </c>
    </row>
    <row r="55" spans="1:9" x14ac:dyDescent="0.25">
      <c r="A55" s="128"/>
      <c r="B55" s="427"/>
      <c r="C55" s="473"/>
      <c r="D55" s="473"/>
      <c r="E55" s="473"/>
      <c r="F55" s="473"/>
      <c r="G55" s="428"/>
      <c r="H55" s="112"/>
      <c r="I55" s="123">
        <f>SUM(I49:I54)</f>
        <v>0</v>
      </c>
    </row>
    <row r="56" spans="1:9" x14ac:dyDescent="0.25">
      <c r="A56" s="423" t="s">
        <v>729</v>
      </c>
      <c r="B56" s="419"/>
      <c r="C56" s="419"/>
      <c r="D56" s="419"/>
      <c r="E56" s="419"/>
      <c r="F56" s="419"/>
      <c r="G56" s="419"/>
      <c r="H56" s="420"/>
      <c r="I56" s="134"/>
    </row>
    <row r="57" spans="1:9" x14ac:dyDescent="0.25">
      <c r="A57" s="429" t="s">
        <v>730</v>
      </c>
      <c r="B57" s="430"/>
      <c r="C57" s="430"/>
      <c r="D57" s="430"/>
      <c r="E57" s="430"/>
      <c r="F57" s="430"/>
      <c r="G57" s="430"/>
      <c r="H57" s="430"/>
      <c r="I57" s="431"/>
    </row>
    <row r="58" spans="1:9" x14ac:dyDescent="0.25">
      <c r="A58" s="114" t="s">
        <v>731</v>
      </c>
      <c r="B58" s="427" t="s">
        <v>732</v>
      </c>
      <c r="C58" s="473"/>
      <c r="D58" s="428"/>
      <c r="E58" s="427" t="s">
        <v>733</v>
      </c>
      <c r="F58" s="428"/>
      <c r="G58" s="130" t="s">
        <v>734</v>
      </c>
      <c r="H58" s="130" t="s">
        <v>707</v>
      </c>
      <c r="I58" s="131" t="s">
        <v>708</v>
      </c>
    </row>
    <row r="59" spans="1:9" x14ac:dyDescent="0.25">
      <c r="A59" s="119">
        <v>1</v>
      </c>
      <c r="B59" s="432" t="s">
        <v>1249</v>
      </c>
      <c r="C59" s="433"/>
      <c r="D59" s="434"/>
      <c r="E59" s="421">
        <v>3</v>
      </c>
      <c r="F59" s="422"/>
      <c r="G59" s="210">
        <v>169.8</v>
      </c>
      <c r="H59" s="132">
        <v>5</v>
      </c>
      <c r="I59" s="226">
        <f>H59*G59</f>
        <v>849</v>
      </c>
    </row>
    <row r="60" spans="1:9" x14ac:dyDescent="0.25">
      <c r="A60" s="133"/>
      <c r="B60" s="438"/>
      <c r="C60" s="439"/>
      <c r="D60" s="440"/>
      <c r="E60" s="455"/>
      <c r="F60" s="457"/>
      <c r="G60" s="120"/>
      <c r="H60" s="132"/>
      <c r="I60" s="226"/>
    </row>
    <row r="61" spans="1:9" x14ac:dyDescent="0.25">
      <c r="A61" s="423" t="s">
        <v>737</v>
      </c>
      <c r="B61" s="419"/>
      <c r="C61" s="419"/>
      <c r="D61" s="419"/>
      <c r="E61" s="419"/>
      <c r="F61" s="419"/>
      <c r="G61" s="419"/>
      <c r="H61" s="420"/>
      <c r="I61" s="134">
        <f>SUM(I59:I60)</f>
        <v>849</v>
      </c>
    </row>
    <row r="62" spans="1:9" x14ac:dyDescent="0.25">
      <c r="A62" s="539"/>
      <c r="B62" s="453"/>
      <c r="C62" s="453"/>
      <c r="D62" s="453"/>
      <c r="E62" s="453"/>
      <c r="F62" s="137"/>
      <c r="G62" s="138"/>
      <c r="H62" s="138"/>
      <c r="I62" s="139"/>
    </row>
    <row r="63" spans="1:9" x14ac:dyDescent="0.25">
      <c r="A63" s="467"/>
      <c r="B63" s="468"/>
      <c r="C63" s="468"/>
      <c r="D63" s="468"/>
      <c r="E63" s="468"/>
      <c r="F63" s="140"/>
      <c r="G63" s="469" t="s">
        <v>738</v>
      </c>
      <c r="H63" s="468"/>
      <c r="I63" s="141">
        <f>I61+I55+I48+I41+I32+I21</f>
        <v>5434.5</v>
      </c>
    </row>
    <row r="64" spans="1:9" x14ac:dyDescent="0.25">
      <c r="A64" s="467"/>
      <c r="B64" s="468"/>
      <c r="C64" s="468"/>
      <c r="D64" s="468"/>
      <c r="E64" s="468"/>
      <c r="F64" s="94"/>
      <c r="G64" s="142"/>
      <c r="H64" s="143"/>
      <c r="I64" s="144"/>
    </row>
    <row r="65" spans="1:9" ht="15.75" thickBot="1" x14ac:dyDescent="0.3">
      <c r="A65" s="467"/>
      <c r="B65" s="468"/>
      <c r="C65" s="468"/>
      <c r="D65" s="468"/>
      <c r="E65" s="468"/>
      <c r="F65" s="94"/>
      <c r="G65" s="417" t="s">
        <v>739</v>
      </c>
      <c r="H65" s="418"/>
      <c r="I65" s="153">
        <f>I63+I64</f>
        <v>5434.5</v>
      </c>
    </row>
    <row r="66" spans="1:9" ht="16.5" thickTop="1" thickBot="1" x14ac:dyDescent="0.3">
      <c r="A66" s="145"/>
      <c r="B66" s="146"/>
      <c r="C66" s="474"/>
      <c r="D66" s="475"/>
      <c r="E66" s="475"/>
      <c r="F66" s="475"/>
      <c r="G66" s="147"/>
      <c r="H66" s="147"/>
      <c r="I66" s="148"/>
    </row>
    <row r="68" spans="1:9" x14ac:dyDescent="0.25">
      <c r="A68" s="91"/>
      <c r="B68" s="91"/>
    </row>
  </sheetData>
  <mergeCells count="92">
    <mergeCell ref="B59:D59"/>
    <mergeCell ref="E59:F59"/>
    <mergeCell ref="B52:D52"/>
    <mergeCell ref="E52:F52"/>
    <mergeCell ref="B53:D53"/>
    <mergeCell ref="E53:F53"/>
    <mergeCell ref="B55:G55"/>
    <mergeCell ref="A56:H56"/>
    <mergeCell ref="A57:I57"/>
    <mergeCell ref="B58:D58"/>
    <mergeCell ref="E58:F58"/>
    <mergeCell ref="B54:D54"/>
    <mergeCell ref="E54:F54"/>
    <mergeCell ref="G65:H65"/>
    <mergeCell ref="C66:F66"/>
    <mergeCell ref="B60:D60"/>
    <mergeCell ref="E60:F60"/>
    <mergeCell ref="A61:H61"/>
    <mergeCell ref="A62:E62"/>
    <mergeCell ref="A63:B63"/>
    <mergeCell ref="C63:E63"/>
    <mergeCell ref="G63:H63"/>
    <mergeCell ref="A64:B64"/>
    <mergeCell ref="C64:E64"/>
    <mergeCell ref="A65:B65"/>
    <mergeCell ref="C65:E65"/>
    <mergeCell ref="B51:D51"/>
    <mergeCell ref="E51:F51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0:D50"/>
    <mergeCell ref="E50:F50"/>
    <mergeCell ref="B44:D44"/>
    <mergeCell ref="E44:F44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43:D43"/>
    <mergeCell ref="E43:F43"/>
    <mergeCell ref="B35:D35"/>
    <mergeCell ref="E35:F35"/>
    <mergeCell ref="B36:D36"/>
    <mergeCell ref="E36:F36"/>
    <mergeCell ref="B37:D37"/>
    <mergeCell ref="E37:F37"/>
    <mergeCell ref="B34:D34"/>
    <mergeCell ref="E34:F34"/>
    <mergeCell ref="A22:I22"/>
    <mergeCell ref="B23:F23"/>
    <mergeCell ref="B24:F24"/>
    <mergeCell ref="B25:F25"/>
    <mergeCell ref="B26:F26"/>
    <mergeCell ref="B27:F27"/>
    <mergeCell ref="B29:F29"/>
    <mergeCell ref="A30:H30"/>
    <mergeCell ref="A31:H31"/>
    <mergeCell ref="A32:H32"/>
    <mergeCell ref="A33:I33"/>
    <mergeCell ref="B28:F28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tabColor rgb="FF00B050"/>
  </sheetPr>
  <dimension ref="A1:T68"/>
  <sheetViews>
    <sheetView topLeftCell="A4" workbookViewId="0">
      <selection activeCell="B59" sqref="B59:D59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8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1237</v>
      </c>
      <c r="G9" s="446"/>
      <c r="H9" s="543" t="e">
        <f>#REF!</f>
        <v>#REF!</v>
      </c>
      <c r="I9" s="544"/>
    </row>
    <row r="10" spans="1:13" x14ac:dyDescent="0.25">
      <c r="A10" s="93" t="s">
        <v>687</v>
      </c>
      <c r="B10" s="91"/>
      <c r="F10" s="445" t="s">
        <v>688</v>
      </c>
      <c r="G10" s="446"/>
      <c r="H10" s="545" t="e">
        <f>#REF!</f>
        <v>#REF!</v>
      </c>
      <c r="I10" s="546"/>
    </row>
    <row r="11" spans="1:13" x14ac:dyDescent="0.25">
      <c r="A11" s="93" t="s">
        <v>689</v>
      </c>
      <c r="B11" s="91"/>
      <c r="F11" s="445" t="s">
        <v>690</v>
      </c>
      <c r="G11" s="446"/>
      <c r="H11" s="547" t="e">
        <f>#REF!</f>
        <v>#REF!</v>
      </c>
      <c r="I11" s="546"/>
    </row>
    <row r="12" spans="1:13" x14ac:dyDescent="0.25">
      <c r="A12" s="93" t="s">
        <v>692</v>
      </c>
      <c r="B12" s="91"/>
      <c r="F12" s="445" t="s">
        <v>693</v>
      </c>
      <c r="G12" s="446"/>
      <c r="H12" s="552" t="e">
        <f>#REF!</f>
        <v>#REF!</v>
      </c>
      <c r="I12" s="546"/>
    </row>
    <row r="13" spans="1:13" x14ac:dyDescent="0.25">
      <c r="A13" s="93" t="s">
        <v>694</v>
      </c>
      <c r="B13" s="91"/>
      <c r="F13" s="175" t="s">
        <v>695</v>
      </c>
      <c r="G13" s="176"/>
      <c r="H13" s="550" t="s">
        <v>696</v>
      </c>
      <c r="I13" s="551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961</v>
      </c>
      <c r="I15" s="484"/>
    </row>
    <row r="16" spans="1:13" x14ac:dyDescent="0.25">
      <c r="A16" s="458" t="s">
        <v>1250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/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/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428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252"/>
      <c r="B24" s="531"/>
      <c r="C24" s="532"/>
      <c r="D24" s="532"/>
      <c r="E24" s="532"/>
      <c r="F24" s="533"/>
      <c r="G24" s="254"/>
      <c r="H24" s="253"/>
      <c r="I24" s="123"/>
    </row>
    <row r="25" spans="1:11" x14ac:dyDescent="0.25">
      <c r="A25" s="119"/>
      <c r="B25" s="528"/>
      <c r="C25" s="529"/>
      <c r="D25" s="529"/>
      <c r="E25" s="529"/>
      <c r="F25" s="530"/>
      <c r="G25" s="254"/>
      <c r="H25" s="253"/>
      <c r="I25" s="123"/>
    </row>
    <row r="26" spans="1:11" x14ac:dyDescent="0.25">
      <c r="A26" s="119"/>
      <c r="B26" s="528"/>
      <c r="C26" s="529"/>
      <c r="D26" s="529"/>
      <c r="E26" s="529"/>
      <c r="F26" s="530"/>
      <c r="G26" s="254"/>
      <c r="H26" s="253"/>
      <c r="I26" s="123"/>
    </row>
    <row r="27" spans="1:11" x14ac:dyDescent="0.25">
      <c r="A27" s="119"/>
      <c r="B27" s="528"/>
      <c r="C27" s="529"/>
      <c r="D27" s="529"/>
      <c r="E27" s="529"/>
      <c r="F27" s="530"/>
      <c r="G27" s="254"/>
      <c r="H27" s="253"/>
      <c r="I27" s="123"/>
    </row>
    <row r="28" spans="1:11" x14ac:dyDescent="0.25">
      <c r="A28" s="119"/>
      <c r="B28" s="528"/>
      <c r="C28" s="529"/>
      <c r="D28" s="529"/>
      <c r="E28" s="529"/>
      <c r="F28" s="530"/>
      <c r="G28" s="254"/>
      <c r="H28" s="253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482" t="s">
        <v>785</v>
      </c>
      <c r="B30" s="419"/>
      <c r="C30" s="419"/>
      <c r="D30" s="419"/>
      <c r="E30" s="419"/>
      <c r="F30" s="419"/>
      <c r="G30" s="419"/>
      <c r="H30" s="420"/>
      <c r="I30" s="183">
        <f>SUM(I24:I29)</f>
        <v>0</v>
      </c>
    </row>
    <row r="31" spans="1:11" x14ac:dyDescent="0.25">
      <c r="A31" s="423" t="s">
        <v>786</v>
      </c>
      <c r="B31" s="419"/>
      <c r="C31" s="419"/>
      <c r="D31" s="419"/>
      <c r="E31" s="419"/>
      <c r="F31" s="419"/>
      <c r="G31" s="419"/>
      <c r="H31" s="420"/>
      <c r="I31" s="184">
        <f>ROUND((I30*0.15),2)</f>
        <v>0</v>
      </c>
    </row>
    <row r="32" spans="1:11" x14ac:dyDescent="0.25">
      <c r="A32" s="423" t="s">
        <v>787</v>
      </c>
      <c r="B32" s="419"/>
      <c r="C32" s="419"/>
      <c r="D32" s="419"/>
      <c r="E32" s="419"/>
      <c r="F32" s="419"/>
      <c r="G32" s="419"/>
      <c r="H32" s="420"/>
      <c r="I32" s="166">
        <f>I30+I31</f>
        <v>0</v>
      </c>
    </row>
    <row r="33" spans="1:20" x14ac:dyDescent="0.25">
      <c r="A33" s="429" t="s">
        <v>720</v>
      </c>
      <c r="B33" s="430"/>
      <c r="C33" s="430"/>
      <c r="D33" s="430"/>
      <c r="E33" s="430"/>
      <c r="F33" s="430"/>
      <c r="G33" s="430"/>
      <c r="H33" s="430"/>
      <c r="I33" s="431"/>
    </row>
    <row r="34" spans="1:20" x14ac:dyDescent="0.25">
      <c r="A34" s="114" t="s">
        <v>721</v>
      </c>
      <c r="B34" s="445" t="s">
        <v>722</v>
      </c>
      <c r="C34" s="459"/>
      <c r="D34" s="446"/>
      <c r="E34" s="427" t="s">
        <v>704</v>
      </c>
      <c r="F34" s="428"/>
      <c r="G34" s="116" t="s">
        <v>706</v>
      </c>
      <c r="H34" s="117" t="s">
        <v>707</v>
      </c>
      <c r="I34" s="118" t="s">
        <v>708</v>
      </c>
    </row>
    <row r="35" spans="1:20" x14ac:dyDescent="0.25">
      <c r="A35" s="119">
        <v>1</v>
      </c>
      <c r="B35" s="464" t="s">
        <v>723</v>
      </c>
      <c r="C35" s="465"/>
      <c r="D35" s="466"/>
      <c r="E35" s="452" t="s">
        <v>724</v>
      </c>
      <c r="F35" s="454"/>
      <c r="G35" s="151"/>
      <c r="H35" s="149">
        <v>450</v>
      </c>
      <c r="I35" s="126">
        <f>SUM(G35*H35)</f>
        <v>0</v>
      </c>
    </row>
    <row r="36" spans="1:20" x14ac:dyDescent="0.25">
      <c r="A36" s="119">
        <v>2</v>
      </c>
      <c r="B36" s="441" t="s">
        <v>725</v>
      </c>
      <c r="C36" s="442"/>
      <c r="D36" s="443"/>
      <c r="E36" s="421" t="s">
        <v>724</v>
      </c>
      <c r="F36" s="422"/>
      <c r="G36" s="120"/>
      <c r="H36" s="150">
        <v>350</v>
      </c>
      <c r="I36" s="123">
        <f t="shared" ref="I36:I40" si="0">SUM(G36*H36)</f>
        <v>0</v>
      </c>
    </row>
    <row r="37" spans="1:20" x14ac:dyDescent="0.25">
      <c r="A37" s="119">
        <v>3</v>
      </c>
      <c r="B37" s="441" t="s">
        <v>726</v>
      </c>
      <c r="C37" s="442"/>
      <c r="D37" s="443"/>
      <c r="E37" s="421" t="s">
        <v>724</v>
      </c>
      <c r="F37" s="422"/>
      <c r="G37" s="120">
        <v>1.5</v>
      </c>
      <c r="H37" s="150">
        <v>300</v>
      </c>
      <c r="I37" s="123">
        <f t="shared" si="0"/>
        <v>450</v>
      </c>
    </row>
    <row r="38" spans="1:20" x14ac:dyDescent="0.25">
      <c r="A38" s="119">
        <v>4</v>
      </c>
      <c r="B38" s="441" t="s">
        <v>727</v>
      </c>
      <c r="C38" s="442"/>
      <c r="D38" s="443"/>
      <c r="E38" s="421" t="s">
        <v>724</v>
      </c>
      <c r="F38" s="422"/>
      <c r="G38" s="120">
        <v>1.5</v>
      </c>
      <c r="H38" s="150">
        <v>200</v>
      </c>
      <c r="I38" s="123">
        <f t="shared" si="0"/>
        <v>300</v>
      </c>
    </row>
    <row r="39" spans="1:20" x14ac:dyDescent="0.25">
      <c r="A39" s="119">
        <v>5</v>
      </c>
      <c r="B39" s="441" t="s">
        <v>728</v>
      </c>
      <c r="C39" s="442"/>
      <c r="D39" s="443"/>
      <c r="E39" s="421" t="s">
        <v>724</v>
      </c>
      <c r="F39" s="422"/>
      <c r="G39" s="120"/>
      <c r="H39" s="152">
        <v>200</v>
      </c>
      <c r="I39" s="123">
        <f t="shared" si="0"/>
        <v>0</v>
      </c>
      <c r="T39" s="258"/>
    </row>
    <row r="40" spans="1:20" x14ac:dyDescent="0.25">
      <c r="A40" s="133">
        <v>6</v>
      </c>
      <c r="B40" s="470" t="s">
        <v>950</v>
      </c>
      <c r="C40" s="471"/>
      <c r="D40" s="472"/>
      <c r="E40" s="455" t="s">
        <v>724</v>
      </c>
      <c r="F40" s="457"/>
      <c r="G40" s="257"/>
      <c r="H40" s="256">
        <v>140</v>
      </c>
      <c r="I40" s="255">
        <f t="shared" si="0"/>
        <v>0</v>
      </c>
    </row>
    <row r="41" spans="1:20" x14ac:dyDescent="0.25">
      <c r="A41" s="119"/>
      <c r="B41" s="445" t="s">
        <v>1230</v>
      </c>
      <c r="C41" s="459"/>
      <c r="D41" s="459"/>
      <c r="E41" s="459"/>
      <c r="F41" s="459"/>
      <c r="G41" s="459"/>
      <c r="H41" s="446"/>
      <c r="I41" s="123">
        <f>SUM(I35:I40)</f>
        <v>750</v>
      </c>
    </row>
    <row r="42" spans="1:20" x14ac:dyDescent="0.25">
      <c r="A42" s="119">
        <v>1</v>
      </c>
      <c r="B42" s="464" t="s">
        <v>723</v>
      </c>
      <c r="C42" s="465"/>
      <c r="D42" s="466"/>
      <c r="E42" s="452" t="s">
        <v>724</v>
      </c>
      <c r="F42" s="454"/>
      <c r="G42" s="151"/>
      <c r="H42" s="149">
        <v>675</v>
      </c>
      <c r="I42" s="126">
        <f>SUM(G42*H42)</f>
        <v>0</v>
      </c>
    </row>
    <row r="43" spans="1:20" x14ac:dyDescent="0.25">
      <c r="A43" s="119">
        <v>2</v>
      </c>
      <c r="B43" s="441" t="s">
        <v>725</v>
      </c>
      <c r="C43" s="442"/>
      <c r="D43" s="443"/>
      <c r="E43" s="421" t="s">
        <v>724</v>
      </c>
      <c r="F43" s="422"/>
      <c r="G43" s="120"/>
      <c r="H43" s="150">
        <v>525</v>
      </c>
      <c r="I43" s="123">
        <f t="shared" ref="I43:I47" si="1">SUM(G43*H43)</f>
        <v>0</v>
      </c>
    </row>
    <row r="44" spans="1:20" x14ac:dyDescent="0.25">
      <c r="A44" s="119">
        <v>3</v>
      </c>
      <c r="B44" s="441" t="s">
        <v>726</v>
      </c>
      <c r="C44" s="442"/>
      <c r="D44" s="443"/>
      <c r="E44" s="421" t="s">
        <v>724</v>
      </c>
      <c r="F44" s="422"/>
      <c r="G44" s="120"/>
      <c r="H44" s="150">
        <v>450</v>
      </c>
      <c r="I44" s="123">
        <f t="shared" si="1"/>
        <v>0</v>
      </c>
    </row>
    <row r="45" spans="1:20" x14ac:dyDescent="0.25">
      <c r="A45" s="119">
        <v>4</v>
      </c>
      <c r="B45" s="441" t="s">
        <v>727</v>
      </c>
      <c r="C45" s="442"/>
      <c r="D45" s="443"/>
      <c r="E45" s="421" t="s">
        <v>724</v>
      </c>
      <c r="F45" s="422"/>
      <c r="G45" s="120"/>
      <c r="H45" s="150">
        <v>300</v>
      </c>
      <c r="I45" s="123">
        <f t="shared" si="1"/>
        <v>0</v>
      </c>
    </row>
    <row r="46" spans="1:20" x14ac:dyDescent="0.25">
      <c r="A46" s="119">
        <v>5</v>
      </c>
      <c r="B46" s="441" t="s">
        <v>728</v>
      </c>
      <c r="C46" s="442"/>
      <c r="D46" s="443"/>
      <c r="E46" s="421" t="s">
        <v>724</v>
      </c>
      <c r="F46" s="422"/>
      <c r="G46" s="120"/>
      <c r="H46" s="152">
        <v>300</v>
      </c>
      <c r="I46" s="123">
        <f t="shared" si="1"/>
        <v>0</v>
      </c>
    </row>
    <row r="47" spans="1:20" x14ac:dyDescent="0.25">
      <c r="A47" s="133">
        <v>6</v>
      </c>
      <c r="B47" s="470" t="s">
        <v>950</v>
      </c>
      <c r="C47" s="471"/>
      <c r="D47" s="472"/>
      <c r="E47" s="455" t="s">
        <v>724</v>
      </c>
      <c r="F47" s="457"/>
      <c r="G47" s="257"/>
      <c r="H47" s="256">
        <v>210</v>
      </c>
      <c r="I47" s="255">
        <f t="shared" si="1"/>
        <v>0</v>
      </c>
    </row>
    <row r="48" spans="1:20" x14ac:dyDescent="0.25">
      <c r="A48" s="119"/>
      <c r="B48" s="445" t="s">
        <v>1231</v>
      </c>
      <c r="C48" s="459"/>
      <c r="D48" s="459"/>
      <c r="E48" s="459"/>
      <c r="F48" s="459"/>
      <c r="G48" s="459"/>
      <c r="H48" s="446"/>
      <c r="I48" s="123">
        <f>SUM(I42:I47)</f>
        <v>0</v>
      </c>
    </row>
    <row r="49" spans="1:9" x14ac:dyDescent="0.25">
      <c r="A49" s="119">
        <v>1</v>
      </c>
      <c r="B49" s="464" t="s">
        <v>723</v>
      </c>
      <c r="C49" s="465"/>
      <c r="D49" s="466"/>
      <c r="E49" s="452" t="s">
        <v>724</v>
      </c>
      <c r="F49" s="454"/>
      <c r="G49" s="151"/>
      <c r="H49" s="149">
        <v>900</v>
      </c>
      <c r="I49" s="126">
        <f>SUM(G49*H49)</f>
        <v>0</v>
      </c>
    </row>
    <row r="50" spans="1:9" x14ac:dyDescent="0.25">
      <c r="A50" s="119">
        <v>2</v>
      </c>
      <c r="B50" s="441" t="s">
        <v>725</v>
      </c>
      <c r="C50" s="442"/>
      <c r="D50" s="443"/>
      <c r="E50" s="421" t="s">
        <v>724</v>
      </c>
      <c r="F50" s="422"/>
      <c r="G50" s="120"/>
      <c r="H50" s="150">
        <v>700</v>
      </c>
      <c r="I50" s="123">
        <f t="shared" ref="I50:I54" si="2">SUM(G50*H50)</f>
        <v>0</v>
      </c>
    </row>
    <row r="51" spans="1:9" x14ac:dyDescent="0.25">
      <c r="A51" s="119">
        <v>3</v>
      </c>
      <c r="B51" s="441" t="s">
        <v>726</v>
      </c>
      <c r="C51" s="442"/>
      <c r="D51" s="443"/>
      <c r="E51" s="421" t="s">
        <v>724</v>
      </c>
      <c r="F51" s="422"/>
      <c r="G51" s="120"/>
      <c r="H51" s="150">
        <v>600</v>
      </c>
      <c r="I51" s="123">
        <f t="shared" si="2"/>
        <v>0</v>
      </c>
    </row>
    <row r="52" spans="1:9" x14ac:dyDescent="0.25">
      <c r="A52" s="119">
        <v>4</v>
      </c>
      <c r="B52" s="441" t="s">
        <v>727</v>
      </c>
      <c r="C52" s="442"/>
      <c r="D52" s="443"/>
      <c r="E52" s="421" t="s">
        <v>724</v>
      </c>
      <c r="F52" s="422"/>
      <c r="G52" s="120"/>
      <c r="H52" s="150">
        <v>400</v>
      </c>
      <c r="I52" s="123">
        <f t="shared" si="2"/>
        <v>0</v>
      </c>
    </row>
    <row r="53" spans="1:9" x14ac:dyDescent="0.25">
      <c r="A53" s="119">
        <v>5</v>
      </c>
      <c r="B53" s="441" t="s">
        <v>728</v>
      </c>
      <c r="C53" s="442"/>
      <c r="D53" s="443"/>
      <c r="E53" s="421" t="s">
        <v>724</v>
      </c>
      <c r="F53" s="422"/>
      <c r="G53" s="120"/>
      <c r="H53" s="152">
        <v>400</v>
      </c>
      <c r="I53" s="123">
        <f t="shared" si="2"/>
        <v>0</v>
      </c>
    </row>
    <row r="54" spans="1:9" x14ac:dyDescent="0.25">
      <c r="A54" s="133">
        <v>6</v>
      </c>
      <c r="B54" s="470" t="s">
        <v>950</v>
      </c>
      <c r="C54" s="471"/>
      <c r="D54" s="472"/>
      <c r="E54" s="455" t="s">
        <v>724</v>
      </c>
      <c r="F54" s="457"/>
      <c r="G54" s="257"/>
      <c r="H54" s="256">
        <v>280</v>
      </c>
      <c r="I54" s="255">
        <f t="shared" si="2"/>
        <v>0</v>
      </c>
    </row>
    <row r="55" spans="1:9" x14ac:dyDescent="0.25">
      <c r="A55" s="128"/>
      <c r="B55" s="427"/>
      <c r="C55" s="473"/>
      <c r="D55" s="473"/>
      <c r="E55" s="473"/>
      <c r="F55" s="473"/>
      <c r="G55" s="428"/>
      <c r="H55" s="112"/>
      <c r="I55" s="123">
        <f>SUM(I49:I54)</f>
        <v>0</v>
      </c>
    </row>
    <row r="56" spans="1:9" x14ac:dyDescent="0.25">
      <c r="A56" s="423" t="s">
        <v>729</v>
      </c>
      <c r="B56" s="419"/>
      <c r="C56" s="419"/>
      <c r="D56" s="419"/>
      <c r="E56" s="419"/>
      <c r="F56" s="419"/>
      <c r="G56" s="419"/>
      <c r="H56" s="420"/>
      <c r="I56" s="134"/>
    </row>
    <row r="57" spans="1:9" x14ac:dyDescent="0.25">
      <c r="A57" s="429" t="s">
        <v>730</v>
      </c>
      <c r="B57" s="430"/>
      <c r="C57" s="430"/>
      <c r="D57" s="430"/>
      <c r="E57" s="430"/>
      <c r="F57" s="430"/>
      <c r="G57" s="430"/>
      <c r="H57" s="430"/>
      <c r="I57" s="431"/>
    </row>
    <row r="58" spans="1:9" x14ac:dyDescent="0.25">
      <c r="A58" s="114" t="s">
        <v>731</v>
      </c>
      <c r="B58" s="427" t="s">
        <v>732</v>
      </c>
      <c r="C58" s="473"/>
      <c r="D58" s="428"/>
      <c r="E58" s="427" t="s">
        <v>733</v>
      </c>
      <c r="F58" s="428"/>
      <c r="G58" s="130" t="s">
        <v>734</v>
      </c>
      <c r="H58" s="130" t="s">
        <v>707</v>
      </c>
      <c r="I58" s="131" t="s">
        <v>708</v>
      </c>
    </row>
    <row r="59" spans="1:9" x14ac:dyDescent="0.25">
      <c r="A59" s="119">
        <v>1</v>
      </c>
      <c r="B59" s="432" t="s">
        <v>1026</v>
      </c>
      <c r="C59" s="433"/>
      <c r="D59" s="434"/>
      <c r="E59" s="421">
        <v>1</v>
      </c>
      <c r="F59" s="422"/>
      <c r="G59" s="210">
        <v>33.200000000000003</v>
      </c>
      <c r="H59" s="132">
        <v>5</v>
      </c>
      <c r="I59" s="226">
        <f>H59*G59</f>
        <v>166</v>
      </c>
    </row>
    <row r="60" spans="1:9" x14ac:dyDescent="0.25">
      <c r="A60" s="133"/>
      <c r="B60" s="438"/>
      <c r="C60" s="439"/>
      <c r="D60" s="440"/>
      <c r="E60" s="455"/>
      <c r="F60" s="457"/>
      <c r="G60" s="120"/>
      <c r="H60" s="132"/>
      <c r="I60" s="226"/>
    </row>
    <row r="61" spans="1:9" x14ac:dyDescent="0.25">
      <c r="A61" s="423" t="s">
        <v>737</v>
      </c>
      <c r="B61" s="419"/>
      <c r="C61" s="419"/>
      <c r="D61" s="419"/>
      <c r="E61" s="419"/>
      <c r="F61" s="419"/>
      <c r="G61" s="419"/>
      <c r="H61" s="420"/>
      <c r="I61" s="134">
        <f>SUM(I59:I60)</f>
        <v>166</v>
      </c>
    </row>
    <row r="62" spans="1:9" x14ac:dyDescent="0.25">
      <c r="A62" s="539"/>
      <c r="B62" s="453"/>
      <c r="C62" s="453"/>
      <c r="D62" s="453"/>
      <c r="E62" s="453"/>
      <c r="F62" s="137"/>
      <c r="G62" s="138"/>
      <c r="H62" s="138"/>
      <c r="I62" s="139"/>
    </row>
    <row r="63" spans="1:9" x14ac:dyDescent="0.25">
      <c r="A63" s="467"/>
      <c r="B63" s="468"/>
      <c r="C63" s="468"/>
      <c r="D63" s="468"/>
      <c r="E63" s="468"/>
      <c r="F63" s="140"/>
      <c r="G63" s="469" t="s">
        <v>738</v>
      </c>
      <c r="H63" s="468"/>
      <c r="I63" s="141">
        <f>I61+I55+I48+I41+I32+I21</f>
        <v>916</v>
      </c>
    </row>
    <row r="64" spans="1:9" x14ac:dyDescent="0.25">
      <c r="A64" s="467"/>
      <c r="B64" s="468"/>
      <c r="C64" s="468"/>
      <c r="D64" s="468"/>
      <c r="E64" s="468"/>
      <c r="F64" s="94"/>
      <c r="G64" s="142"/>
      <c r="H64" s="143"/>
      <c r="I64" s="144"/>
    </row>
    <row r="65" spans="1:9" ht="15.75" thickBot="1" x14ac:dyDescent="0.3">
      <c r="A65" s="467"/>
      <c r="B65" s="468"/>
      <c r="C65" s="468"/>
      <c r="D65" s="468"/>
      <c r="E65" s="468"/>
      <c r="F65" s="94"/>
      <c r="G65" s="417" t="s">
        <v>739</v>
      </c>
      <c r="H65" s="418"/>
      <c r="I65" s="153">
        <f>I63+I64</f>
        <v>916</v>
      </c>
    </row>
    <row r="66" spans="1:9" ht="16.5" thickTop="1" thickBot="1" x14ac:dyDescent="0.3">
      <c r="A66" s="145"/>
      <c r="B66" s="146"/>
      <c r="C66" s="474"/>
      <c r="D66" s="475"/>
      <c r="E66" s="475"/>
      <c r="F66" s="475"/>
      <c r="G66" s="147"/>
      <c r="H66" s="147"/>
      <c r="I66" s="148"/>
    </row>
    <row r="68" spans="1:9" x14ac:dyDescent="0.25">
      <c r="A68" s="91"/>
      <c r="B68" s="91"/>
    </row>
  </sheetData>
  <mergeCells count="92"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B51:D51"/>
    <mergeCell ref="E51:F51"/>
    <mergeCell ref="B52:D52"/>
    <mergeCell ref="E52:F52"/>
    <mergeCell ref="B53:D53"/>
    <mergeCell ref="E53:F53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34:D34"/>
    <mergeCell ref="E34:F34"/>
    <mergeCell ref="B35:D35"/>
    <mergeCell ref="E35:F35"/>
    <mergeCell ref="B36:D36"/>
    <mergeCell ref="E36:F36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tabColor rgb="FF00B050"/>
  </sheetPr>
  <dimension ref="A1:T68"/>
  <sheetViews>
    <sheetView topLeftCell="A31" workbookViewId="0">
      <selection activeCell="B59" sqref="B59:D59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8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1237</v>
      </c>
      <c r="G9" s="446"/>
      <c r="H9" s="543" t="e">
        <f>#REF!</f>
        <v>#REF!</v>
      </c>
      <c r="I9" s="544"/>
    </row>
    <row r="10" spans="1:13" x14ac:dyDescent="0.25">
      <c r="A10" s="93" t="s">
        <v>687</v>
      </c>
      <c r="B10" s="91"/>
      <c r="F10" s="445" t="s">
        <v>688</v>
      </c>
      <c r="G10" s="446"/>
      <c r="H10" s="545" t="e">
        <f>#REF!</f>
        <v>#REF!</v>
      </c>
      <c r="I10" s="546"/>
    </row>
    <row r="11" spans="1:13" x14ac:dyDescent="0.25">
      <c r="A11" s="93" t="s">
        <v>689</v>
      </c>
      <c r="B11" s="91"/>
      <c r="F11" s="445" t="s">
        <v>690</v>
      </c>
      <c r="G11" s="446"/>
      <c r="H11" s="547" t="e">
        <f>#REF!</f>
        <v>#REF!</v>
      </c>
      <c r="I11" s="546"/>
    </row>
    <row r="12" spans="1:13" x14ac:dyDescent="0.25">
      <c r="A12" s="93" t="s">
        <v>692</v>
      </c>
      <c r="B12" s="91"/>
      <c r="F12" s="445" t="s">
        <v>693</v>
      </c>
      <c r="G12" s="446"/>
      <c r="H12" s="552" t="e">
        <f>#REF!</f>
        <v>#REF!</v>
      </c>
      <c r="I12" s="546"/>
    </row>
    <row r="13" spans="1:13" x14ac:dyDescent="0.25">
      <c r="A13" s="93" t="s">
        <v>694</v>
      </c>
      <c r="B13" s="91"/>
      <c r="F13" s="175" t="s">
        <v>695</v>
      </c>
      <c r="G13" s="176"/>
      <c r="H13" s="550" t="s">
        <v>696</v>
      </c>
      <c r="I13" s="551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1251</v>
      </c>
      <c r="I15" s="484"/>
    </row>
    <row r="16" spans="1:13" x14ac:dyDescent="0.25">
      <c r="A16" s="458" t="s">
        <v>937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/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/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428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252">
        <v>1</v>
      </c>
      <c r="B24" s="528" t="s">
        <v>1252</v>
      </c>
      <c r="C24" s="529"/>
      <c r="D24" s="529"/>
      <c r="E24" s="529"/>
      <c r="F24" s="530"/>
      <c r="G24" s="254">
        <v>1</v>
      </c>
      <c r="H24" s="253">
        <v>1872</v>
      </c>
      <c r="I24" s="123">
        <f>H24*G24</f>
        <v>1872</v>
      </c>
    </row>
    <row r="25" spans="1:11" x14ac:dyDescent="0.25">
      <c r="A25" s="119"/>
      <c r="B25" s="528"/>
      <c r="C25" s="529"/>
      <c r="D25" s="529"/>
      <c r="E25" s="529"/>
      <c r="F25" s="530"/>
      <c r="G25" s="254"/>
      <c r="H25" s="253"/>
      <c r="I25" s="123"/>
    </row>
    <row r="26" spans="1:11" x14ac:dyDescent="0.25">
      <c r="A26" s="119"/>
      <c r="B26" s="528"/>
      <c r="C26" s="529"/>
      <c r="D26" s="529"/>
      <c r="E26" s="529"/>
      <c r="F26" s="530"/>
      <c r="G26" s="254"/>
      <c r="H26" s="253"/>
      <c r="I26" s="123"/>
    </row>
    <row r="27" spans="1:11" x14ac:dyDescent="0.25">
      <c r="A27" s="119"/>
      <c r="B27" s="528"/>
      <c r="C27" s="529"/>
      <c r="D27" s="529"/>
      <c r="E27" s="529"/>
      <c r="F27" s="530"/>
      <c r="G27" s="254"/>
      <c r="H27" s="253"/>
      <c r="I27" s="123"/>
    </row>
    <row r="28" spans="1:11" x14ac:dyDescent="0.25">
      <c r="A28" s="119"/>
      <c r="B28" s="528"/>
      <c r="C28" s="529"/>
      <c r="D28" s="529"/>
      <c r="E28" s="529"/>
      <c r="F28" s="530"/>
      <c r="G28" s="254"/>
      <c r="H28" s="253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482" t="s">
        <v>785</v>
      </c>
      <c r="B30" s="419"/>
      <c r="C30" s="419"/>
      <c r="D30" s="419"/>
      <c r="E30" s="419"/>
      <c r="F30" s="419"/>
      <c r="G30" s="419"/>
      <c r="H30" s="420"/>
      <c r="I30" s="183">
        <f>SUM(I24:I29)</f>
        <v>1872</v>
      </c>
    </row>
    <row r="31" spans="1:11" x14ac:dyDescent="0.25">
      <c r="A31" s="423" t="s">
        <v>786</v>
      </c>
      <c r="B31" s="419"/>
      <c r="C31" s="419"/>
      <c r="D31" s="419"/>
      <c r="E31" s="419"/>
      <c r="F31" s="419"/>
      <c r="G31" s="419"/>
      <c r="H31" s="420"/>
      <c r="I31" s="184">
        <f>ROUND((I30*0.15),2)</f>
        <v>280.8</v>
      </c>
    </row>
    <row r="32" spans="1:11" x14ac:dyDescent="0.25">
      <c r="A32" s="423" t="s">
        <v>787</v>
      </c>
      <c r="B32" s="419"/>
      <c r="C32" s="419"/>
      <c r="D32" s="419"/>
      <c r="E32" s="419"/>
      <c r="F32" s="419"/>
      <c r="G32" s="419"/>
      <c r="H32" s="420"/>
      <c r="I32" s="166">
        <f>I30+I31</f>
        <v>2152.8000000000002</v>
      </c>
    </row>
    <row r="33" spans="1:20" x14ac:dyDescent="0.25">
      <c r="A33" s="429" t="s">
        <v>720</v>
      </c>
      <c r="B33" s="430"/>
      <c r="C33" s="430"/>
      <c r="D33" s="430"/>
      <c r="E33" s="430"/>
      <c r="F33" s="430"/>
      <c r="G33" s="430"/>
      <c r="H33" s="430"/>
      <c r="I33" s="431"/>
    </row>
    <row r="34" spans="1:20" x14ac:dyDescent="0.25">
      <c r="A34" s="114" t="s">
        <v>721</v>
      </c>
      <c r="B34" s="445" t="s">
        <v>722</v>
      </c>
      <c r="C34" s="459"/>
      <c r="D34" s="446"/>
      <c r="E34" s="427" t="s">
        <v>704</v>
      </c>
      <c r="F34" s="428"/>
      <c r="G34" s="116" t="s">
        <v>706</v>
      </c>
      <c r="H34" s="117" t="s">
        <v>707</v>
      </c>
      <c r="I34" s="118" t="s">
        <v>708</v>
      </c>
    </row>
    <row r="35" spans="1:20" x14ac:dyDescent="0.25">
      <c r="A35" s="119">
        <v>1</v>
      </c>
      <c r="B35" s="464" t="s">
        <v>723</v>
      </c>
      <c r="C35" s="465"/>
      <c r="D35" s="466"/>
      <c r="E35" s="452" t="s">
        <v>724</v>
      </c>
      <c r="F35" s="454"/>
      <c r="G35" s="151"/>
      <c r="H35" s="149">
        <v>450</v>
      </c>
      <c r="I35" s="126">
        <f>SUM(G35*H35)</f>
        <v>0</v>
      </c>
    </row>
    <row r="36" spans="1:20" x14ac:dyDescent="0.25">
      <c r="A36" s="119">
        <v>2</v>
      </c>
      <c r="B36" s="441" t="s">
        <v>725</v>
      </c>
      <c r="C36" s="442"/>
      <c r="D36" s="443"/>
      <c r="E36" s="421" t="s">
        <v>724</v>
      </c>
      <c r="F36" s="422"/>
      <c r="G36" s="120"/>
      <c r="H36" s="150">
        <v>350</v>
      </c>
      <c r="I36" s="123">
        <f t="shared" ref="I36:I40" si="0">SUM(G36*H36)</f>
        <v>0</v>
      </c>
    </row>
    <row r="37" spans="1:20" x14ac:dyDescent="0.25">
      <c r="A37" s="119">
        <v>3</v>
      </c>
      <c r="B37" s="441" t="s">
        <v>726</v>
      </c>
      <c r="C37" s="442"/>
      <c r="D37" s="443"/>
      <c r="E37" s="421" t="s">
        <v>724</v>
      </c>
      <c r="F37" s="422"/>
      <c r="G37" s="120">
        <v>1</v>
      </c>
      <c r="H37" s="150">
        <v>300</v>
      </c>
      <c r="I37" s="123">
        <f t="shared" si="0"/>
        <v>300</v>
      </c>
    </row>
    <row r="38" spans="1:20" x14ac:dyDescent="0.25">
      <c r="A38" s="119">
        <v>4</v>
      </c>
      <c r="B38" s="441" t="s">
        <v>727</v>
      </c>
      <c r="C38" s="442"/>
      <c r="D38" s="443"/>
      <c r="E38" s="421" t="s">
        <v>724</v>
      </c>
      <c r="F38" s="422"/>
      <c r="G38" s="120">
        <v>1</v>
      </c>
      <c r="H38" s="150">
        <v>200</v>
      </c>
      <c r="I38" s="123">
        <f t="shared" si="0"/>
        <v>200</v>
      </c>
    </row>
    <row r="39" spans="1:20" x14ac:dyDescent="0.25">
      <c r="A39" s="119">
        <v>5</v>
      </c>
      <c r="B39" s="441" t="s">
        <v>728</v>
      </c>
      <c r="C39" s="442"/>
      <c r="D39" s="443"/>
      <c r="E39" s="421" t="s">
        <v>724</v>
      </c>
      <c r="F39" s="422"/>
      <c r="G39" s="120"/>
      <c r="H39" s="152">
        <v>200</v>
      </c>
      <c r="I39" s="123">
        <f t="shared" si="0"/>
        <v>0</v>
      </c>
      <c r="T39" s="258"/>
    </row>
    <row r="40" spans="1:20" x14ac:dyDescent="0.25">
      <c r="A40" s="133">
        <v>6</v>
      </c>
      <c r="B40" s="470" t="s">
        <v>950</v>
      </c>
      <c r="C40" s="471"/>
      <c r="D40" s="472"/>
      <c r="E40" s="455" t="s">
        <v>724</v>
      </c>
      <c r="F40" s="457"/>
      <c r="G40" s="257"/>
      <c r="H40" s="256">
        <v>140</v>
      </c>
      <c r="I40" s="255">
        <f t="shared" si="0"/>
        <v>0</v>
      </c>
    </row>
    <row r="41" spans="1:20" x14ac:dyDescent="0.25">
      <c r="A41" s="119"/>
      <c r="B41" s="445" t="s">
        <v>1230</v>
      </c>
      <c r="C41" s="459"/>
      <c r="D41" s="459"/>
      <c r="E41" s="459"/>
      <c r="F41" s="459"/>
      <c r="G41" s="459"/>
      <c r="H41" s="446"/>
      <c r="I41" s="123">
        <f>SUM(I35:I40)</f>
        <v>500</v>
      </c>
    </row>
    <row r="42" spans="1:20" x14ac:dyDescent="0.25">
      <c r="A42" s="119">
        <v>1</v>
      </c>
      <c r="B42" s="464" t="s">
        <v>723</v>
      </c>
      <c r="C42" s="465"/>
      <c r="D42" s="466"/>
      <c r="E42" s="452" t="s">
        <v>724</v>
      </c>
      <c r="F42" s="454"/>
      <c r="G42" s="151"/>
      <c r="H42" s="149">
        <v>675</v>
      </c>
      <c r="I42" s="126">
        <f>SUM(G42*H42)</f>
        <v>0</v>
      </c>
    </row>
    <row r="43" spans="1:20" x14ac:dyDescent="0.25">
      <c r="A43" s="119">
        <v>2</v>
      </c>
      <c r="B43" s="441" t="s">
        <v>725</v>
      </c>
      <c r="C43" s="442"/>
      <c r="D43" s="443"/>
      <c r="E43" s="421" t="s">
        <v>724</v>
      </c>
      <c r="F43" s="422"/>
      <c r="G43" s="120"/>
      <c r="H43" s="150">
        <v>525</v>
      </c>
      <c r="I43" s="123">
        <f t="shared" ref="I43:I47" si="1">SUM(G43*H43)</f>
        <v>0</v>
      </c>
    </row>
    <row r="44" spans="1:20" x14ac:dyDescent="0.25">
      <c r="A44" s="119">
        <v>3</v>
      </c>
      <c r="B44" s="441" t="s">
        <v>726</v>
      </c>
      <c r="C44" s="442"/>
      <c r="D44" s="443"/>
      <c r="E44" s="421" t="s">
        <v>724</v>
      </c>
      <c r="F44" s="422"/>
      <c r="G44" s="120"/>
      <c r="H44" s="150">
        <v>450</v>
      </c>
      <c r="I44" s="123">
        <f t="shared" si="1"/>
        <v>0</v>
      </c>
    </row>
    <row r="45" spans="1:20" x14ac:dyDescent="0.25">
      <c r="A45" s="119">
        <v>4</v>
      </c>
      <c r="B45" s="441" t="s">
        <v>727</v>
      </c>
      <c r="C45" s="442"/>
      <c r="D45" s="443"/>
      <c r="E45" s="421" t="s">
        <v>724</v>
      </c>
      <c r="F45" s="422"/>
      <c r="G45" s="120"/>
      <c r="H45" s="150">
        <v>300</v>
      </c>
      <c r="I45" s="123">
        <f t="shared" si="1"/>
        <v>0</v>
      </c>
    </row>
    <row r="46" spans="1:20" x14ac:dyDescent="0.25">
      <c r="A46" s="119">
        <v>5</v>
      </c>
      <c r="B46" s="441" t="s">
        <v>728</v>
      </c>
      <c r="C46" s="442"/>
      <c r="D46" s="443"/>
      <c r="E46" s="421" t="s">
        <v>724</v>
      </c>
      <c r="F46" s="422"/>
      <c r="G46" s="120"/>
      <c r="H46" s="152">
        <v>300</v>
      </c>
      <c r="I46" s="123">
        <f t="shared" si="1"/>
        <v>0</v>
      </c>
    </row>
    <row r="47" spans="1:20" x14ac:dyDescent="0.25">
      <c r="A47" s="133">
        <v>6</v>
      </c>
      <c r="B47" s="470" t="s">
        <v>950</v>
      </c>
      <c r="C47" s="471"/>
      <c r="D47" s="472"/>
      <c r="E47" s="455" t="s">
        <v>724</v>
      </c>
      <c r="F47" s="457"/>
      <c r="G47" s="257"/>
      <c r="H47" s="256">
        <v>210</v>
      </c>
      <c r="I47" s="255">
        <f t="shared" si="1"/>
        <v>0</v>
      </c>
    </row>
    <row r="48" spans="1:20" x14ac:dyDescent="0.25">
      <c r="A48" s="119"/>
      <c r="B48" s="445" t="s">
        <v>1231</v>
      </c>
      <c r="C48" s="459"/>
      <c r="D48" s="459"/>
      <c r="E48" s="459"/>
      <c r="F48" s="459"/>
      <c r="G48" s="459"/>
      <c r="H48" s="446"/>
      <c r="I48" s="123">
        <f>SUM(I42:I47)</f>
        <v>0</v>
      </c>
    </row>
    <row r="49" spans="1:9" x14ac:dyDescent="0.25">
      <c r="A49" s="119">
        <v>1</v>
      </c>
      <c r="B49" s="464" t="s">
        <v>723</v>
      </c>
      <c r="C49" s="465"/>
      <c r="D49" s="466"/>
      <c r="E49" s="452" t="s">
        <v>724</v>
      </c>
      <c r="F49" s="454"/>
      <c r="G49" s="151"/>
      <c r="H49" s="149">
        <v>900</v>
      </c>
      <c r="I49" s="126">
        <f>SUM(G49*H49)</f>
        <v>0</v>
      </c>
    </row>
    <row r="50" spans="1:9" x14ac:dyDescent="0.25">
      <c r="A50" s="119">
        <v>2</v>
      </c>
      <c r="B50" s="441" t="s">
        <v>725</v>
      </c>
      <c r="C50" s="442"/>
      <c r="D50" s="443"/>
      <c r="E50" s="421" t="s">
        <v>724</v>
      </c>
      <c r="F50" s="422"/>
      <c r="G50" s="120"/>
      <c r="H50" s="150">
        <v>700</v>
      </c>
      <c r="I50" s="123">
        <f t="shared" ref="I50:I54" si="2">SUM(G50*H50)</f>
        <v>0</v>
      </c>
    </row>
    <row r="51" spans="1:9" x14ac:dyDescent="0.25">
      <c r="A51" s="119">
        <v>3</v>
      </c>
      <c r="B51" s="441" t="s">
        <v>726</v>
      </c>
      <c r="C51" s="442"/>
      <c r="D51" s="443"/>
      <c r="E51" s="421" t="s">
        <v>724</v>
      </c>
      <c r="F51" s="422"/>
      <c r="G51" s="120"/>
      <c r="H51" s="150">
        <v>600</v>
      </c>
      <c r="I51" s="123">
        <f t="shared" si="2"/>
        <v>0</v>
      </c>
    </row>
    <row r="52" spans="1:9" x14ac:dyDescent="0.25">
      <c r="A52" s="119">
        <v>4</v>
      </c>
      <c r="B52" s="441" t="s">
        <v>727</v>
      </c>
      <c r="C52" s="442"/>
      <c r="D52" s="443"/>
      <c r="E52" s="421" t="s">
        <v>724</v>
      </c>
      <c r="F52" s="422"/>
      <c r="G52" s="120"/>
      <c r="H52" s="150">
        <v>400</v>
      </c>
      <c r="I52" s="123">
        <f t="shared" si="2"/>
        <v>0</v>
      </c>
    </row>
    <row r="53" spans="1:9" x14ac:dyDescent="0.25">
      <c r="A53" s="119">
        <v>5</v>
      </c>
      <c r="B53" s="441" t="s">
        <v>728</v>
      </c>
      <c r="C53" s="442"/>
      <c r="D53" s="443"/>
      <c r="E53" s="421" t="s">
        <v>724</v>
      </c>
      <c r="F53" s="422"/>
      <c r="G53" s="120"/>
      <c r="H53" s="152">
        <v>400</v>
      </c>
      <c r="I53" s="123">
        <f t="shared" si="2"/>
        <v>0</v>
      </c>
    </row>
    <row r="54" spans="1:9" x14ac:dyDescent="0.25">
      <c r="A54" s="133">
        <v>6</v>
      </c>
      <c r="B54" s="470" t="s">
        <v>950</v>
      </c>
      <c r="C54" s="471"/>
      <c r="D54" s="472"/>
      <c r="E54" s="455" t="s">
        <v>724</v>
      </c>
      <c r="F54" s="457"/>
      <c r="G54" s="257"/>
      <c r="H54" s="256">
        <v>280</v>
      </c>
      <c r="I54" s="255">
        <f t="shared" si="2"/>
        <v>0</v>
      </c>
    </row>
    <row r="55" spans="1:9" x14ac:dyDescent="0.25">
      <c r="A55" s="128"/>
      <c r="B55" s="427"/>
      <c r="C55" s="473"/>
      <c r="D55" s="473"/>
      <c r="E55" s="473"/>
      <c r="F55" s="473"/>
      <c r="G55" s="428"/>
      <c r="H55" s="112"/>
      <c r="I55" s="123">
        <f>SUM(I49:I54)</f>
        <v>0</v>
      </c>
    </row>
    <row r="56" spans="1:9" x14ac:dyDescent="0.25">
      <c r="A56" s="423" t="s">
        <v>729</v>
      </c>
      <c r="B56" s="419"/>
      <c r="C56" s="419"/>
      <c r="D56" s="419"/>
      <c r="E56" s="419"/>
      <c r="F56" s="419"/>
      <c r="G56" s="419"/>
      <c r="H56" s="420"/>
      <c r="I56" s="134"/>
    </row>
    <row r="57" spans="1:9" x14ac:dyDescent="0.25">
      <c r="A57" s="429" t="s">
        <v>730</v>
      </c>
      <c r="B57" s="430"/>
      <c r="C57" s="430"/>
      <c r="D57" s="430"/>
      <c r="E57" s="430"/>
      <c r="F57" s="430"/>
      <c r="G57" s="430"/>
      <c r="H57" s="430"/>
      <c r="I57" s="431"/>
    </row>
    <row r="58" spans="1:9" x14ac:dyDescent="0.25">
      <c r="A58" s="114" t="s">
        <v>731</v>
      </c>
      <c r="B58" s="427" t="s">
        <v>732</v>
      </c>
      <c r="C58" s="473"/>
      <c r="D58" s="428"/>
      <c r="E58" s="427" t="s">
        <v>733</v>
      </c>
      <c r="F58" s="428"/>
      <c r="G58" s="130" t="s">
        <v>734</v>
      </c>
      <c r="H58" s="130" t="s">
        <v>707</v>
      </c>
      <c r="I58" s="131" t="s">
        <v>708</v>
      </c>
    </row>
    <row r="59" spans="1:9" x14ac:dyDescent="0.25">
      <c r="A59" s="119">
        <v>1</v>
      </c>
      <c r="B59" s="432" t="s">
        <v>1253</v>
      </c>
      <c r="C59" s="433"/>
      <c r="D59" s="434"/>
      <c r="E59" s="421">
        <v>1</v>
      </c>
      <c r="F59" s="422"/>
      <c r="G59" s="210">
        <v>11.8</v>
      </c>
      <c r="H59" s="132">
        <v>5</v>
      </c>
      <c r="I59" s="226">
        <f>H59*G59</f>
        <v>59</v>
      </c>
    </row>
    <row r="60" spans="1:9" x14ac:dyDescent="0.25">
      <c r="A60" s="133"/>
      <c r="B60" s="438"/>
      <c r="C60" s="439"/>
      <c r="D60" s="440"/>
      <c r="E60" s="455"/>
      <c r="F60" s="457"/>
      <c r="G60" s="120"/>
      <c r="H60" s="132"/>
      <c r="I60" s="226"/>
    </row>
    <row r="61" spans="1:9" x14ac:dyDescent="0.25">
      <c r="A61" s="423" t="s">
        <v>737</v>
      </c>
      <c r="B61" s="419"/>
      <c r="C61" s="419"/>
      <c r="D61" s="419"/>
      <c r="E61" s="419"/>
      <c r="F61" s="419"/>
      <c r="G61" s="419"/>
      <c r="H61" s="420"/>
      <c r="I61" s="134">
        <f>SUM(I59:I60)</f>
        <v>59</v>
      </c>
    </row>
    <row r="62" spans="1:9" x14ac:dyDescent="0.25">
      <c r="A62" s="539"/>
      <c r="B62" s="453"/>
      <c r="C62" s="453"/>
      <c r="D62" s="453"/>
      <c r="E62" s="453"/>
      <c r="F62" s="137"/>
      <c r="G62" s="138"/>
      <c r="H62" s="138"/>
      <c r="I62" s="139"/>
    </row>
    <row r="63" spans="1:9" x14ac:dyDescent="0.25">
      <c r="A63" s="467"/>
      <c r="B63" s="468"/>
      <c r="C63" s="468"/>
      <c r="D63" s="468"/>
      <c r="E63" s="468"/>
      <c r="F63" s="140"/>
      <c r="G63" s="469" t="s">
        <v>738</v>
      </c>
      <c r="H63" s="468"/>
      <c r="I63" s="141">
        <f>I61+I55+I48+I41+I32+I21</f>
        <v>2711.8</v>
      </c>
    </row>
    <row r="64" spans="1:9" x14ac:dyDescent="0.25">
      <c r="A64" s="467"/>
      <c r="B64" s="468"/>
      <c r="C64" s="468"/>
      <c r="D64" s="468"/>
      <c r="E64" s="468"/>
      <c r="F64" s="94"/>
      <c r="G64" s="142"/>
      <c r="H64" s="143"/>
      <c r="I64" s="144"/>
    </row>
    <row r="65" spans="1:9" ht="15.75" thickBot="1" x14ac:dyDescent="0.3">
      <c r="A65" s="467"/>
      <c r="B65" s="468"/>
      <c r="C65" s="468"/>
      <c r="D65" s="468"/>
      <c r="E65" s="468"/>
      <c r="F65" s="94"/>
      <c r="G65" s="417" t="s">
        <v>739</v>
      </c>
      <c r="H65" s="418"/>
      <c r="I65" s="153">
        <f>I63+I64</f>
        <v>2711.8</v>
      </c>
    </row>
    <row r="66" spans="1:9" ht="16.5" thickTop="1" thickBot="1" x14ac:dyDescent="0.3">
      <c r="A66" s="145"/>
      <c r="B66" s="146"/>
      <c r="C66" s="474"/>
      <c r="D66" s="475"/>
      <c r="E66" s="475"/>
      <c r="F66" s="475"/>
      <c r="G66" s="147"/>
      <c r="H66" s="147"/>
      <c r="I66" s="148"/>
    </row>
    <row r="68" spans="1:9" x14ac:dyDescent="0.25">
      <c r="A68" s="91"/>
      <c r="B68" s="91"/>
    </row>
  </sheetData>
  <mergeCells count="92"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B51:D51"/>
    <mergeCell ref="E51:F51"/>
    <mergeCell ref="B52:D52"/>
    <mergeCell ref="E52:F52"/>
    <mergeCell ref="B53:D53"/>
    <mergeCell ref="E53:F53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34:D34"/>
    <mergeCell ref="E34:F34"/>
    <mergeCell ref="B35:D35"/>
    <mergeCell ref="E35:F35"/>
    <mergeCell ref="B36:D36"/>
    <mergeCell ref="E36:F36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tabColor rgb="FF00B050"/>
  </sheetPr>
  <dimension ref="A1:T68"/>
  <sheetViews>
    <sheetView workbookViewId="0">
      <selection activeCell="B59" sqref="B59:D59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8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1237</v>
      </c>
      <c r="G9" s="446"/>
      <c r="H9" s="543" t="e">
        <f>#REF!</f>
        <v>#REF!</v>
      </c>
      <c r="I9" s="544"/>
    </row>
    <row r="10" spans="1:13" x14ac:dyDescent="0.25">
      <c r="A10" s="93" t="s">
        <v>687</v>
      </c>
      <c r="B10" s="91"/>
      <c r="F10" s="445" t="s">
        <v>688</v>
      </c>
      <c r="G10" s="446"/>
      <c r="H10" s="545" t="e">
        <f>#REF!</f>
        <v>#REF!</v>
      </c>
      <c r="I10" s="546"/>
    </row>
    <row r="11" spans="1:13" x14ac:dyDescent="0.25">
      <c r="A11" s="93" t="s">
        <v>689</v>
      </c>
      <c r="B11" s="91"/>
      <c r="F11" s="445" t="s">
        <v>690</v>
      </c>
      <c r="G11" s="446"/>
      <c r="H11" s="547" t="e">
        <f>#REF!</f>
        <v>#REF!</v>
      </c>
      <c r="I11" s="546"/>
    </row>
    <row r="12" spans="1:13" x14ac:dyDescent="0.25">
      <c r="A12" s="93" t="s">
        <v>692</v>
      </c>
      <c r="B12" s="91"/>
      <c r="F12" s="445" t="s">
        <v>693</v>
      </c>
      <c r="G12" s="446"/>
      <c r="H12" s="552" t="e">
        <f>#REF!</f>
        <v>#REF!</v>
      </c>
      <c r="I12" s="546"/>
    </row>
    <row r="13" spans="1:13" x14ac:dyDescent="0.25">
      <c r="A13" s="93" t="s">
        <v>694</v>
      </c>
      <c r="B13" s="91"/>
      <c r="F13" s="175" t="s">
        <v>695</v>
      </c>
      <c r="G13" s="176"/>
      <c r="H13" s="550" t="s">
        <v>696</v>
      </c>
      <c r="I13" s="551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941</v>
      </c>
      <c r="I15" s="484"/>
    </row>
    <row r="16" spans="1:13" x14ac:dyDescent="0.25">
      <c r="A16" s="458" t="s">
        <v>1254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/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/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428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252">
        <v>1</v>
      </c>
      <c r="B24" s="528" t="s">
        <v>1255</v>
      </c>
      <c r="C24" s="529"/>
      <c r="D24" s="529"/>
      <c r="E24" s="529"/>
      <c r="F24" s="530"/>
      <c r="G24" s="254">
        <v>1</v>
      </c>
      <c r="H24" s="253">
        <v>28800</v>
      </c>
      <c r="I24" s="123">
        <f>H24*G24</f>
        <v>28800</v>
      </c>
    </row>
    <row r="25" spans="1:11" x14ac:dyDescent="0.25">
      <c r="A25" s="119">
        <v>2</v>
      </c>
      <c r="B25" s="528" t="s">
        <v>1256</v>
      </c>
      <c r="C25" s="529"/>
      <c r="D25" s="529"/>
      <c r="E25" s="529"/>
      <c r="F25" s="530"/>
      <c r="G25" s="254">
        <v>1</v>
      </c>
      <c r="H25" s="253">
        <v>1700</v>
      </c>
      <c r="I25" s="123">
        <f>H25*G25</f>
        <v>1700</v>
      </c>
    </row>
    <row r="26" spans="1:11" x14ac:dyDescent="0.25">
      <c r="A26" s="119">
        <v>3</v>
      </c>
      <c r="B26" s="528" t="s">
        <v>939</v>
      </c>
      <c r="C26" s="529"/>
      <c r="D26" s="529"/>
      <c r="E26" s="529"/>
      <c r="F26" s="530"/>
      <c r="G26" s="254">
        <v>1</v>
      </c>
      <c r="H26" s="253">
        <v>250</v>
      </c>
      <c r="I26" s="123">
        <f>H26*G26</f>
        <v>250</v>
      </c>
    </row>
    <row r="27" spans="1:11" x14ac:dyDescent="0.25">
      <c r="A27" s="119"/>
      <c r="B27" s="528"/>
      <c r="C27" s="529"/>
      <c r="D27" s="529"/>
      <c r="E27" s="529"/>
      <c r="F27" s="530"/>
      <c r="G27" s="254"/>
      <c r="H27" s="253"/>
      <c r="I27" s="123"/>
    </row>
    <row r="28" spans="1:11" x14ac:dyDescent="0.25">
      <c r="A28" s="119"/>
      <c r="B28" s="528"/>
      <c r="C28" s="529"/>
      <c r="D28" s="529"/>
      <c r="E28" s="529"/>
      <c r="F28" s="530"/>
      <c r="G28" s="254"/>
      <c r="H28" s="253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482" t="s">
        <v>785</v>
      </c>
      <c r="B30" s="419"/>
      <c r="C30" s="419"/>
      <c r="D30" s="419"/>
      <c r="E30" s="419"/>
      <c r="F30" s="419"/>
      <c r="G30" s="419"/>
      <c r="H30" s="420"/>
      <c r="I30" s="183">
        <f>SUM(I24:I29)</f>
        <v>30750</v>
      </c>
    </row>
    <row r="31" spans="1:11" x14ac:dyDescent="0.25">
      <c r="A31" s="423" t="s">
        <v>786</v>
      </c>
      <c r="B31" s="419"/>
      <c r="C31" s="419"/>
      <c r="D31" s="419"/>
      <c r="E31" s="419"/>
      <c r="F31" s="419"/>
      <c r="G31" s="419"/>
      <c r="H31" s="420"/>
      <c r="I31" s="184">
        <f>ROUND((I30*0.15),2)</f>
        <v>4612.5</v>
      </c>
    </row>
    <row r="32" spans="1:11" x14ac:dyDescent="0.25">
      <c r="A32" s="423" t="s">
        <v>787</v>
      </c>
      <c r="B32" s="419"/>
      <c r="C32" s="419"/>
      <c r="D32" s="419"/>
      <c r="E32" s="419"/>
      <c r="F32" s="419"/>
      <c r="G32" s="419"/>
      <c r="H32" s="420"/>
      <c r="I32" s="166">
        <f>I30+I31</f>
        <v>35362.5</v>
      </c>
    </row>
    <row r="33" spans="1:20" x14ac:dyDescent="0.25">
      <c r="A33" s="429" t="s">
        <v>720</v>
      </c>
      <c r="B33" s="430"/>
      <c r="C33" s="430"/>
      <c r="D33" s="430"/>
      <c r="E33" s="430"/>
      <c r="F33" s="430"/>
      <c r="G33" s="430"/>
      <c r="H33" s="430"/>
      <c r="I33" s="431"/>
    </row>
    <row r="34" spans="1:20" x14ac:dyDescent="0.25">
      <c r="A34" s="114" t="s">
        <v>721</v>
      </c>
      <c r="B34" s="445" t="s">
        <v>722</v>
      </c>
      <c r="C34" s="459"/>
      <c r="D34" s="446"/>
      <c r="E34" s="427" t="s">
        <v>704</v>
      </c>
      <c r="F34" s="428"/>
      <c r="G34" s="116" t="s">
        <v>706</v>
      </c>
      <c r="H34" s="117" t="s">
        <v>707</v>
      </c>
      <c r="I34" s="118" t="s">
        <v>708</v>
      </c>
    </row>
    <row r="35" spans="1:20" x14ac:dyDescent="0.25">
      <c r="A35" s="119">
        <v>1</v>
      </c>
      <c r="B35" s="553" t="s">
        <v>723</v>
      </c>
      <c r="C35" s="554"/>
      <c r="D35" s="555"/>
      <c r="E35" s="556" t="s">
        <v>724</v>
      </c>
      <c r="F35" s="557"/>
      <c r="G35" s="261">
        <v>10</v>
      </c>
      <c r="H35" s="262">
        <v>450</v>
      </c>
      <c r="I35" s="126">
        <f>SUM(G35*H35)</f>
        <v>4500</v>
      </c>
    </row>
    <row r="36" spans="1:20" x14ac:dyDescent="0.25">
      <c r="A36" s="119">
        <v>2</v>
      </c>
      <c r="B36" s="558" t="s">
        <v>725</v>
      </c>
      <c r="C36" s="559"/>
      <c r="D36" s="560"/>
      <c r="E36" s="509" t="s">
        <v>724</v>
      </c>
      <c r="F36" s="510"/>
      <c r="G36" s="210"/>
      <c r="H36" s="263">
        <v>350</v>
      </c>
      <c r="I36" s="123">
        <f t="shared" ref="I36:I40" si="0">SUM(G36*H36)</f>
        <v>0</v>
      </c>
    </row>
    <row r="37" spans="1:20" x14ac:dyDescent="0.25">
      <c r="A37" s="119">
        <v>3</v>
      </c>
      <c r="B37" s="558" t="s">
        <v>726</v>
      </c>
      <c r="C37" s="559"/>
      <c r="D37" s="560"/>
      <c r="E37" s="509" t="s">
        <v>724</v>
      </c>
      <c r="F37" s="510"/>
      <c r="G37" s="210"/>
      <c r="H37" s="263">
        <v>300</v>
      </c>
      <c r="I37" s="123">
        <f t="shared" si="0"/>
        <v>0</v>
      </c>
    </row>
    <row r="38" spans="1:20" x14ac:dyDescent="0.25">
      <c r="A38" s="119">
        <v>4</v>
      </c>
      <c r="B38" s="558" t="s">
        <v>727</v>
      </c>
      <c r="C38" s="559"/>
      <c r="D38" s="560"/>
      <c r="E38" s="509" t="s">
        <v>724</v>
      </c>
      <c r="F38" s="510"/>
      <c r="G38" s="210">
        <v>10</v>
      </c>
      <c r="H38" s="263">
        <v>200</v>
      </c>
      <c r="I38" s="123">
        <f t="shared" si="0"/>
        <v>2000</v>
      </c>
    </row>
    <row r="39" spans="1:20" x14ac:dyDescent="0.25">
      <c r="A39" s="119">
        <v>5</v>
      </c>
      <c r="B39" s="558" t="s">
        <v>728</v>
      </c>
      <c r="C39" s="559"/>
      <c r="D39" s="560"/>
      <c r="E39" s="509" t="s">
        <v>724</v>
      </c>
      <c r="F39" s="510"/>
      <c r="G39" s="210"/>
      <c r="H39" s="264">
        <v>200</v>
      </c>
      <c r="I39" s="123">
        <f t="shared" si="0"/>
        <v>0</v>
      </c>
      <c r="T39" s="258"/>
    </row>
    <row r="40" spans="1:20" x14ac:dyDescent="0.25">
      <c r="A40" s="133">
        <v>6</v>
      </c>
      <c r="B40" s="561" t="s">
        <v>950</v>
      </c>
      <c r="C40" s="562"/>
      <c r="D40" s="563"/>
      <c r="E40" s="514" t="s">
        <v>724</v>
      </c>
      <c r="F40" s="515"/>
      <c r="G40" s="265"/>
      <c r="H40" s="266">
        <v>140</v>
      </c>
      <c r="I40" s="255">
        <f t="shared" si="0"/>
        <v>0</v>
      </c>
    </row>
    <row r="41" spans="1:20" x14ac:dyDescent="0.25">
      <c r="A41" s="119"/>
      <c r="B41" s="564" t="s">
        <v>1230</v>
      </c>
      <c r="C41" s="565"/>
      <c r="D41" s="565"/>
      <c r="E41" s="565"/>
      <c r="F41" s="565"/>
      <c r="G41" s="565"/>
      <c r="H41" s="566"/>
      <c r="I41" s="123">
        <f>SUM(I35:I40)</f>
        <v>6500</v>
      </c>
    </row>
    <row r="42" spans="1:20" x14ac:dyDescent="0.25">
      <c r="A42" s="119">
        <v>1</v>
      </c>
      <c r="B42" s="553" t="s">
        <v>723</v>
      </c>
      <c r="C42" s="554"/>
      <c r="D42" s="555"/>
      <c r="E42" s="556" t="s">
        <v>724</v>
      </c>
      <c r="F42" s="557"/>
      <c r="G42" s="261"/>
      <c r="H42" s="262">
        <v>675</v>
      </c>
      <c r="I42" s="126">
        <f>SUM(G42*H42)</f>
        <v>0</v>
      </c>
    </row>
    <row r="43" spans="1:20" x14ac:dyDescent="0.25">
      <c r="A43" s="119">
        <v>2</v>
      </c>
      <c r="B43" s="558" t="s">
        <v>725</v>
      </c>
      <c r="C43" s="559"/>
      <c r="D43" s="560"/>
      <c r="E43" s="509" t="s">
        <v>724</v>
      </c>
      <c r="F43" s="510"/>
      <c r="G43" s="210"/>
      <c r="H43" s="263">
        <v>525</v>
      </c>
      <c r="I43" s="123">
        <f t="shared" ref="I43:I47" si="1">SUM(G43*H43)</f>
        <v>0</v>
      </c>
    </row>
    <row r="44" spans="1:20" x14ac:dyDescent="0.25">
      <c r="A44" s="119">
        <v>3</v>
      </c>
      <c r="B44" s="558" t="s">
        <v>726</v>
      </c>
      <c r="C44" s="559"/>
      <c r="D44" s="560"/>
      <c r="E44" s="509" t="s">
        <v>724</v>
      </c>
      <c r="F44" s="510"/>
      <c r="G44" s="210"/>
      <c r="H44" s="263">
        <v>450</v>
      </c>
      <c r="I44" s="123">
        <f t="shared" si="1"/>
        <v>0</v>
      </c>
    </row>
    <row r="45" spans="1:20" x14ac:dyDescent="0.25">
      <c r="A45" s="119">
        <v>4</v>
      </c>
      <c r="B45" s="558" t="s">
        <v>727</v>
      </c>
      <c r="C45" s="559"/>
      <c r="D45" s="560"/>
      <c r="E45" s="509" t="s">
        <v>724</v>
      </c>
      <c r="F45" s="510"/>
      <c r="G45" s="210"/>
      <c r="H45" s="263">
        <v>300</v>
      </c>
      <c r="I45" s="123">
        <f t="shared" si="1"/>
        <v>0</v>
      </c>
    </row>
    <row r="46" spans="1:20" x14ac:dyDescent="0.25">
      <c r="A46" s="119">
        <v>5</v>
      </c>
      <c r="B46" s="441" t="s">
        <v>728</v>
      </c>
      <c r="C46" s="442"/>
      <c r="D46" s="443"/>
      <c r="E46" s="421" t="s">
        <v>724</v>
      </c>
      <c r="F46" s="422"/>
      <c r="G46" s="120"/>
      <c r="H46" s="152">
        <v>300</v>
      </c>
      <c r="I46" s="123">
        <f t="shared" si="1"/>
        <v>0</v>
      </c>
    </row>
    <row r="47" spans="1:20" x14ac:dyDescent="0.25">
      <c r="A47" s="133">
        <v>6</v>
      </c>
      <c r="B47" s="470" t="s">
        <v>950</v>
      </c>
      <c r="C47" s="471"/>
      <c r="D47" s="472"/>
      <c r="E47" s="455" t="s">
        <v>724</v>
      </c>
      <c r="F47" s="457"/>
      <c r="G47" s="257"/>
      <c r="H47" s="256">
        <v>210</v>
      </c>
      <c r="I47" s="255">
        <f t="shared" si="1"/>
        <v>0</v>
      </c>
    </row>
    <row r="48" spans="1:20" x14ac:dyDescent="0.25">
      <c r="A48" s="119"/>
      <c r="B48" s="445" t="s">
        <v>1231</v>
      </c>
      <c r="C48" s="459"/>
      <c r="D48" s="459"/>
      <c r="E48" s="459"/>
      <c r="F48" s="459"/>
      <c r="G48" s="459"/>
      <c r="H48" s="446"/>
      <c r="I48" s="123">
        <f>SUM(I42:I47)</f>
        <v>0</v>
      </c>
    </row>
    <row r="49" spans="1:9" x14ac:dyDescent="0.25">
      <c r="A49" s="119">
        <v>1</v>
      </c>
      <c r="B49" s="464" t="s">
        <v>723</v>
      </c>
      <c r="C49" s="465"/>
      <c r="D49" s="466"/>
      <c r="E49" s="452" t="s">
        <v>724</v>
      </c>
      <c r="F49" s="454"/>
      <c r="G49" s="151"/>
      <c r="H49" s="149">
        <v>900</v>
      </c>
      <c r="I49" s="126">
        <f>SUM(G49*H49)</f>
        <v>0</v>
      </c>
    </row>
    <row r="50" spans="1:9" x14ac:dyDescent="0.25">
      <c r="A50" s="119">
        <v>2</v>
      </c>
      <c r="B50" s="441" t="s">
        <v>725</v>
      </c>
      <c r="C50" s="442"/>
      <c r="D50" s="443"/>
      <c r="E50" s="421" t="s">
        <v>724</v>
      </c>
      <c r="F50" s="422"/>
      <c r="G50" s="120"/>
      <c r="H50" s="150">
        <v>700</v>
      </c>
      <c r="I50" s="123">
        <f t="shared" ref="I50:I54" si="2">SUM(G50*H50)</f>
        <v>0</v>
      </c>
    </row>
    <row r="51" spans="1:9" x14ac:dyDescent="0.25">
      <c r="A51" s="119">
        <v>3</v>
      </c>
      <c r="B51" s="441" t="s">
        <v>726</v>
      </c>
      <c r="C51" s="442"/>
      <c r="D51" s="443"/>
      <c r="E51" s="421" t="s">
        <v>724</v>
      </c>
      <c r="F51" s="422"/>
      <c r="G51" s="120"/>
      <c r="H51" s="150">
        <v>600</v>
      </c>
      <c r="I51" s="123">
        <f t="shared" si="2"/>
        <v>0</v>
      </c>
    </row>
    <row r="52" spans="1:9" x14ac:dyDescent="0.25">
      <c r="A52" s="119">
        <v>4</v>
      </c>
      <c r="B52" s="441" t="s">
        <v>727</v>
      </c>
      <c r="C52" s="442"/>
      <c r="D52" s="443"/>
      <c r="E52" s="421" t="s">
        <v>724</v>
      </c>
      <c r="F52" s="422"/>
      <c r="G52" s="120"/>
      <c r="H52" s="150">
        <v>400</v>
      </c>
      <c r="I52" s="123">
        <f t="shared" si="2"/>
        <v>0</v>
      </c>
    </row>
    <row r="53" spans="1:9" x14ac:dyDescent="0.25">
      <c r="A53" s="119">
        <v>5</v>
      </c>
      <c r="B53" s="441" t="s">
        <v>728</v>
      </c>
      <c r="C53" s="442"/>
      <c r="D53" s="443"/>
      <c r="E53" s="421" t="s">
        <v>724</v>
      </c>
      <c r="F53" s="422"/>
      <c r="G53" s="120"/>
      <c r="H53" s="152">
        <v>400</v>
      </c>
      <c r="I53" s="123">
        <f t="shared" si="2"/>
        <v>0</v>
      </c>
    </row>
    <row r="54" spans="1:9" x14ac:dyDescent="0.25">
      <c r="A54" s="133">
        <v>6</v>
      </c>
      <c r="B54" s="470" t="s">
        <v>950</v>
      </c>
      <c r="C54" s="471"/>
      <c r="D54" s="472"/>
      <c r="E54" s="455" t="s">
        <v>724</v>
      </c>
      <c r="F54" s="457"/>
      <c r="G54" s="257"/>
      <c r="H54" s="256">
        <v>280</v>
      </c>
      <c r="I54" s="255">
        <f t="shared" si="2"/>
        <v>0</v>
      </c>
    </row>
    <row r="55" spans="1:9" x14ac:dyDescent="0.25">
      <c r="A55" s="128"/>
      <c r="B55" s="427"/>
      <c r="C55" s="473"/>
      <c r="D55" s="473"/>
      <c r="E55" s="473"/>
      <c r="F55" s="473"/>
      <c r="G55" s="428"/>
      <c r="H55" s="112"/>
      <c r="I55" s="123">
        <f>SUM(I49:I54)</f>
        <v>0</v>
      </c>
    </row>
    <row r="56" spans="1:9" x14ac:dyDescent="0.25">
      <c r="A56" s="423" t="s">
        <v>729</v>
      </c>
      <c r="B56" s="419"/>
      <c r="C56" s="419"/>
      <c r="D56" s="419"/>
      <c r="E56" s="419"/>
      <c r="F56" s="419"/>
      <c r="G56" s="419"/>
      <c r="H56" s="420"/>
      <c r="I56" s="134"/>
    </row>
    <row r="57" spans="1:9" x14ac:dyDescent="0.25">
      <c r="A57" s="429" t="s">
        <v>730</v>
      </c>
      <c r="B57" s="430"/>
      <c r="C57" s="430"/>
      <c r="D57" s="430"/>
      <c r="E57" s="430"/>
      <c r="F57" s="430"/>
      <c r="G57" s="430"/>
      <c r="H57" s="430"/>
      <c r="I57" s="431"/>
    </row>
    <row r="58" spans="1:9" x14ac:dyDescent="0.25">
      <c r="A58" s="114" t="s">
        <v>731</v>
      </c>
      <c r="B58" s="427" t="s">
        <v>732</v>
      </c>
      <c r="C58" s="473"/>
      <c r="D58" s="428"/>
      <c r="E58" s="427" t="s">
        <v>733</v>
      </c>
      <c r="F58" s="428"/>
      <c r="G58" s="130" t="s">
        <v>734</v>
      </c>
      <c r="H58" s="130" t="s">
        <v>707</v>
      </c>
      <c r="I58" s="131" t="s">
        <v>708</v>
      </c>
    </row>
    <row r="59" spans="1:9" x14ac:dyDescent="0.25">
      <c r="A59" s="119">
        <v>1</v>
      </c>
      <c r="B59" s="432" t="s">
        <v>1257</v>
      </c>
      <c r="C59" s="433"/>
      <c r="D59" s="434"/>
      <c r="E59" s="421">
        <v>3</v>
      </c>
      <c r="F59" s="422"/>
      <c r="G59" s="210">
        <v>169.8</v>
      </c>
      <c r="H59" s="132">
        <v>5</v>
      </c>
      <c r="I59" s="226">
        <f>H59*G59</f>
        <v>849</v>
      </c>
    </row>
    <row r="60" spans="1:9" x14ac:dyDescent="0.25">
      <c r="A60" s="133"/>
      <c r="B60" s="438"/>
      <c r="C60" s="439"/>
      <c r="D60" s="440"/>
      <c r="E60" s="455"/>
      <c r="F60" s="457"/>
      <c r="G60" s="120"/>
      <c r="H60" s="132"/>
      <c r="I60" s="226"/>
    </row>
    <row r="61" spans="1:9" x14ac:dyDescent="0.25">
      <c r="A61" s="423" t="s">
        <v>737</v>
      </c>
      <c r="B61" s="419"/>
      <c r="C61" s="419"/>
      <c r="D61" s="419"/>
      <c r="E61" s="419"/>
      <c r="F61" s="419"/>
      <c r="G61" s="419"/>
      <c r="H61" s="420"/>
      <c r="I61" s="134">
        <f>SUM(I59:I60)</f>
        <v>849</v>
      </c>
    </row>
    <row r="62" spans="1:9" x14ac:dyDescent="0.25">
      <c r="A62" s="539"/>
      <c r="B62" s="453"/>
      <c r="C62" s="453"/>
      <c r="D62" s="453"/>
      <c r="E62" s="453"/>
      <c r="F62" s="137"/>
      <c r="G62" s="138"/>
      <c r="H62" s="138"/>
      <c r="I62" s="139"/>
    </row>
    <row r="63" spans="1:9" x14ac:dyDescent="0.25">
      <c r="A63" s="467"/>
      <c r="B63" s="468"/>
      <c r="C63" s="468"/>
      <c r="D63" s="468"/>
      <c r="E63" s="468"/>
      <c r="F63" s="140"/>
      <c r="G63" s="469" t="s">
        <v>738</v>
      </c>
      <c r="H63" s="468"/>
      <c r="I63" s="141">
        <f>I61+I55+I48+I41+I32+I21</f>
        <v>42711.5</v>
      </c>
    </row>
    <row r="64" spans="1:9" x14ac:dyDescent="0.25">
      <c r="A64" s="467"/>
      <c r="B64" s="468"/>
      <c r="C64" s="468"/>
      <c r="D64" s="468"/>
      <c r="E64" s="468"/>
      <c r="F64" s="94"/>
      <c r="G64" s="142"/>
      <c r="H64" s="143"/>
      <c r="I64" s="144"/>
    </row>
    <row r="65" spans="1:9" ht="15.75" thickBot="1" x14ac:dyDescent="0.3">
      <c r="A65" s="467"/>
      <c r="B65" s="468"/>
      <c r="C65" s="468"/>
      <c r="D65" s="468"/>
      <c r="E65" s="468"/>
      <c r="F65" s="94"/>
      <c r="G65" s="417" t="s">
        <v>739</v>
      </c>
      <c r="H65" s="418"/>
      <c r="I65" s="153">
        <f>I63+I64</f>
        <v>42711.5</v>
      </c>
    </row>
    <row r="66" spans="1:9" ht="16.5" thickTop="1" thickBot="1" x14ac:dyDescent="0.3">
      <c r="A66" s="145"/>
      <c r="B66" s="146"/>
      <c r="C66" s="474"/>
      <c r="D66" s="475"/>
      <c r="E66" s="475"/>
      <c r="F66" s="475"/>
      <c r="G66" s="147"/>
      <c r="H66" s="147"/>
      <c r="I66" s="148"/>
    </row>
    <row r="68" spans="1:9" x14ac:dyDescent="0.25">
      <c r="A68" s="91"/>
      <c r="B68" s="91"/>
    </row>
  </sheetData>
  <mergeCells count="92"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B51:D51"/>
    <mergeCell ref="E51:F51"/>
    <mergeCell ref="B52:D52"/>
    <mergeCell ref="E52:F52"/>
    <mergeCell ref="B53:D53"/>
    <mergeCell ref="E53:F53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34:D34"/>
    <mergeCell ref="E34:F34"/>
    <mergeCell ref="B35:D35"/>
    <mergeCell ref="E35:F35"/>
    <mergeCell ref="B36:D36"/>
    <mergeCell ref="E36:F36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tabColor rgb="FF00B050"/>
  </sheetPr>
  <dimension ref="A1:T68"/>
  <sheetViews>
    <sheetView topLeftCell="A6" workbookViewId="0">
      <selection activeCell="B59" sqref="B59:D59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8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1237</v>
      </c>
      <c r="G9" s="446"/>
      <c r="H9" s="543" t="e">
        <f>#REF!</f>
        <v>#REF!</v>
      </c>
      <c r="I9" s="544"/>
    </row>
    <row r="10" spans="1:13" x14ac:dyDescent="0.25">
      <c r="A10" s="93" t="s">
        <v>687</v>
      </c>
      <c r="B10" s="91"/>
      <c r="F10" s="445" t="s">
        <v>688</v>
      </c>
      <c r="G10" s="446"/>
      <c r="H10" s="545" t="e">
        <f>#REF!</f>
        <v>#REF!</v>
      </c>
      <c r="I10" s="546"/>
    </row>
    <row r="11" spans="1:13" x14ac:dyDescent="0.25">
      <c r="A11" s="93" t="s">
        <v>689</v>
      </c>
      <c r="B11" s="91"/>
      <c r="F11" s="445" t="s">
        <v>690</v>
      </c>
      <c r="G11" s="446"/>
      <c r="H11" s="547" t="e">
        <f>#REF!</f>
        <v>#REF!</v>
      </c>
      <c r="I11" s="546"/>
    </row>
    <row r="12" spans="1:13" x14ac:dyDescent="0.25">
      <c r="A12" s="93" t="s">
        <v>692</v>
      </c>
      <c r="B12" s="91"/>
      <c r="F12" s="445" t="s">
        <v>693</v>
      </c>
      <c r="G12" s="446"/>
      <c r="H12" s="552" t="e">
        <f>#REF!</f>
        <v>#REF!</v>
      </c>
      <c r="I12" s="546"/>
    </row>
    <row r="13" spans="1:13" x14ac:dyDescent="0.25">
      <c r="A13" s="93" t="s">
        <v>694</v>
      </c>
      <c r="B13" s="91"/>
      <c r="F13" s="175" t="s">
        <v>695</v>
      </c>
      <c r="G13" s="176"/>
      <c r="H13" s="550" t="s">
        <v>696</v>
      </c>
      <c r="I13" s="551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961</v>
      </c>
      <c r="I15" s="484"/>
    </row>
    <row r="16" spans="1:13" x14ac:dyDescent="0.25">
      <c r="A16" s="458" t="s">
        <v>1258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/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/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428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252"/>
      <c r="B24" s="528"/>
      <c r="C24" s="529"/>
      <c r="D24" s="529"/>
      <c r="E24" s="529"/>
      <c r="F24" s="530"/>
      <c r="G24" s="254"/>
      <c r="H24" s="253"/>
      <c r="I24" s="123"/>
    </row>
    <row r="25" spans="1:11" x14ac:dyDescent="0.25">
      <c r="A25" s="119"/>
      <c r="B25" s="528"/>
      <c r="C25" s="529"/>
      <c r="D25" s="529"/>
      <c r="E25" s="529"/>
      <c r="F25" s="530"/>
      <c r="G25" s="254"/>
      <c r="H25" s="253"/>
      <c r="I25" s="123"/>
    </row>
    <row r="26" spans="1:11" x14ac:dyDescent="0.25">
      <c r="A26" s="119"/>
      <c r="B26" s="528"/>
      <c r="C26" s="529"/>
      <c r="D26" s="529"/>
      <c r="E26" s="529"/>
      <c r="F26" s="530"/>
      <c r="G26" s="254"/>
      <c r="H26" s="253"/>
      <c r="I26" s="123"/>
    </row>
    <row r="27" spans="1:11" x14ac:dyDescent="0.25">
      <c r="A27" s="119"/>
      <c r="B27" s="528"/>
      <c r="C27" s="529"/>
      <c r="D27" s="529"/>
      <c r="E27" s="529"/>
      <c r="F27" s="530"/>
      <c r="G27" s="254"/>
      <c r="H27" s="253"/>
      <c r="I27" s="123"/>
    </row>
    <row r="28" spans="1:11" x14ac:dyDescent="0.25">
      <c r="A28" s="119"/>
      <c r="B28" s="528"/>
      <c r="C28" s="529"/>
      <c r="D28" s="529"/>
      <c r="E28" s="529"/>
      <c r="F28" s="530"/>
      <c r="G28" s="254"/>
      <c r="H28" s="253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482" t="s">
        <v>785</v>
      </c>
      <c r="B30" s="419"/>
      <c r="C30" s="419"/>
      <c r="D30" s="419"/>
      <c r="E30" s="419"/>
      <c r="F30" s="419"/>
      <c r="G30" s="419"/>
      <c r="H30" s="420"/>
      <c r="I30" s="183">
        <f>SUM(I24:I29)</f>
        <v>0</v>
      </c>
    </row>
    <row r="31" spans="1:11" x14ac:dyDescent="0.25">
      <c r="A31" s="423" t="s">
        <v>786</v>
      </c>
      <c r="B31" s="419"/>
      <c r="C31" s="419"/>
      <c r="D31" s="419"/>
      <c r="E31" s="419"/>
      <c r="F31" s="419"/>
      <c r="G31" s="419"/>
      <c r="H31" s="420"/>
      <c r="I31" s="184">
        <f>ROUND((I30*0.15),2)</f>
        <v>0</v>
      </c>
    </row>
    <row r="32" spans="1:11" x14ac:dyDescent="0.25">
      <c r="A32" s="423" t="s">
        <v>787</v>
      </c>
      <c r="B32" s="419"/>
      <c r="C32" s="419"/>
      <c r="D32" s="419"/>
      <c r="E32" s="419"/>
      <c r="F32" s="419"/>
      <c r="G32" s="419"/>
      <c r="H32" s="420"/>
      <c r="I32" s="166">
        <f>I30+I31</f>
        <v>0</v>
      </c>
    </row>
    <row r="33" spans="1:20" x14ac:dyDescent="0.25">
      <c r="A33" s="429" t="s">
        <v>720</v>
      </c>
      <c r="B33" s="430"/>
      <c r="C33" s="430"/>
      <c r="D33" s="430"/>
      <c r="E33" s="430"/>
      <c r="F33" s="430"/>
      <c r="G33" s="430"/>
      <c r="H33" s="430"/>
      <c r="I33" s="431"/>
    </row>
    <row r="34" spans="1:20" x14ac:dyDescent="0.25">
      <c r="A34" s="114" t="s">
        <v>721</v>
      </c>
      <c r="B34" s="445" t="s">
        <v>722</v>
      </c>
      <c r="C34" s="459"/>
      <c r="D34" s="446"/>
      <c r="E34" s="427" t="s">
        <v>704</v>
      </c>
      <c r="F34" s="428"/>
      <c r="G34" s="116" t="s">
        <v>706</v>
      </c>
      <c r="H34" s="117" t="s">
        <v>707</v>
      </c>
      <c r="I34" s="118" t="s">
        <v>708</v>
      </c>
    </row>
    <row r="35" spans="1:20" x14ac:dyDescent="0.25">
      <c r="A35" s="119">
        <v>1</v>
      </c>
      <c r="B35" s="464" t="s">
        <v>723</v>
      </c>
      <c r="C35" s="465"/>
      <c r="D35" s="466"/>
      <c r="E35" s="452" t="s">
        <v>724</v>
      </c>
      <c r="F35" s="454"/>
      <c r="G35" s="151"/>
      <c r="H35" s="149">
        <v>450</v>
      </c>
      <c r="I35" s="126">
        <f>SUM(G35*H35)</f>
        <v>0</v>
      </c>
    </row>
    <row r="36" spans="1:20" x14ac:dyDescent="0.25">
      <c r="A36" s="119">
        <v>2</v>
      </c>
      <c r="B36" s="441" t="s">
        <v>725</v>
      </c>
      <c r="C36" s="442"/>
      <c r="D36" s="443"/>
      <c r="E36" s="421" t="s">
        <v>724</v>
      </c>
      <c r="F36" s="422"/>
      <c r="G36" s="120"/>
      <c r="H36" s="150">
        <v>350</v>
      </c>
      <c r="I36" s="123">
        <f t="shared" ref="I36:I40" si="0">SUM(G36*H36)</f>
        <v>0</v>
      </c>
    </row>
    <row r="37" spans="1:20" x14ac:dyDescent="0.25">
      <c r="A37" s="119">
        <v>3</v>
      </c>
      <c r="B37" s="441" t="s">
        <v>726</v>
      </c>
      <c r="C37" s="442"/>
      <c r="D37" s="443"/>
      <c r="E37" s="421" t="s">
        <v>724</v>
      </c>
      <c r="F37" s="422"/>
      <c r="G37" s="120">
        <v>1.5</v>
      </c>
      <c r="H37" s="150">
        <v>300</v>
      </c>
      <c r="I37" s="123">
        <f t="shared" si="0"/>
        <v>450</v>
      </c>
    </row>
    <row r="38" spans="1:20" x14ac:dyDescent="0.25">
      <c r="A38" s="119">
        <v>4</v>
      </c>
      <c r="B38" s="441" t="s">
        <v>727</v>
      </c>
      <c r="C38" s="442"/>
      <c r="D38" s="443"/>
      <c r="E38" s="421" t="s">
        <v>724</v>
      </c>
      <c r="F38" s="422"/>
      <c r="G38" s="120">
        <v>1.5</v>
      </c>
      <c r="H38" s="150">
        <v>200</v>
      </c>
      <c r="I38" s="123">
        <f t="shared" si="0"/>
        <v>300</v>
      </c>
    </row>
    <row r="39" spans="1:20" x14ac:dyDescent="0.25">
      <c r="A39" s="119">
        <v>5</v>
      </c>
      <c r="B39" s="441" t="s">
        <v>728</v>
      </c>
      <c r="C39" s="442"/>
      <c r="D39" s="443"/>
      <c r="E39" s="421" t="s">
        <v>724</v>
      </c>
      <c r="F39" s="422"/>
      <c r="G39" s="120"/>
      <c r="H39" s="152">
        <v>200</v>
      </c>
      <c r="I39" s="123">
        <f t="shared" si="0"/>
        <v>0</v>
      </c>
      <c r="T39" s="258"/>
    </row>
    <row r="40" spans="1:20" x14ac:dyDescent="0.25">
      <c r="A40" s="133">
        <v>6</v>
      </c>
      <c r="B40" s="470" t="s">
        <v>950</v>
      </c>
      <c r="C40" s="471"/>
      <c r="D40" s="472"/>
      <c r="E40" s="455" t="s">
        <v>724</v>
      </c>
      <c r="F40" s="457"/>
      <c r="G40" s="257"/>
      <c r="H40" s="256">
        <v>140</v>
      </c>
      <c r="I40" s="255">
        <f t="shared" si="0"/>
        <v>0</v>
      </c>
    </row>
    <row r="41" spans="1:20" x14ac:dyDescent="0.25">
      <c r="A41" s="119"/>
      <c r="B41" s="445" t="s">
        <v>1230</v>
      </c>
      <c r="C41" s="459"/>
      <c r="D41" s="459"/>
      <c r="E41" s="459"/>
      <c r="F41" s="459"/>
      <c r="G41" s="459"/>
      <c r="H41" s="446"/>
      <c r="I41" s="123">
        <f>SUM(I35:I40)</f>
        <v>750</v>
      </c>
    </row>
    <row r="42" spans="1:20" x14ac:dyDescent="0.25">
      <c r="A42" s="119">
        <v>1</v>
      </c>
      <c r="B42" s="464" t="s">
        <v>723</v>
      </c>
      <c r="C42" s="465"/>
      <c r="D42" s="466"/>
      <c r="E42" s="452" t="s">
        <v>724</v>
      </c>
      <c r="F42" s="454"/>
      <c r="G42" s="151"/>
      <c r="H42" s="149">
        <v>675</v>
      </c>
      <c r="I42" s="126">
        <f>SUM(G42*H42)</f>
        <v>0</v>
      </c>
    </row>
    <row r="43" spans="1:20" x14ac:dyDescent="0.25">
      <c r="A43" s="119">
        <v>2</v>
      </c>
      <c r="B43" s="441" t="s">
        <v>725</v>
      </c>
      <c r="C43" s="442"/>
      <c r="D43" s="443"/>
      <c r="E43" s="421" t="s">
        <v>724</v>
      </c>
      <c r="F43" s="422"/>
      <c r="G43" s="120"/>
      <c r="H43" s="150">
        <v>525</v>
      </c>
      <c r="I43" s="123">
        <f t="shared" ref="I43:I47" si="1">SUM(G43*H43)</f>
        <v>0</v>
      </c>
    </row>
    <row r="44" spans="1:20" x14ac:dyDescent="0.25">
      <c r="A44" s="119">
        <v>3</v>
      </c>
      <c r="B44" s="441" t="s">
        <v>726</v>
      </c>
      <c r="C44" s="442"/>
      <c r="D44" s="443"/>
      <c r="E44" s="421" t="s">
        <v>724</v>
      </c>
      <c r="F44" s="422"/>
      <c r="G44" s="120"/>
      <c r="H44" s="150">
        <v>450</v>
      </c>
      <c r="I44" s="123">
        <f t="shared" si="1"/>
        <v>0</v>
      </c>
    </row>
    <row r="45" spans="1:20" x14ac:dyDescent="0.25">
      <c r="A45" s="119">
        <v>4</v>
      </c>
      <c r="B45" s="441" t="s">
        <v>727</v>
      </c>
      <c r="C45" s="442"/>
      <c r="D45" s="443"/>
      <c r="E45" s="421" t="s">
        <v>724</v>
      </c>
      <c r="F45" s="422"/>
      <c r="G45" s="120"/>
      <c r="H45" s="150">
        <v>300</v>
      </c>
      <c r="I45" s="123">
        <f t="shared" si="1"/>
        <v>0</v>
      </c>
    </row>
    <row r="46" spans="1:20" x14ac:dyDescent="0.25">
      <c r="A46" s="119">
        <v>5</v>
      </c>
      <c r="B46" s="441" t="s">
        <v>728</v>
      </c>
      <c r="C46" s="442"/>
      <c r="D46" s="443"/>
      <c r="E46" s="421" t="s">
        <v>724</v>
      </c>
      <c r="F46" s="422"/>
      <c r="G46" s="120"/>
      <c r="H46" s="152">
        <v>300</v>
      </c>
      <c r="I46" s="123">
        <f t="shared" si="1"/>
        <v>0</v>
      </c>
    </row>
    <row r="47" spans="1:20" x14ac:dyDescent="0.25">
      <c r="A47" s="133">
        <v>6</v>
      </c>
      <c r="B47" s="470" t="s">
        <v>950</v>
      </c>
      <c r="C47" s="471"/>
      <c r="D47" s="472"/>
      <c r="E47" s="455" t="s">
        <v>724</v>
      </c>
      <c r="F47" s="457"/>
      <c r="G47" s="257"/>
      <c r="H47" s="256">
        <v>210</v>
      </c>
      <c r="I47" s="255">
        <f t="shared" si="1"/>
        <v>0</v>
      </c>
    </row>
    <row r="48" spans="1:20" x14ac:dyDescent="0.25">
      <c r="A48" s="119"/>
      <c r="B48" s="445" t="s">
        <v>1231</v>
      </c>
      <c r="C48" s="459"/>
      <c r="D48" s="459"/>
      <c r="E48" s="459"/>
      <c r="F48" s="459"/>
      <c r="G48" s="459"/>
      <c r="H48" s="446"/>
      <c r="I48" s="123">
        <f>SUM(I42:I47)</f>
        <v>0</v>
      </c>
    </row>
    <row r="49" spans="1:9" x14ac:dyDescent="0.25">
      <c r="A49" s="119">
        <v>1</v>
      </c>
      <c r="B49" s="464" t="s">
        <v>723</v>
      </c>
      <c r="C49" s="465"/>
      <c r="D49" s="466"/>
      <c r="E49" s="452" t="s">
        <v>724</v>
      </c>
      <c r="F49" s="454"/>
      <c r="G49" s="151"/>
      <c r="H49" s="149">
        <v>900</v>
      </c>
      <c r="I49" s="126">
        <f>SUM(G49*H49)</f>
        <v>0</v>
      </c>
    </row>
    <row r="50" spans="1:9" x14ac:dyDescent="0.25">
      <c r="A50" s="119">
        <v>2</v>
      </c>
      <c r="B50" s="441" t="s">
        <v>725</v>
      </c>
      <c r="C50" s="442"/>
      <c r="D50" s="443"/>
      <c r="E50" s="421" t="s">
        <v>724</v>
      </c>
      <c r="F50" s="422"/>
      <c r="G50" s="120"/>
      <c r="H50" s="150">
        <v>700</v>
      </c>
      <c r="I50" s="123">
        <f t="shared" ref="I50:I54" si="2">SUM(G50*H50)</f>
        <v>0</v>
      </c>
    </row>
    <row r="51" spans="1:9" x14ac:dyDescent="0.25">
      <c r="A51" s="119">
        <v>3</v>
      </c>
      <c r="B51" s="441" t="s">
        <v>726</v>
      </c>
      <c r="C51" s="442"/>
      <c r="D51" s="443"/>
      <c r="E51" s="421" t="s">
        <v>724</v>
      </c>
      <c r="F51" s="422"/>
      <c r="G51" s="120"/>
      <c r="H51" s="150">
        <v>600</v>
      </c>
      <c r="I51" s="123">
        <f t="shared" si="2"/>
        <v>0</v>
      </c>
    </row>
    <row r="52" spans="1:9" x14ac:dyDescent="0.25">
      <c r="A52" s="119">
        <v>4</v>
      </c>
      <c r="B52" s="441" t="s">
        <v>727</v>
      </c>
      <c r="C52" s="442"/>
      <c r="D52" s="443"/>
      <c r="E52" s="421" t="s">
        <v>724</v>
      </c>
      <c r="F52" s="422"/>
      <c r="G52" s="120"/>
      <c r="H52" s="150">
        <v>400</v>
      </c>
      <c r="I52" s="123">
        <f t="shared" si="2"/>
        <v>0</v>
      </c>
    </row>
    <row r="53" spans="1:9" x14ac:dyDescent="0.25">
      <c r="A53" s="119">
        <v>5</v>
      </c>
      <c r="B53" s="441" t="s">
        <v>728</v>
      </c>
      <c r="C53" s="442"/>
      <c r="D53" s="443"/>
      <c r="E53" s="421" t="s">
        <v>724</v>
      </c>
      <c r="F53" s="422"/>
      <c r="G53" s="120"/>
      <c r="H53" s="152">
        <v>400</v>
      </c>
      <c r="I53" s="123">
        <f t="shared" si="2"/>
        <v>0</v>
      </c>
    </row>
    <row r="54" spans="1:9" x14ac:dyDescent="0.25">
      <c r="A54" s="133">
        <v>6</v>
      </c>
      <c r="B54" s="470" t="s">
        <v>950</v>
      </c>
      <c r="C54" s="471"/>
      <c r="D54" s="472"/>
      <c r="E54" s="455" t="s">
        <v>724</v>
      </c>
      <c r="F54" s="457"/>
      <c r="G54" s="257"/>
      <c r="H54" s="256">
        <v>280</v>
      </c>
      <c r="I54" s="255">
        <f t="shared" si="2"/>
        <v>0</v>
      </c>
    </row>
    <row r="55" spans="1:9" x14ac:dyDescent="0.25">
      <c r="A55" s="128"/>
      <c r="B55" s="427"/>
      <c r="C55" s="473"/>
      <c r="D55" s="473"/>
      <c r="E55" s="473"/>
      <c r="F55" s="473"/>
      <c r="G55" s="428"/>
      <c r="H55" s="112"/>
      <c r="I55" s="123">
        <f>SUM(I49:I54)</f>
        <v>0</v>
      </c>
    </row>
    <row r="56" spans="1:9" x14ac:dyDescent="0.25">
      <c r="A56" s="423" t="s">
        <v>729</v>
      </c>
      <c r="B56" s="419"/>
      <c r="C56" s="419"/>
      <c r="D56" s="419"/>
      <c r="E56" s="419"/>
      <c r="F56" s="419"/>
      <c r="G56" s="419"/>
      <c r="H56" s="420"/>
      <c r="I56" s="134"/>
    </row>
    <row r="57" spans="1:9" x14ac:dyDescent="0.25">
      <c r="A57" s="429" t="s">
        <v>730</v>
      </c>
      <c r="B57" s="430"/>
      <c r="C57" s="430"/>
      <c r="D57" s="430"/>
      <c r="E57" s="430"/>
      <c r="F57" s="430"/>
      <c r="G57" s="430"/>
      <c r="H57" s="430"/>
      <c r="I57" s="431"/>
    </row>
    <row r="58" spans="1:9" x14ac:dyDescent="0.25">
      <c r="A58" s="114" t="s">
        <v>731</v>
      </c>
      <c r="B58" s="427" t="s">
        <v>732</v>
      </c>
      <c r="C58" s="473"/>
      <c r="D58" s="428"/>
      <c r="E58" s="427" t="s">
        <v>733</v>
      </c>
      <c r="F58" s="428"/>
      <c r="G58" s="130" t="s">
        <v>734</v>
      </c>
      <c r="H58" s="130" t="s">
        <v>707</v>
      </c>
      <c r="I58" s="131" t="s">
        <v>708</v>
      </c>
    </row>
    <row r="59" spans="1:9" x14ac:dyDescent="0.25">
      <c r="A59" s="119">
        <v>1</v>
      </c>
      <c r="B59" s="432" t="s">
        <v>1026</v>
      </c>
      <c r="C59" s="433"/>
      <c r="D59" s="434"/>
      <c r="E59" s="421">
        <v>1</v>
      </c>
      <c r="F59" s="422"/>
      <c r="G59" s="210">
        <v>33.200000000000003</v>
      </c>
      <c r="H59" s="132">
        <v>5</v>
      </c>
      <c r="I59" s="226">
        <f>H59*G59</f>
        <v>166</v>
      </c>
    </row>
    <row r="60" spans="1:9" x14ac:dyDescent="0.25">
      <c r="A60" s="133"/>
      <c r="B60" s="438"/>
      <c r="C60" s="439"/>
      <c r="D60" s="440"/>
      <c r="E60" s="455"/>
      <c r="F60" s="457"/>
      <c r="G60" s="120"/>
      <c r="H60" s="132"/>
      <c r="I60" s="226"/>
    </row>
    <row r="61" spans="1:9" x14ac:dyDescent="0.25">
      <c r="A61" s="423" t="s">
        <v>737</v>
      </c>
      <c r="B61" s="419"/>
      <c r="C61" s="419"/>
      <c r="D61" s="419"/>
      <c r="E61" s="419"/>
      <c r="F61" s="419"/>
      <c r="G61" s="419"/>
      <c r="H61" s="420"/>
      <c r="I61" s="134">
        <f>SUM(I59:I60)</f>
        <v>166</v>
      </c>
    </row>
    <row r="62" spans="1:9" x14ac:dyDescent="0.25">
      <c r="A62" s="539"/>
      <c r="B62" s="453"/>
      <c r="C62" s="453"/>
      <c r="D62" s="453"/>
      <c r="E62" s="453"/>
      <c r="F62" s="137"/>
      <c r="G62" s="138"/>
      <c r="H62" s="138"/>
      <c r="I62" s="139"/>
    </row>
    <row r="63" spans="1:9" x14ac:dyDescent="0.25">
      <c r="A63" s="467"/>
      <c r="B63" s="468"/>
      <c r="C63" s="468"/>
      <c r="D63" s="468"/>
      <c r="E63" s="468"/>
      <c r="F63" s="140"/>
      <c r="G63" s="469" t="s">
        <v>738</v>
      </c>
      <c r="H63" s="468"/>
      <c r="I63" s="141">
        <f>I61+I55+I48+I41+I32+I21</f>
        <v>916</v>
      </c>
    </row>
    <row r="64" spans="1:9" x14ac:dyDescent="0.25">
      <c r="A64" s="467"/>
      <c r="B64" s="468"/>
      <c r="C64" s="468"/>
      <c r="D64" s="468"/>
      <c r="E64" s="468"/>
      <c r="F64" s="94"/>
      <c r="G64" s="142"/>
      <c r="H64" s="143"/>
      <c r="I64" s="144"/>
    </row>
    <row r="65" spans="1:9" ht="15.75" thickBot="1" x14ac:dyDescent="0.3">
      <c r="A65" s="467"/>
      <c r="B65" s="468"/>
      <c r="C65" s="468"/>
      <c r="D65" s="468"/>
      <c r="E65" s="468"/>
      <c r="F65" s="94"/>
      <c r="G65" s="417" t="s">
        <v>739</v>
      </c>
      <c r="H65" s="418"/>
      <c r="I65" s="153">
        <f>I63+I64</f>
        <v>916</v>
      </c>
    </row>
    <row r="66" spans="1:9" ht="16.5" thickTop="1" thickBot="1" x14ac:dyDescent="0.3">
      <c r="A66" s="145"/>
      <c r="B66" s="146"/>
      <c r="C66" s="474"/>
      <c r="D66" s="475"/>
      <c r="E66" s="475"/>
      <c r="F66" s="475"/>
      <c r="G66" s="147"/>
      <c r="H66" s="147"/>
      <c r="I66" s="148"/>
    </row>
    <row r="68" spans="1:9" x14ac:dyDescent="0.25">
      <c r="A68" s="91"/>
      <c r="B68" s="91"/>
    </row>
  </sheetData>
  <mergeCells count="92"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B51:D51"/>
    <mergeCell ref="E51:F51"/>
    <mergeCell ref="B52:D52"/>
    <mergeCell ref="E52:F52"/>
    <mergeCell ref="B53:D53"/>
    <mergeCell ref="E53:F53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34:D34"/>
    <mergeCell ref="E34:F34"/>
    <mergeCell ref="B35:D35"/>
    <mergeCell ref="E35:F35"/>
    <mergeCell ref="B36:D36"/>
    <mergeCell ref="E36:F36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tabColor rgb="FF00B050"/>
  </sheetPr>
  <dimension ref="A1:T68"/>
  <sheetViews>
    <sheetView topLeftCell="A28" workbookViewId="0">
      <selection activeCell="B59" sqref="B59:D59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8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1237</v>
      </c>
      <c r="G9" s="446"/>
      <c r="H9" s="543" t="e">
        <f>#REF!</f>
        <v>#REF!</v>
      </c>
      <c r="I9" s="544"/>
    </row>
    <row r="10" spans="1:13" x14ac:dyDescent="0.25">
      <c r="A10" s="93" t="s">
        <v>687</v>
      </c>
      <c r="B10" s="91"/>
      <c r="F10" s="445" t="s">
        <v>688</v>
      </c>
      <c r="G10" s="446"/>
      <c r="H10" s="545" t="e">
        <f>#REF!</f>
        <v>#REF!</v>
      </c>
      <c r="I10" s="546"/>
    </row>
    <row r="11" spans="1:13" x14ac:dyDescent="0.25">
      <c r="A11" s="93" t="s">
        <v>689</v>
      </c>
      <c r="B11" s="91"/>
      <c r="F11" s="445" t="s">
        <v>690</v>
      </c>
      <c r="G11" s="446"/>
      <c r="H11" s="547" t="e">
        <f>#REF!</f>
        <v>#REF!</v>
      </c>
      <c r="I11" s="546"/>
    </row>
    <row r="12" spans="1:13" x14ac:dyDescent="0.25">
      <c r="A12" s="93" t="s">
        <v>692</v>
      </c>
      <c r="B12" s="91"/>
      <c r="F12" s="445" t="s">
        <v>693</v>
      </c>
      <c r="G12" s="446"/>
      <c r="H12" s="552" t="e">
        <f>#REF!</f>
        <v>#REF!</v>
      </c>
      <c r="I12" s="546"/>
    </row>
    <row r="13" spans="1:13" x14ac:dyDescent="0.25">
      <c r="A13" s="93" t="s">
        <v>694</v>
      </c>
      <c r="B13" s="91"/>
      <c r="F13" s="175" t="s">
        <v>695</v>
      </c>
      <c r="G13" s="176"/>
      <c r="H13" s="550" t="s">
        <v>696</v>
      </c>
      <c r="I13" s="551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974</v>
      </c>
      <c r="I15" s="484"/>
    </row>
    <row r="16" spans="1:13" x14ac:dyDescent="0.25">
      <c r="A16" s="458" t="s">
        <v>1258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/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/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428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252"/>
      <c r="B24" s="528"/>
      <c r="C24" s="529"/>
      <c r="D24" s="529"/>
      <c r="E24" s="529"/>
      <c r="F24" s="530"/>
      <c r="G24" s="254"/>
      <c r="H24" s="253"/>
      <c r="I24" s="123"/>
    </row>
    <row r="25" spans="1:11" x14ac:dyDescent="0.25">
      <c r="A25" s="119"/>
      <c r="B25" s="528"/>
      <c r="C25" s="529"/>
      <c r="D25" s="529"/>
      <c r="E25" s="529"/>
      <c r="F25" s="530"/>
      <c r="G25" s="254"/>
      <c r="H25" s="253"/>
      <c r="I25" s="123"/>
    </row>
    <row r="26" spans="1:11" x14ac:dyDescent="0.25">
      <c r="A26" s="119"/>
      <c r="B26" s="528"/>
      <c r="C26" s="529"/>
      <c r="D26" s="529"/>
      <c r="E26" s="529"/>
      <c r="F26" s="530"/>
      <c r="G26" s="254"/>
      <c r="H26" s="253"/>
      <c r="I26" s="123"/>
    </row>
    <row r="27" spans="1:11" x14ac:dyDescent="0.25">
      <c r="A27" s="119"/>
      <c r="B27" s="528"/>
      <c r="C27" s="529"/>
      <c r="D27" s="529"/>
      <c r="E27" s="529"/>
      <c r="F27" s="530"/>
      <c r="G27" s="254"/>
      <c r="H27" s="253"/>
      <c r="I27" s="123"/>
    </row>
    <row r="28" spans="1:11" x14ac:dyDescent="0.25">
      <c r="A28" s="119"/>
      <c r="B28" s="528"/>
      <c r="C28" s="529"/>
      <c r="D28" s="529"/>
      <c r="E28" s="529"/>
      <c r="F28" s="530"/>
      <c r="G28" s="254"/>
      <c r="H28" s="253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482" t="s">
        <v>785</v>
      </c>
      <c r="B30" s="419"/>
      <c r="C30" s="419"/>
      <c r="D30" s="419"/>
      <c r="E30" s="419"/>
      <c r="F30" s="419"/>
      <c r="G30" s="419"/>
      <c r="H30" s="420"/>
      <c r="I30" s="183">
        <f>SUM(I24:I29)</f>
        <v>0</v>
      </c>
    </row>
    <row r="31" spans="1:11" x14ac:dyDescent="0.25">
      <c r="A31" s="423" t="s">
        <v>786</v>
      </c>
      <c r="B31" s="419"/>
      <c r="C31" s="419"/>
      <c r="D31" s="419"/>
      <c r="E31" s="419"/>
      <c r="F31" s="419"/>
      <c r="G31" s="419"/>
      <c r="H31" s="420"/>
      <c r="I31" s="184">
        <f>ROUND((I30*0.15),2)</f>
        <v>0</v>
      </c>
    </row>
    <row r="32" spans="1:11" x14ac:dyDescent="0.25">
      <c r="A32" s="423" t="s">
        <v>787</v>
      </c>
      <c r="B32" s="419"/>
      <c r="C32" s="419"/>
      <c r="D32" s="419"/>
      <c r="E32" s="419"/>
      <c r="F32" s="419"/>
      <c r="G32" s="419"/>
      <c r="H32" s="420"/>
      <c r="I32" s="166">
        <f>I30+I31</f>
        <v>0</v>
      </c>
    </row>
    <row r="33" spans="1:20" x14ac:dyDescent="0.25">
      <c r="A33" s="429" t="s">
        <v>720</v>
      </c>
      <c r="B33" s="430"/>
      <c r="C33" s="430"/>
      <c r="D33" s="430"/>
      <c r="E33" s="430"/>
      <c r="F33" s="430"/>
      <c r="G33" s="430"/>
      <c r="H33" s="430"/>
      <c r="I33" s="431"/>
    </row>
    <row r="34" spans="1:20" x14ac:dyDescent="0.25">
      <c r="A34" s="114" t="s">
        <v>721</v>
      </c>
      <c r="B34" s="445" t="s">
        <v>722</v>
      </c>
      <c r="C34" s="459"/>
      <c r="D34" s="446"/>
      <c r="E34" s="427" t="s">
        <v>704</v>
      </c>
      <c r="F34" s="428"/>
      <c r="G34" s="116" t="s">
        <v>706</v>
      </c>
      <c r="H34" s="117" t="s">
        <v>707</v>
      </c>
      <c r="I34" s="118" t="s">
        <v>708</v>
      </c>
    </row>
    <row r="35" spans="1:20" x14ac:dyDescent="0.25">
      <c r="A35" s="119">
        <v>1</v>
      </c>
      <c r="B35" s="464" t="s">
        <v>723</v>
      </c>
      <c r="C35" s="465"/>
      <c r="D35" s="466"/>
      <c r="E35" s="452" t="s">
        <v>724</v>
      </c>
      <c r="F35" s="454"/>
      <c r="G35" s="151"/>
      <c r="H35" s="149">
        <v>450</v>
      </c>
      <c r="I35" s="126">
        <f>SUM(G35*H35)</f>
        <v>0</v>
      </c>
    </row>
    <row r="36" spans="1:20" x14ac:dyDescent="0.25">
      <c r="A36" s="119">
        <v>2</v>
      </c>
      <c r="B36" s="441" t="s">
        <v>725</v>
      </c>
      <c r="C36" s="442"/>
      <c r="D36" s="443"/>
      <c r="E36" s="421" t="s">
        <v>724</v>
      </c>
      <c r="F36" s="422"/>
      <c r="G36" s="120"/>
      <c r="H36" s="150">
        <v>350</v>
      </c>
      <c r="I36" s="123">
        <f t="shared" ref="I36:I40" si="0">SUM(G36*H36)</f>
        <v>0</v>
      </c>
    </row>
    <row r="37" spans="1:20" x14ac:dyDescent="0.25">
      <c r="A37" s="119">
        <v>3</v>
      </c>
      <c r="B37" s="441" t="s">
        <v>726</v>
      </c>
      <c r="C37" s="442"/>
      <c r="D37" s="443"/>
      <c r="E37" s="421" t="s">
        <v>724</v>
      </c>
      <c r="F37" s="422"/>
      <c r="G37" s="120">
        <v>3</v>
      </c>
      <c r="H37" s="150">
        <v>300</v>
      </c>
      <c r="I37" s="123">
        <f t="shared" si="0"/>
        <v>900</v>
      </c>
    </row>
    <row r="38" spans="1:20" x14ac:dyDescent="0.25">
      <c r="A38" s="119">
        <v>4</v>
      </c>
      <c r="B38" s="441" t="s">
        <v>727</v>
      </c>
      <c r="C38" s="442"/>
      <c r="D38" s="443"/>
      <c r="E38" s="421" t="s">
        <v>724</v>
      </c>
      <c r="F38" s="422"/>
      <c r="G38" s="120">
        <v>3</v>
      </c>
      <c r="H38" s="150">
        <v>200</v>
      </c>
      <c r="I38" s="123">
        <f t="shared" si="0"/>
        <v>600</v>
      </c>
    </row>
    <row r="39" spans="1:20" x14ac:dyDescent="0.25">
      <c r="A39" s="119">
        <v>5</v>
      </c>
      <c r="B39" s="441" t="s">
        <v>728</v>
      </c>
      <c r="C39" s="442"/>
      <c r="D39" s="443"/>
      <c r="E39" s="421" t="s">
        <v>724</v>
      </c>
      <c r="F39" s="422"/>
      <c r="G39" s="120"/>
      <c r="H39" s="152">
        <v>200</v>
      </c>
      <c r="I39" s="123">
        <f t="shared" si="0"/>
        <v>0</v>
      </c>
      <c r="T39" s="258"/>
    </row>
    <row r="40" spans="1:20" x14ac:dyDescent="0.25">
      <c r="A40" s="133">
        <v>6</v>
      </c>
      <c r="B40" s="470" t="s">
        <v>950</v>
      </c>
      <c r="C40" s="471"/>
      <c r="D40" s="472"/>
      <c r="E40" s="455" t="s">
        <v>724</v>
      </c>
      <c r="F40" s="457"/>
      <c r="G40" s="257"/>
      <c r="H40" s="256">
        <v>140</v>
      </c>
      <c r="I40" s="255">
        <f t="shared" si="0"/>
        <v>0</v>
      </c>
    </row>
    <row r="41" spans="1:20" x14ac:dyDescent="0.25">
      <c r="A41" s="119"/>
      <c r="B41" s="445" t="s">
        <v>1230</v>
      </c>
      <c r="C41" s="459"/>
      <c r="D41" s="459"/>
      <c r="E41" s="459"/>
      <c r="F41" s="459"/>
      <c r="G41" s="459"/>
      <c r="H41" s="446"/>
      <c r="I41" s="123">
        <f>SUM(I35:I40)</f>
        <v>1500</v>
      </c>
    </row>
    <row r="42" spans="1:20" x14ac:dyDescent="0.25">
      <c r="A42" s="119">
        <v>1</v>
      </c>
      <c r="B42" s="464" t="s">
        <v>723</v>
      </c>
      <c r="C42" s="465"/>
      <c r="D42" s="466"/>
      <c r="E42" s="452" t="s">
        <v>724</v>
      </c>
      <c r="F42" s="454"/>
      <c r="G42" s="151"/>
      <c r="H42" s="149">
        <v>675</v>
      </c>
      <c r="I42" s="126">
        <f>SUM(G42*H42)</f>
        <v>0</v>
      </c>
    </row>
    <row r="43" spans="1:20" x14ac:dyDescent="0.25">
      <c r="A43" s="119">
        <v>2</v>
      </c>
      <c r="B43" s="441" t="s">
        <v>725</v>
      </c>
      <c r="C43" s="442"/>
      <c r="D43" s="443"/>
      <c r="E43" s="421" t="s">
        <v>724</v>
      </c>
      <c r="F43" s="422"/>
      <c r="G43" s="120"/>
      <c r="H43" s="150">
        <v>525</v>
      </c>
      <c r="I43" s="123">
        <f t="shared" ref="I43:I47" si="1">SUM(G43*H43)</f>
        <v>0</v>
      </c>
    </row>
    <row r="44" spans="1:20" x14ac:dyDescent="0.25">
      <c r="A44" s="119">
        <v>3</v>
      </c>
      <c r="B44" s="441" t="s">
        <v>726</v>
      </c>
      <c r="C44" s="442"/>
      <c r="D44" s="443"/>
      <c r="E44" s="421" t="s">
        <v>724</v>
      </c>
      <c r="F44" s="422"/>
      <c r="G44" s="120"/>
      <c r="H44" s="150">
        <v>450</v>
      </c>
      <c r="I44" s="123">
        <f t="shared" si="1"/>
        <v>0</v>
      </c>
    </row>
    <row r="45" spans="1:20" x14ac:dyDescent="0.25">
      <c r="A45" s="119">
        <v>4</v>
      </c>
      <c r="B45" s="441" t="s">
        <v>727</v>
      </c>
      <c r="C45" s="442"/>
      <c r="D45" s="443"/>
      <c r="E45" s="421" t="s">
        <v>724</v>
      </c>
      <c r="F45" s="422"/>
      <c r="G45" s="120"/>
      <c r="H45" s="150">
        <v>300</v>
      </c>
      <c r="I45" s="123">
        <f t="shared" si="1"/>
        <v>0</v>
      </c>
    </row>
    <row r="46" spans="1:20" x14ac:dyDescent="0.25">
      <c r="A46" s="119">
        <v>5</v>
      </c>
      <c r="B46" s="441" t="s">
        <v>728</v>
      </c>
      <c r="C46" s="442"/>
      <c r="D46" s="443"/>
      <c r="E46" s="421" t="s">
        <v>724</v>
      </c>
      <c r="F46" s="422"/>
      <c r="G46" s="120"/>
      <c r="H46" s="152">
        <v>300</v>
      </c>
      <c r="I46" s="123">
        <f t="shared" si="1"/>
        <v>0</v>
      </c>
    </row>
    <row r="47" spans="1:20" x14ac:dyDescent="0.25">
      <c r="A47" s="133">
        <v>6</v>
      </c>
      <c r="B47" s="470" t="s">
        <v>950</v>
      </c>
      <c r="C47" s="471"/>
      <c r="D47" s="472"/>
      <c r="E47" s="455" t="s">
        <v>724</v>
      </c>
      <c r="F47" s="457"/>
      <c r="G47" s="257"/>
      <c r="H47" s="256">
        <v>210</v>
      </c>
      <c r="I47" s="255">
        <f t="shared" si="1"/>
        <v>0</v>
      </c>
    </row>
    <row r="48" spans="1:20" x14ac:dyDescent="0.25">
      <c r="A48" s="119"/>
      <c r="B48" s="445" t="s">
        <v>1231</v>
      </c>
      <c r="C48" s="459"/>
      <c r="D48" s="459"/>
      <c r="E48" s="459"/>
      <c r="F48" s="459"/>
      <c r="G48" s="459"/>
      <c r="H48" s="446"/>
      <c r="I48" s="123">
        <f>SUM(I42:I47)</f>
        <v>0</v>
      </c>
    </row>
    <row r="49" spans="1:9" x14ac:dyDescent="0.25">
      <c r="A49" s="119">
        <v>1</v>
      </c>
      <c r="B49" s="464" t="s">
        <v>723</v>
      </c>
      <c r="C49" s="465"/>
      <c r="D49" s="466"/>
      <c r="E49" s="452" t="s">
        <v>724</v>
      </c>
      <c r="F49" s="454"/>
      <c r="G49" s="151"/>
      <c r="H49" s="149">
        <v>900</v>
      </c>
      <c r="I49" s="126">
        <f>SUM(G49*H49)</f>
        <v>0</v>
      </c>
    </row>
    <row r="50" spans="1:9" x14ac:dyDescent="0.25">
      <c r="A50" s="119">
        <v>2</v>
      </c>
      <c r="B50" s="441" t="s">
        <v>725</v>
      </c>
      <c r="C50" s="442"/>
      <c r="D50" s="443"/>
      <c r="E50" s="421" t="s">
        <v>724</v>
      </c>
      <c r="F50" s="422"/>
      <c r="G50" s="120"/>
      <c r="H50" s="150">
        <v>700</v>
      </c>
      <c r="I50" s="123">
        <f t="shared" ref="I50:I54" si="2">SUM(G50*H50)</f>
        <v>0</v>
      </c>
    </row>
    <row r="51" spans="1:9" x14ac:dyDescent="0.25">
      <c r="A51" s="119">
        <v>3</v>
      </c>
      <c r="B51" s="441" t="s">
        <v>726</v>
      </c>
      <c r="C51" s="442"/>
      <c r="D51" s="443"/>
      <c r="E51" s="421" t="s">
        <v>724</v>
      </c>
      <c r="F51" s="422"/>
      <c r="G51" s="120"/>
      <c r="H51" s="150">
        <v>600</v>
      </c>
      <c r="I51" s="123">
        <f t="shared" si="2"/>
        <v>0</v>
      </c>
    </row>
    <row r="52" spans="1:9" x14ac:dyDescent="0.25">
      <c r="A52" s="119">
        <v>4</v>
      </c>
      <c r="B52" s="441" t="s">
        <v>727</v>
      </c>
      <c r="C52" s="442"/>
      <c r="D52" s="443"/>
      <c r="E52" s="421" t="s">
        <v>724</v>
      </c>
      <c r="F52" s="422"/>
      <c r="G52" s="120"/>
      <c r="H52" s="150">
        <v>400</v>
      </c>
      <c r="I52" s="123">
        <f t="shared" si="2"/>
        <v>0</v>
      </c>
    </row>
    <row r="53" spans="1:9" x14ac:dyDescent="0.25">
      <c r="A53" s="119">
        <v>5</v>
      </c>
      <c r="B53" s="441" t="s">
        <v>728</v>
      </c>
      <c r="C53" s="442"/>
      <c r="D53" s="443"/>
      <c r="E53" s="421" t="s">
        <v>724</v>
      </c>
      <c r="F53" s="422"/>
      <c r="G53" s="120"/>
      <c r="H53" s="152">
        <v>400</v>
      </c>
      <c r="I53" s="123">
        <f t="shared" si="2"/>
        <v>0</v>
      </c>
    </row>
    <row r="54" spans="1:9" x14ac:dyDescent="0.25">
      <c r="A54" s="133">
        <v>6</v>
      </c>
      <c r="B54" s="470" t="s">
        <v>950</v>
      </c>
      <c r="C54" s="471"/>
      <c r="D54" s="472"/>
      <c r="E54" s="455" t="s">
        <v>724</v>
      </c>
      <c r="F54" s="457"/>
      <c r="G54" s="257"/>
      <c r="H54" s="256">
        <v>280</v>
      </c>
      <c r="I54" s="255">
        <f t="shared" si="2"/>
        <v>0</v>
      </c>
    </row>
    <row r="55" spans="1:9" x14ac:dyDescent="0.25">
      <c r="A55" s="128"/>
      <c r="B55" s="427"/>
      <c r="C55" s="473"/>
      <c r="D55" s="473"/>
      <c r="E55" s="473"/>
      <c r="F55" s="473"/>
      <c r="G55" s="428"/>
      <c r="H55" s="112"/>
      <c r="I55" s="123">
        <f>SUM(I49:I54)</f>
        <v>0</v>
      </c>
    </row>
    <row r="56" spans="1:9" x14ac:dyDescent="0.25">
      <c r="A56" s="423" t="s">
        <v>729</v>
      </c>
      <c r="B56" s="419"/>
      <c r="C56" s="419"/>
      <c r="D56" s="419"/>
      <c r="E56" s="419"/>
      <c r="F56" s="419"/>
      <c r="G56" s="419"/>
      <c r="H56" s="420"/>
      <c r="I56" s="134"/>
    </row>
    <row r="57" spans="1:9" x14ac:dyDescent="0.25">
      <c r="A57" s="429" t="s">
        <v>730</v>
      </c>
      <c r="B57" s="430"/>
      <c r="C57" s="430"/>
      <c r="D57" s="430"/>
      <c r="E57" s="430"/>
      <c r="F57" s="430"/>
      <c r="G57" s="430"/>
      <c r="H57" s="430"/>
      <c r="I57" s="431"/>
    </row>
    <row r="58" spans="1:9" x14ac:dyDescent="0.25">
      <c r="A58" s="114" t="s">
        <v>731</v>
      </c>
      <c r="B58" s="427" t="s">
        <v>732</v>
      </c>
      <c r="C58" s="473"/>
      <c r="D58" s="428"/>
      <c r="E58" s="427" t="s">
        <v>733</v>
      </c>
      <c r="F58" s="428"/>
      <c r="G58" s="130" t="s">
        <v>734</v>
      </c>
      <c r="H58" s="130" t="s">
        <v>707</v>
      </c>
      <c r="I58" s="131" t="s">
        <v>708</v>
      </c>
    </row>
    <row r="59" spans="1:9" x14ac:dyDescent="0.25">
      <c r="A59" s="119">
        <v>1</v>
      </c>
      <c r="B59" s="432" t="s">
        <v>1259</v>
      </c>
      <c r="C59" s="433"/>
      <c r="D59" s="434"/>
      <c r="E59" s="421">
        <v>1</v>
      </c>
      <c r="F59" s="422"/>
      <c r="G59" s="210">
        <v>19.399999999999999</v>
      </c>
      <c r="H59" s="132">
        <v>5</v>
      </c>
      <c r="I59" s="226">
        <f>H59*G59</f>
        <v>97</v>
      </c>
    </row>
    <row r="60" spans="1:9" x14ac:dyDescent="0.25">
      <c r="A60" s="133"/>
      <c r="B60" s="438"/>
      <c r="C60" s="439"/>
      <c r="D60" s="440"/>
      <c r="E60" s="455"/>
      <c r="F60" s="457"/>
      <c r="G60" s="120"/>
      <c r="H60" s="132"/>
      <c r="I60" s="226"/>
    </row>
    <row r="61" spans="1:9" x14ac:dyDescent="0.25">
      <c r="A61" s="423" t="s">
        <v>737</v>
      </c>
      <c r="B61" s="419"/>
      <c r="C61" s="419"/>
      <c r="D61" s="419"/>
      <c r="E61" s="419"/>
      <c r="F61" s="419"/>
      <c r="G61" s="419"/>
      <c r="H61" s="420"/>
      <c r="I61" s="134">
        <f>SUM(I59:I60)</f>
        <v>97</v>
      </c>
    </row>
    <row r="62" spans="1:9" x14ac:dyDescent="0.25">
      <c r="A62" s="539"/>
      <c r="B62" s="453"/>
      <c r="C62" s="453"/>
      <c r="D62" s="453"/>
      <c r="E62" s="453"/>
      <c r="F62" s="137"/>
      <c r="G62" s="138"/>
      <c r="H62" s="138"/>
      <c r="I62" s="139"/>
    </row>
    <row r="63" spans="1:9" x14ac:dyDescent="0.25">
      <c r="A63" s="467"/>
      <c r="B63" s="468"/>
      <c r="C63" s="468"/>
      <c r="D63" s="468"/>
      <c r="E63" s="468"/>
      <c r="F63" s="140"/>
      <c r="G63" s="469" t="s">
        <v>738</v>
      </c>
      <c r="H63" s="468"/>
      <c r="I63" s="141">
        <f>I61+I55+I48+I41+I32+I21</f>
        <v>1597</v>
      </c>
    </row>
    <row r="64" spans="1:9" x14ac:dyDescent="0.25">
      <c r="A64" s="467"/>
      <c r="B64" s="468"/>
      <c r="C64" s="468"/>
      <c r="D64" s="468"/>
      <c r="E64" s="468"/>
      <c r="F64" s="94"/>
      <c r="G64" s="142"/>
      <c r="H64" s="143"/>
      <c r="I64" s="144"/>
    </row>
    <row r="65" spans="1:9" ht="15.75" thickBot="1" x14ac:dyDescent="0.3">
      <c r="A65" s="467"/>
      <c r="B65" s="468"/>
      <c r="C65" s="468"/>
      <c r="D65" s="468"/>
      <c r="E65" s="468"/>
      <c r="F65" s="94"/>
      <c r="G65" s="417" t="s">
        <v>739</v>
      </c>
      <c r="H65" s="418"/>
      <c r="I65" s="153">
        <f>I63+I64</f>
        <v>1597</v>
      </c>
    </row>
    <row r="66" spans="1:9" ht="16.5" thickTop="1" thickBot="1" x14ac:dyDescent="0.3">
      <c r="A66" s="145"/>
      <c r="B66" s="146"/>
      <c r="C66" s="474"/>
      <c r="D66" s="475"/>
      <c r="E66" s="475"/>
      <c r="F66" s="475"/>
      <c r="G66" s="147"/>
      <c r="H66" s="147"/>
      <c r="I66" s="148"/>
    </row>
    <row r="68" spans="1:9" x14ac:dyDescent="0.25">
      <c r="A68" s="91"/>
      <c r="B68" s="91"/>
    </row>
  </sheetData>
  <mergeCells count="92"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B51:D51"/>
    <mergeCell ref="E51:F51"/>
    <mergeCell ref="B52:D52"/>
    <mergeCell ref="E52:F52"/>
    <mergeCell ref="B53:D53"/>
    <mergeCell ref="E53:F53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34:D34"/>
    <mergeCell ref="E34:F34"/>
    <mergeCell ref="B35:D35"/>
    <mergeCell ref="E35:F35"/>
    <mergeCell ref="B36:D36"/>
    <mergeCell ref="E36:F36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tabColor rgb="FF00B050"/>
  </sheetPr>
  <dimension ref="A1:T68"/>
  <sheetViews>
    <sheetView topLeftCell="A29" workbookViewId="0">
      <selection activeCell="L39" sqref="A1:XFD1048576"/>
    </sheetView>
  </sheetViews>
  <sheetFormatPr defaultColWidth="9.140625" defaultRowHeight="15" x14ac:dyDescent="0.25"/>
  <cols>
    <col min="1" max="1" width="12" bestFit="1" customWidth="1"/>
    <col min="4" max="4" width="26.85546875" customWidth="1"/>
    <col min="6" max="6" width="8.85546875" customWidth="1"/>
    <col min="7" max="7" width="11" customWidth="1"/>
    <col min="8" max="8" width="14.140625" customWidth="1"/>
    <col min="9" max="9" width="18.28515625" customWidth="1"/>
    <col min="13" max="13" width="8.140625" customWidth="1"/>
  </cols>
  <sheetData>
    <row r="1" spans="1:13" x14ac:dyDescent="0.25">
      <c r="A1" s="86"/>
      <c r="B1" s="87"/>
      <c r="C1" s="87"/>
      <c r="D1" s="87"/>
      <c r="E1" s="87"/>
      <c r="F1" s="87"/>
      <c r="G1" s="87"/>
      <c r="H1" s="87"/>
      <c r="I1" s="88"/>
    </row>
    <row r="2" spans="1:13" x14ac:dyDescent="0.25">
      <c r="A2" s="89"/>
      <c r="I2" s="90"/>
    </row>
    <row r="3" spans="1:13" x14ac:dyDescent="0.25">
      <c r="A3" s="89"/>
      <c r="I3" s="90"/>
    </row>
    <row r="4" spans="1:13" x14ac:dyDescent="0.25">
      <c r="A4" s="89"/>
      <c r="I4" s="90"/>
    </row>
    <row r="5" spans="1:13" x14ac:dyDescent="0.25">
      <c r="A5" s="89"/>
      <c r="I5" s="90"/>
    </row>
    <row r="6" spans="1:13" x14ac:dyDescent="0.25">
      <c r="A6" s="89"/>
      <c r="I6" s="90"/>
    </row>
    <row r="7" spans="1:13" x14ac:dyDescent="0.25">
      <c r="A7" s="89"/>
      <c r="I7" s="90"/>
    </row>
    <row r="8" spans="1:13" x14ac:dyDescent="0.25">
      <c r="A8" s="89"/>
      <c r="H8" s="91"/>
      <c r="I8" s="92"/>
    </row>
    <row r="9" spans="1:13" x14ac:dyDescent="0.25">
      <c r="A9" s="429" t="s">
        <v>685</v>
      </c>
      <c r="B9" s="430"/>
      <c r="C9" s="430"/>
      <c r="D9" s="430"/>
      <c r="E9" s="444"/>
      <c r="F9" s="445" t="s">
        <v>1237</v>
      </c>
      <c r="G9" s="446"/>
      <c r="H9" s="543" t="e">
        <f>#REF!</f>
        <v>#REF!</v>
      </c>
      <c r="I9" s="544"/>
    </row>
    <row r="10" spans="1:13" x14ac:dyDescent="0.25">
      <c r="A10" s="93" t="s">
        <v>687</v>
      </c>
      <c r="B10" s="91"/>
      <c r="F10" s="445" t="s">
        <v>688</v>
      </c>
      <c r="G10" s="446"/>
      <c r="H10" s="545" t="e">
        <f>#REF!</f>
        <v>#REF!</v>
      </c>
      <c r="I10" s="546"/>
    </row>
    <row r="11" spans="1:13" x14ac:dyDescent="0.25">
      <c r="A11" s="93" t="s">
        <v>689</v>
      </c>
      <c r="B11" s="91"/>
      <c r="F11" s="445" t="s">
        <v>690</v>
      </c>
      <c r="G11" s="446"/>
      <c r="H11" s="547" t="e">
        <f>#REF!</f>
        <v>#REF!</v>
      </c>
      <c r="I11" s="546"/>
    </row>
    <row r="12" spans="1:13" x14ac:dyDescent="0.25">
      <c r="A12" s="93" t="s">
        <v>692</v>
      </c>
      <c r="B12" s="91"/>
      <c r="F12" s="445" t="s">
        <v>693</v>
      </c>
      <c r="G12" s="446"/>
      <c r="H12" s="552" t="e">
        <f>#REF!</f>
        <v>#REF!</v>
      </c>
      <c r="I12" s="546"/>
    </row>
    <row r="13" spans="1:13" x14ac:dyDescent="0.25">
      <c r="A13" s="93" t="s">
        <v>694</v>
      </c>
      <c r="B13" s="91"/>
      <c r="F13" s="175" t="s">
        <v>695</v>
      </c>
      <c r="G13" s="176"/>
      <c r="H13" s="550" t="s">
        <v>696</v>
      </c>
      <c r="I13" s="551"/>
    </row>
    <row r="14" spans="1:13" x14ac:dyDescent="0.25">
      <c r="A14" s="93"/>
      <c r="B14" s="91"/>
      <c r="F14" s="445" t="s">
        <v>698</v>
      </c>
      <c r="G14" s="446"/>
      <c r="H14" s="451" t="s">
        <v>699</v>
      </c>
      <c r="I14" s="450"/>
      <c r="M14" t="s">
        <v>697</v>
      </c>
    </row>
    <row r="15" spans="1:13" x14ac:dyDescent="0.25">
      <c r="A15" s="93"/>
      <c r="B15" s="91"/>
      <c r="D15" s="185"/>
      <c r="F15" s="487" t="s">
        <v>1012</v>
      </c>
      <c r="G15" s="487"/>
      <c r="H15" s="488" t="s">
        <v>929</v>
      </c>
      <c r="I15" s="484"/>
    </row>
    <row r="16" spans="1:13" x14ac:dyDescent="0.25">
      <c r="A16" s="458" t="s">
        <v>1260</v>
      </c>
      <c r="B16" s="459"/>
      <c r="C16" s="459"/>
      <c r="D16" s="459"/>
      <c r="E16" s="459"/>
      <c r="F16" s="459"/>
      <c r="G16" s="459"/>
      <c r="H16" s="459"/>
      <c r="I16" s="460"/>
    </row>
    <row r="17" spans="1:11" ht="15.75" thickBot="1" x14ac:dyDescent="0.3">
      <c r="A17" s="461" t="s">
        <v>701</v>
      </c>
      <c r="B17" s="462"/>
      <c r="C17" s="462"/>
      <c r="D17" s="462"/>
      <c r="E17" s="462"/>
      <c r="F17" s="462"/>
      <c r="G17" s="462"/>
      <c r="H17" s="462"/>
      <c r="I17" s="463"/>
    </row>
    <row r="18" spans="1:11" x14ac:dyDescent="0.25">
      <c r="A18" s="98" t="s">
        <v>702</v>
      </c>
      <c r="B18" s="479" t="s">
        <v>784</v>
      </c>
      <c r="C18" s="480"/>
      <c r="D18" s="481"/>
      <c r="E18" s="164" t="s">
        <v>704</v>
      </c>
      <c r="F18" s="164" t="s">
        <v>705</v>
      </c>
      <c r="G18" s="164" t="s">
        <v>706</v>
      </c>
      <c r="H18" s="164" t="s">
        <v>707</v>
      </c>
      <c r="I18" s="165" t="s">
        <v>708</v>
      </c>
    </row>
    <row r="19" spans="1:11" x14ac:dyDescent="0.25">
      <c r="A19" s="103"/>
      <c r="B19" s="452"/>
      <c r="C19" s="453"/>
      <c r="D19" s="454"/>
      <c r="E19" s="104"/>
      <c r="F19" s="105"/>
      <c r="G19" s="104"/>
      <c r="H19" s="106"/>
      <c r="I19" s="107"/>
    </row>
    <row r="20" spans="1:11" x14ac:dyDescent="0.25">
      <c r="A20" s="108"/>
      <c r="B20" s="455"/>
      <c r="C20" s="456"/>
      <c r="D20" s="457"/>
      <c r="E20" s="109"/>
      <c r="F20" s="94"/>
      <c r="G20" s="111"/>
      <c r="H20" s="112"/>
      <c r="I20" s="113"/>
    </row>
    <row r="21" spans="1:11" x14ac:dyDescent="0.25">
      <c r="A21" s="423" t="s">
        <v>709</v>
      </c>
      <c r="B21" s="419"/>
      <c r="C21" s="419"/>
      <c r="D21" s="419"/>
      <c r="E21" s="419"/>
      <c r="F21" s="419"/>
      <c r="G21" s="419"/>
      <c r="H21" s="420"/>
      <c r="I21" s="107"/>
    </row>
    <row r="22" spans="1:11" x14ac:dyDescent="0.25">
      <c r="A22" s="429" t="s">
        <v>710</v>
      </c>
      <c r="B22" s="430"/>
      <c r="C22" s="430"/>
      <c r="D22" s="430"/>
      <c r="E22" s="430"/>
      <c r="F22" s="430"/>
      <c r="G22" s="430"/>
      <c r="H22" s="430"/>
      <c r="I22" s="431"/>
    </row>
    <row r="23" spans="1:11" x14ac:dyDescent="0.25">
      <c r="A23" s="114" t="s">
        <v>711</v>
      </c>
      <c r="B23" s="427" t="s">
        <v>784</v>
      </c>
      <c r="C23" s="473"/>
      <c r="D23" s="473"/>
      <c r="E23" s="473"/>
      <c r="F23" s="428"/>
      <c r="G23" s="174" t="s">
        <v>706</v>
      </c>
      <c r="H23" s="130" t="s">
        <v>707</v>
      </c>
      <c r="I23" s="131" t="s">
        <v>708</v>
      </c>
      <c r="K23" s="136"/>
    </row>
    <row r="24" spans="1:11" x14ac:dyDescent="0.25">
      <c r="A24" s="252"/>
      <c r="B24" s="528"/>
      <c r="C24" s="529"/>
      <c r="D24" s="529"/>
      <c r="E24" s="529"/>
      <c r="F24" s="530"/>
      <c r="G24" s="254"/>
      <c r="H24" s="253"/>
      <c r="I24" s="123"/>
    </row>
    <row r="25" spans="1:11" x14ac:dyDescent="0.25">
      <c r="A25" s="119"/>
      <c r="B25" s="528"/>
      <c r="C25" s="529"/>
      <c r="D25" s="529"/>
      <c r="E25" s="529"/>
      <c r="F25" s="530"/>
      <c r="G25" s="254"/>
      <c r="H25" s="253"/>
      <c r="I25" s="123"/>
    </row>
    <row r="26" spans="1:11" x14ac:dyDescent="0.25">
      <c r="A26" s="119"/>
      <c r="B26" s="528"/>
      <c r="C26" s="529"/>
      <c r="D26" s="529"/>
      <c r="E26" s="529"/>
      <c r="F26" s="530"/>
      <c r="G26" s="254"/>
      <c r="H26" s="253"/>
      <c r="I26" s="123"/>
    </row>
    <row r="27" spans="1:11" x14ac:dyDescent="0.25">
      <c r="A27" s="119"/>
      <c r="B27" s="528"/>
      <c r="C27" s="529"/>
      <c r="D27" s="529"/>
      <c r="E27" s="529"/>
      <c r="F27" s="530"/>
      <c r="G27" s="254"/>
      <c r="H27" s="253"/>
      <c r="I27" s="123"/>
    </row>
    <row r="28" spans="1:11" x14ac:dyDescent="0.25">
      <c r="A28" s="119"/>
      <c r="B28" s="528"/>
      <c r="C28" s="529"/>
      <c r="D28" s="529"/>
      <c r="E28" s="529"/>
      <c r="F28" s="530"/>
      <c r="G28" s="254"/>
      <c r="H28" s="253"/>
      <c r="I28" s="123"/>
    </row>
    <row r="29" spans="1:11" x14ac:dyDescent="0.25">
      <c r="A29" s="119"/>
      <c r="B29" s="485"/>
      <c r="C29" s="486"/>
      <c r="D29" s="486"/>
      <c r="E29" s="486"/>
      <c r="F29" s="486"/>
      <c r="G29" s="189"/>
      <c r="H29" s="190"/>
      <c r="I29" s="123"/>
    </row>
    <row r="30" spans="1:11" x14ac:dyDescent="0.25">
      <c r="A30" s="482" t="s">
        <v>785</v>
      </c>
      <c r="B30" s="419"/>
      <c r="C30" s="419"/>
      <c r="D30" s="419"/>
      <c r="E30" s="419"/>
      <c r="F30" s="419"/>
      <c r="G30" s="419"/>
      <c r="H30" s="420"/>
      <c r="I30" s="183">
        <f>SUM(I24:I29)</f>
        <v>0</v>
      </c>
    </row>
    <row r="31" spans="1:11" x14ac:dyDescent="0.25">
      <c r="A31" s="423" t="s">
        <v>786</v>
      </c>
      <c r="B31" s="419"/>
      <c r="C31" s="419"/>
      <c r="D31" s="419"/>
      <c r="E31" s="419"/>
      <c r="F31" s="419"/>
      <c r="G31" s="419"/>
      <c r="H31" s="420"/>
      <c r="I31" s="184">
        <f>ROUND((I30*0.15),2)</f>
        <v>0</v>
      </c>
    </row>
    <row r="32" spans="1:11" x14ac:dyDescent="0.25">
      <c r="A32" s="423" t="s">
        <v>787</v>
      </c>
      <c r="B32" s="419"/>
      <c r="C32" s="419"/>
      <c r="D32" s="419"/>
      <c r="E32" s="419"/>
      <c r="F32" s="419"/>
      <c r="G32" s="419"/>
      <c r="H32" s="420"/>
      <c r="I32" s="166">
        <f>I30+I31</f>
        <v>0</v>
      </c>
    </row>
    <row r="33" spans="1:20" x14ac:dyDescent="0.25">
      <c r="A33" s="429" t="s">
        <v>720</v>
      </c>
      <c r="B33" s="430"/>
      <c r="C33" s="430"/>
      <c r="D33" s="430"/>
      <c r="E33" s="430"/>
      <c r="F33" s="430"/>
      <c r="G33" s="430"/>
      <c r="H33" s="430"/>
      <c r="I33" s="431"/>
    </row>
    <row r="34" spans="1:20" x14ac:dyDescent="0.25">
      <c r="A34" s="114" t="s">
        <v>721</v>
      </c>
      <c r="B34" s="445" t="s">
        <v>722</v>
      </c>
      <c r="C34" s="459"/>
      <c r="D34" s="446"/>
      <c r="E34" s="427" t="s">
        <v>704</v>
      </c>
      <c r="F34" s="428"/>
      <c r="G34" s="116" t="s">
        <v>706</v>
      </c>
      <c r="H34" s="117" t="s">
        <v>707</v>
      </c>
      <c r="I34" s="118" t="s">
        <v>708</v>
      </c>
    </row>
    <row r="35" spans="1:20" x14ac:dyDescent="0.25">
      <c r="A35" s="119">
        <v>1</v>
      </c>
      <c r="B35" s="464" t="s">
        <v>723</v>
      </c>
      <c r="C35" s="465"/>
      <c r="D35" s="466"/>
      <c r="E35" s="452" t="s">
        <v>724</v>
      </c>
      <c r="F35" s="454"/>
      <c r="G35" s="151"/>
      <c r="H35" s="149">
        <v>450</v>
      </c>
      <c r="I35" s="126">
        <f>SUM(G35*H35)</f>
        <v>0</v>
      </c>
    </row>
    <row r="36" spans="1:20" x14ac:dyDescent="0.25">
      <c r="A36" s="119">
        <v>2</v>
      </c>
      <c r="B36" s="441" t="s">
        <v>725</v>
      </c>
      <c r="C36" s="442"/>
      <c r="D36" s="443"/>
      <c r="E36" s="421" t="s">
        <v>724</v>
      </c>
      <c r="F36" s="422"/>
      <c r="G36" s="120"/>
      <c r="H36" s="150">
        <v>350</v>
      </c>
      <c r="I36" s="123">
        <f t="shared" ref="I36:I40" si="0">SUM(G36*H36)</f>
        <v>0</v>
      </c>
    </row>
    <row r="37" spans="1:20" x14ac:dyDescent="0.25">
      <c r="A37" s="119">
        <v>3</v>
      </c>
      <c r="B37" s="441" t="s">
        <v>726</v>
      </c>
      <c r="C37" s="442"/>
      <c r="D37" s="443"/>
      <c r="E37" s="421" t="s">
        <v>724</v>
      </c>
      <c r="F37" s="422"/>
      <c r="G37" s="120">
        <v>3</v>
      </c>
      <c r="H37" s="150">
        <v>300</v>
      </c>
      <c r="I37" s="123">
        <f t="shared" si="0"/>
        <v>900</v>
      </c>
    </row>
    <row r="38" spans="1:20" x14ac:dyDescent="0.25">
      <c r="A38" s="119">
        <v>4</v>
      </c>
      <c r="B38" s="441" t="s">
        <v>727</v>
      </c>
      <c r="C38" s="442"/>
      <c r="D38" s="443"/>
      <c r="E38" s="421" t="s">
        <v>724</v>
      </c>
      <c r="F38" s="422"/>
      <c r="G38" s="120">
        <v>3</v>
      </c>
      <c r="H38" s="150">
        <v>200</v>
      </c>
      <c r="I38" s="123">
        <f t="shared" si="0"/>
        <v>600</v>
      </c>
    </row>
    <row r="39" spans="1:20" x14ac:dyDescent="0.25">
      <c r="A39" s="119">
        <v>5</v>
      </c>
      <c r="B39" s="441" t="s">
        <v>728</v>
      </c>
      <c r="C39" s="442"/>
      <c r="D39" s="443"/>
      <c r="E39" s="421" t="s">
        <v>724</v>
      </c>
      <c r="F39" s="422"/>
      <c r="G39" s="120"/>
      <c r="H39" s="152">
        <v>200</v>
      </c>
      <c r="I39" s="123">
        <f t="shared" si="0"/>
        <v>0</v>
      </c>
      <c r="T39" s="258"/>
    </row>
    <row r="40" spans="1:20" x14ac:dyDescent="0.25">
      <c r="A40" s="133">
        <v>6</v>
      </c>
      <c r="B40" s="470" t="s">
        <v>950</v>
      </c>
      <c r="C40" s="471"/>
      <c r="D40" s="472"/>
      <c r="E40" s="455" t="s">
        <v>724</v>
      </c>
      <c r="F40" s="457"/>
      <c r="G40" s="257"/>
      <c r="H40" s="256">
        <v>140</v>
      </c>
      <c r="I40" s="255">
        <f t="shared" si="0"/>
        <v>0</v>
      </c>
    </row>
    <row r="41" spans="1:20" x14ac:dyDescent="0.25">
      <c r="A41" s="119"/>
      <c r="B41" s="445" t="s">
        <v>1230</v>
      </c>
      <c r="C41" s="459"/>
      <c r="D41" s="459"/>
      <c r="E41" s="459"/>
      <c r="F41" s="459"/>
      <c r="G41" s="459"/>
      <c r="H41" s="446"/>
      <c r="I41" s="123">
        <f>SUM(I35:I40)</f>
        <v>1500</v>
      </c>
    </row>
    <row r="42" spans="1:20" x14ac:dyDescent="0.25">
      <c r="A42" s="119">
        <v>1</v>
      </c>
      <c r="B42" s="464" t="s">
        <v>723</v>
      </c>
      <c r="C42" s="465"/>
      <c r="D42" s="466"/>
      <c r="E42" s="452" t="s">
        <v>724</v>
      </c>
      <c r="F42" s="454"/>
      <c r="G42" s="151"/>
      <c r="H42" s="149">
        <v>675</v>
      </c>
      <c r="I42" s="126">
        <f>SUM(G42*H42)</f>
        <v>0</v>
      </c>
    </row>
    <row r="43" spans="1:20" x14ac:dyDescent="0.25">
      <c r="A43" s="119">
        <v>2</v>
      </c>
      <c r="B43" s="441" t="s">
        <v>725</v>
      </c>
      <c r="C43" s="442"/>
      <c r="D43" s="443"/>
      <c r="E43" s="421" t="s">
        <v>724</v>
      </c>
      <c r="F43" s="422"/>
      <c r="G43" s="120"/>
      <c r="H43" s="150">
        <v>525</v>
      </c>
      <c r="I43" s="123">
        <f t="shared" ref="I43:I47" si="1">SUM(G43*H43)</f>
        <v>0</v>
      </c>
    </row>
    <row r="44" spans="1:20" x14ac:dyDescent="0.25">
      <c r="A44" s="119">
        <v>3</v>
      </c>
      <c r="B44" s="441" t="s">
        <v>726</v>
      </c>
      <c r="C44" s="442"/>
      <c r="D44" s="443"/>
      <c r="E44" s="421" t="s">
        <v>724</v>
      </c>
      <c r="F44" s="422"/>
      <c r="G44" s="120"/>
      <c r="H44" s="150">
        <v>450</v>
      </c>
      <c r="I44" s="123">
        <f t="shared" si="1"/>
        <v>0</v>
      </c>
    </row>
    <row r="45" spans="1:20" x14ac:dyDescent="0.25">
      <c r="A45" s="119">
        <v>4</v>
      </c>
      <c r="B45" s="441" t="s">
        <v>727</v>
      </c>
      <c r="C45" s="442"/>
      <c r="D45" s="443"/>
      <c r="E45" s="421" t="s">
        <v>724</v>
      </c>
      <c r="F45" s="422"/>
      <c r="G45" s="120"/>
      <c r="H45" s="150">
        <v>300</v>
      </c>
      <c r="I45" s="123">
        <f t="shared" si="1"/>
        <v>0</v>
      </c>
    </row>
    <row r="46" spans="1:20" x14ac:dyDescent="0.25">
      <c r="A46" s="119">
        <v>5</v>
      </c>
      <c r="B46" s="441" t="s">
        <v>728</v>
      </c>
      <c r="C46" s="442"/>
      <c r="D46" s="443"/>
      <c r="E46" s="421" t="s">
        <v>724</v>
      </c>
      <c r="F46" s="422"/>
      <c r="G46" s="120"/>
      <c r="H46" s="152">
        <v>300</v>
      </c>
      <c r="I46" s="123">
        <f t="shared" si="1"/>
        <v>0</v>
      </c>
    </row>
    <row r="47" spans="1:20" x14ac:dyDescent="0.25">
      <c r="A47" s="133">
        <v>6</v>
      </c>
      <c r="B47" s="470" t="s">
        <v>950</v>
      </c>
      <c r="C47" s="471"/>
      <c r="D47" s="472"/>
      <c r="E47" s="455" t="s">
        <v>724</v>
      </c>
      <c r="F47" s="457"/>
      <c r="G47" s="257"/>
      <c r="H47" s="256">
        <v>210</v>
      </c>
      <c r="I47" s="255">
        <f t="shared" si="1"/>
        <v>0</v>
      </c>
    </row>
    <row r="48" spans="1:20" x14ac:dyDescent="0.25">
      <c r="A48" s="119"/>
      <c r="B48" s="445" t="s">
        <v>1231</v>
      </c>
      <c r="C48" s="459"/>
      <c r="D48" s="459"/>
      <c r="E48" s="459"/>
      <c r="F48" s="459"/>
      <c r="G48" s="459"/>
      <c r="H48" s="446"/>
      <c r="I48" s="123">
        <f>SUM(I42:I47)</f>
        <v>0</v>
      </c>
    </row>
    <row r="49" spans="1:9" x14ac:dyDescent="0.25">
      <c r="A49" s="119">
        <v>1</v>
      </c>
      <c r="B49" s="464" t="s">
        <v>723</v>
      </c>
      <c r="C49" s="465"/>
      <c r="D49" s="466"/>
      <c r="E49" s="452" t="s">
        <v>724</v>
      </c>
      <c r="F49" s="454"/>
      <c r="G49" s="151"/>
      <c r="H49" s="149">
        <v>900</v>
      </c>
      <c r="I49" s="126">
        <f>SUM(G49*H49)</f>
        <v>0</v>
      </c>
    </row>
    <row r="50" spans="1:9" x14ac:dyDescent="0.25">
      <c r="A50" s="119">
        <v>2</v>
      </c>
      <c r="B50" s="441" t="s">
        <v>725</v>
      </c>
      <c r="C50" s="442"/>
      <c r="D50" s="443"/>
      <c r="E50" s="421" t="s">
        <v>724</v>
      </c>
      <c r="F50" s="422"/>
      <c r="G50" s="120"/>
      <c r="H50" s="150">
        <v>700</v>
      </c>
      <c r="I50" s="123">
        <f t="shared" ref="I50:I54" si="2">SUM(G50*H50)</f>
        <v>0</v>
      </c>
    </row>
    <row r="51" spans="1:9" x14ac:dyDescent="0.25">
      <c r="A51" s="119">
        <v>3</v>
      </c>
      <c r="B51" s="441" t="s">
        <v>726</v>
      </c>
      <c r="C51" s="442"/>
      <c r="D51" s="443"/>
      <c r="E51" s="421" t="s">
        <v>724</v>
      </c>
      <c r="F51" s="422"/>
      <c r="G51" s="120"/>
      <c r="H51" s="150">
        <v>600</v>
      </c>
      <c r="I51" s="123">
        <f t="shared" si="2"/>
        <v>0</v>
      </c>
    </row>
    <row r="52" spans="1:9" x14ac:dyDescent="0.25">
      <c r="A52" s="119">
        <v>4</v>
      </c>
      <c r="B52" s="441" t="s">
        <v>727</v>
      </c>
      <c r="C52" s="442"/>
      <c r="D52" s="443"/>
      <c r="E52" s="421" t="s">
        <v>724</v>
      </c>
      <c r="F52" s="422"/>
      <c r="G52" s="120"/>
      <c r="H52" s="150">
        <v>400</v>
      </c>
      <c r="I52" s="123">
        <f t="shared" si="2"/>
        <v>0</v>
      </c>
    </row>
    <row r="53" spans="1:9" x14ac:dyDescent="0.25">
      <c r="A53" s="119">
        <v>5</v>
      </c>
      <c r="B53" s="441" t="s">
        <v>728</v>
      </c>
      <c r="C53" s="442"/>
      <c r="D53" s="443"/>
      <c r="E53" s="421" t="s">
        <v>724</v>
      </c>
      <c r="F53" s="422"/>
      <c r="G53" s="120"/>
      <c r="H53" s="152">
        <v>400</v>
      </c>
      <c r="I53" s="123">
        <f t="shared" si="2"/>
        <v>0</v>
      </c>
    </row>
    <row r="54" spans="1:9" x14ac:dyDescent="0.25">
      <c r="A54" s="133">
        <v>6</v>
      </c>
      <c r="B54" s="470" t="s">
        <v>950</v>
      </c>
      <c r="C54" s="471"/>
      <c r="D54" s="472"/>
      <c r="E54" s="455" t="s">
        <v>724</v>
      </c>
      <c r="F54" s="457"/>
      <c r="G54" s="257"/>
      <c r="H54" s="256">
        <v>280</v>
      </c>
      <c r="I54" s="255">
        <f t="shared" si="2"/>
        <v>0</v>
      </c>
    </row>
    <row r="55" spans="1:9" x14ac:dyDescent="0.25">
      <c r="A55" s="128"/>
      <c r="B55" s="427"/>
      <c r="C55" s="473"/>
      <c r="D55" s="473"/>
      <c r="E55" s="473"/>
      <c r="F55" s="473"/>
      <c r="G55" s="428"/>
      <c r="H55" s="112"/>
      <c r="I55" s="123">
        <f>SUM(I49:I54)</f>
        <v>0</v>
      </c>
    </row>
    <row r="56" spans="1:9" x14ac:dyDescent="0.25">
      <c r="A56" s="423" t="s">
        <v>729</v>
      </c>
      <c r="B56" s="419"/>
      <c r="C56" s="419"/>
      <c r="D56" s="419"/>
      <c r="E56" s="419"/>
      <c r="F56" s="419"/>
      <c r="G56" s="419"/>
      <c r="H56" s="420"/>
      <c r="I56" s="134"/>
    </row>
    <row r="57" spans="1:9" x14ac:dyDescent="0.25">
      <c r="A57" s="429" t="s">
        <v>730</v>
      </c>
      <c r="B57" s="430"/>
      <c r="C57" s="430"/>
      <c r="D57" s="430"/>
      <c r="E57" s="430"/>
      <c r="F57" s="430"/>
      <c r="G57" s="430"/>
      <c r="H57" s="430"/>
      <c r="I57" s="431"/>
    </row>
    <row r="58" spans="1:9" x14ac:dyDescent="0.25">
      <c r="A58" s="114" t="s">
        <v>731</v>
      </c>
      <c r="B58" s="427" t="s">
        <v>732</v>
      </c>
      <c r="C58" s="473"/>
      <c r="D58" s="428"/>
      <c r="E58" s="427" t="s">
        <v>733</v>
      </c>
      <c r="F58" s="428"/>
      <c r="G58" s="130" t="s">
        <v>734</v>
      </c>
      <c r="H58" s="130" t="s">
        <v>707</v>
      </c>
      <c r="I58" s="131" t="s">
        <v>708</v>
      </c>
    </row>
    <row r="59" spans="1:9" x14ac:dyDescent="0.25">
      <c r="A59" s="119">
        <v>1</v>
      </c>
      <c r="B59" s="432" t="s">
        <v>1104</v>
      </c>
      <c r="C59" s="433"/>
      <c r="D59" s="434"/>
      <c r="E59" s="421">
        <v>1</v>
      </c>
      <c r="F59" s="422"/>
      <c r="G59" s="210">
        <v>35</v>
      </c>
      <c r="H59" s="132">
        <v>5</v>
      </c>
      <c r="I59" s="226">
        <f>H59*G59</f>
        <v>175</v>
      </c>
    </row>
    <row r="60" spans="1:9" x14ac:dyDescent="0.25">
      <c r="A60" s="133"/>
      <c r="B60" s="438"/>
      <c r="C60" s="439"/>
      <c r="D60" s="440"/>
      <c r="E60" s="455"/>
      <c r="F60" s="457"/>
      <c r="G60" s="120"/>
      <c r="H60" s="132"/>
      <c r="I60" s="226"/>
    </row>
    <row r="61" spans="1:9" x14ac:dyDescent="0.25">
      <c r="A61" s="423" t="s">
        <v>737</v>
      </c>
      <c r="B61" s="419"/>
      <c r="C61" s="419"/>
      <c r="D61" s="419"/>
      <c r="E61" s="419"/>
      <c r="F61" s="419"/>
      <c r="G61" s="419"/>
      <c r="H61" s="420"/>
      <c r="I61" s="134">
        <f>SUM(I59:I60)</f>
        <v>175</v>
      </c>
    </row>
    <row r="62" spans="1:9" x14ac:dyDescent="0.25">
      <c r="A62" s="539"/>
      <c r="B62" s="453"/>
      <c r="C62" s="453"/>
      <c r="D62" s="453"/>
      <c r="E62" s="453"/>
      <c r="F62" s="137"/>
      <c r="G62" s="138"/>
      <c r="H62" s="138"/>
      <c r="I62" s="139"/>
    </row>
    <row r="63" spans="1:9" x14ac:dyDescent="0.25">
      <c r="A63" s="467"/>
      <c r="B63" s="468"/>
      <c r="C63" s="468"/>
      <c r="D63" s="468"/>
      <c r="E63" s="468"/>
      <c r="F63" s="140"/>
      <c r="G63" s="469" t="s">
        <v>738</v>
      </c>
      <c r="H63" s="468"/>
      <c r="I63" s="141">
        <f>I61+I55+I48+I41+I32+I21</f>
        <v>1675</v>
      </c>
    </row>
    <row r="64" spans="1:9" x14ac:dyDescent="0.25">
      <c r="A64" s="467"/>
      <c r="B64" s="468"/>
      <c r="C64" s="468"/>
      <c r="D64" s="468"/>
      <c r="E64" s="468"/>
      <c r="F64" s="94"/>
      <c r="G64" s="142"/>
      <c r="H64" s="143"/>
      <c r="I64" s="144"/>
    </row>
    <row r="65" spans="1:9" ht="15.75" thickBot="1" x14ac:dyDescent="0.3">
      <c r="A65" s="467"/>
      <c r="B65" s="468"/>
      <c r="C65" s="468"/>
      <c r="D65" s="468"/>
      <c r="E65" s="468"/>
      <c r="F65" s="94"/>
      <c r="G65" s="417" t="s">
        <v>739</v>
      </c>
      <c r="H65" s="418"/>
      <c r="I65" s="153">
        <f>I63+I64</f>
        <v>1675</v>
      </c>
    </row>
    <row r="66" spans="1:9" ht="16.5" thickTop="1" thickBot="1" x14ac:dyDescent="0.3">
      <c r="A66" s="145"/>
      <c r="B66" s="146"/>
      <c r="C66" s="474"/>
      <c r="D66" s="475"/>
      <c r="E66" s="475"/>
      <c r="F66" s="475"/>
      <c r="G66" s="147"/>
      <c r="H66" s="147"/>
      <c r="I66" s="148"/>
    </row>
    <row r="68" spans="1:9" x14ac:dyDescent="0.25">
      <c r="A68" s="91"/>
      <c r="B68" s="91"/>
    </row>
  </sheetData>
  <mergeCells count="92"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B51:D51"/>
    <mergeCell ref="E51:F51"/>
    <mergeCell ref="B52:D52"/>
    <mergeCell ref="E52:F52"/>
    <mergeCell ref="B53:D53"/>
    <mergeCell ref="E53:F53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34:D34"/>
    <mergeCell ref="E34:F34"/>
    <mergeCell ref="B35:D35"/>
    <mergeCell ref="E35:F35"/>
    <mergeCell ref="B36:D36"/>
    <mergeCell ref="E36:F36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7F971DD17B7D49A47EFAD8E630F76A" ma:contentTypeVersion="14" ma:contentTypeDescription="Create a new document." ma:contentTypeScope="" ma:versionID="c49d836caf0347e376f26a23efe7d968">
  <xsd:schema xmlns:xsd="http://www.w3.org/2001/XMLSchema" xmlns:xs="http://www.w3.org/2001/XMLSchema" xmlns:p="http://schemas.microsoft.com/office/2006/metadata/properties" xmlns:ns2="babe29fb-0395-4b03-b3d0-08e744029a8f" xmlns:ns3="1e5fc734-3456-49ef-86d0-f5f4d8bef45d" targetNamespace="http://schemas.microsoft.com/office/2006/metadata/properties" ma:root="true" ma:fieldsID="687bb54fd0fcde3ca52a8a44762b0cc1" ns2:_="" ns3:_="">
    <xsd:import namespace="babe29fb-0395-4b03-b3d0-08e744029a8f"/>
    <xsd:import namespace="1e5fc734-3456-49ef-86d0-f5f4d8bef4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e29fb-0395-4b03-b3d0-08e744029a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02efd5e-dc8e-4eb5-87c0-19f852f5e2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5fc734-3456-49ef-86d0-f5f4d8bef45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be29fb-0395-4b03-b3d0-08e744029a8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D425B19-86D2-478A-AA7D-F676251678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be29fb-0395-4b03-b3d0-08e744029a8f"/>
    <ds:schemaRef ds:uri="1e5fc734-3456-49ef-86d0-f5f4d8bef4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379B95-E07A-44BD-AA8C-696D0D14FF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40397F-8BD7-4401-8E8F-89127AE15BC7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babe29fb-0395-4b03-b3d0-08e744029a8f"/>
    <ds:schemaRef ds:uri="1e5fc734-3456-49ef-86d0-f5f4d8bef45d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122</vt:i4>
      </vt:variant>
      <vt:variant>
        <vt:lpstr>Named Ranges</vt:lpstr>
      </vt:variant>
      <vt:variant>
        <vt:i4>37</vt:i4>
      </vt:variant>
    </vt:vector>
  </HeadingPairs>
  <TitlesOfParts>
    <vt:vector size="159" baseType="lpstr">
      <vt:lpstr>COMBINED FINAL-SUMMARY</vt:lpstr>
      <vt:lpstr>SCHED 1B-1</vt:lpstr>
      <vt:lpstr>SCHED 1B-2</vt:lpstr>
      <vt:lpstr>SCHED 1B-3</vt:lpstr>
      <vt:lpstr>SCHED 1B-4</vt:lpstr>
      <vt:lpstr>SCHED 1B-5</vt:lpstr>
      <vt:lpstr>SCHED 1B-6</vt:lpstr>
      <vt:lpstr>SCHED 2B-1</vt:lpstr>
      <vt:lpstr>SCHED 2B-2</vt:lpstr>
      <vt:lpstr>SCHED 2B-3</vt:lpstr>
      <vt:lpstr>SCHED 2B-4</vt:lpstr>
      <vt:lpstr>SCHEDULE 3B</vt:lpstr>
      <vt:lpstr>SCHEDULE 4</vt:lpstr>
      <vt:lpstr>SCHEDULE 5</vt:lpstr>
      <vt:lpstr>WORK ORDERS  01 LAETITIA BAM CH</vt:lpstr>
      <vt:lpstr>JOSE PEARSON TB HOSPITAL (02)</vt:lpstr>
      <vt:lpstr>NEW BRIGHTON MORTUARY (03)</vt:lpstr>
      <vt:lpstr>DORA NGIZA HOSPITAL (04)</vt:lpstr>
      <vt:lpstr>LAETITIA BAM CHC (05)</vt:lpstr>
      <vt:lpstr>MOTHERWELL CHC (06)</vt:lpstr>
      <vt:lpstr>MOTHERWEL CHC (07)</vt:lpstr>
      <vt:lpstr>ORSMOND TB HOSPITAL (08)</vt:lpstr>
      <vt:lpstr>JOSE PEARSON TB HOSPITAL (09)</vt:lpstr>
      <vt:lpstr>LIVINGSTONE HOSPITAL (10)</vt:lpstr>
      <vt:lpstr>LAETITIA BAM CHC (11)</vt:lpstr>
      <vt:lpstr>WEST END (12)</vt:lpstr>
      <vt:lpstr>PORT ELIZABETH PRO.(13)</vt:lpstr>
      <vt:lpstr>DORA NGIZA HOSP (14)</vt:lpstr>
      <vt:lpstr>ORSMOND TB HOSP (15)</vt:lpstr>
      <vt:lpstr>MOUNT RD MORT. (16)</vt:lpstr>
      <vt:lpstr>PARMACEUTICA DEP (17)</vt:lpstr>
      <vt:lpstr>DORA NGIZA HOSP (18)</vt:lpstr>
      <vt:lpstr>DORA NGIZA (19)</vt:lpstr>
      <vt:lpstr>LIVINGSTONE HOSPITAL (20)</vt:lpstr>
      <vt:lpstr>PE PROV. HOSPITAL (21)</vt:lpstr>
      <vt:lpstr>GQEBERA CHC (22)</vt:lpstr>
      <vt:lpstr>PORT EZIABERTH MEDIC DEPOT(23)</vt:lpstr>
      <vt:lpstr>LIVINGSTONE HOSPITAL (24)</vt:lpstr>
      <vt:lpstr>MOTHERWELL CHC (25)</vt:lpstr>
      <vt:lpstr>LIVINGSTONE HOSPITAL (26)</vt:lpstr>
      <vt:lpstr>GQEBERA CHC (27)</vt:lpstr>
      <vt:lpstr>DORA NGINZA HOSPITAL (28)</vt:lpstr>
      <vt:lpstr>ELIZABETH DOKIN HOSP(29)</vt:lpstr>
      <vt:lpstr>PORT ELIZABETH PROV (30)</vt:lpstr>
      <vt:lpstr>MOUNTROAD MORTUARY (31)</vt:lpstr>
      <vt:lpstr>UITENHAGE PRO.HOSPITAL (32)</vt:lpstr>
      <vt:lpstr>JOSE PEARSON TB HSPITAL (33)</vt:lpstr>
      <vt:lpstr>LAETITA BAM CHC (34)</vt:lpstr>
      <vt:lpstr>MOTHEWELL CHC (35)</vt:lpstr>
      <vt:lpstr>LAETITA BAM CHC (36)</vt:lpstr>
      <vt:lpstr>PE PROV. (37)</vt:lpstr>
      <vt:lpstr>ORSMOND TB HOSP. (38)</vt:lpstr>
      <vt:lpstr>Gqebera CHC (39)</vt:lpstr>
      <vt:lpstr>Dora Ngiza (40)</vt:lpstr>
      <vt:lpstr>PE Pronvincial Hospital (41)</vt:lpstr>
      <vt:lpstr>Motherwell CHC (42)</vt:lpstr>
      <vt:lpstr>Westend Clinic (43)</vt:lpstr>
      <vt:lpstr>Dora Ngiza (44)</vt:lpstr>
      <vt:lpstr>Elizabeth Hospital (45)</vt:lpstr>
      <vt:lpstr>Jose Pearson (46)</vt:lpstr>
      <vt:lpstr>Livingstone Hospital (47)</vt:lpstr>
      <vt:lpstr>PE Pro. Hosp (48)</vt:lpstr>
      <vt:lpstr>Elizabeth Donken hosp.(49)</vt:lpstr>
      <vt:lpstr>Dora Ngiza (50)</vt:lpstr>
      <vt:lpstr>Dora Ngiza (51)</vt:lpstr>
      <vt:lpstr>West End (52)</vt:lpstr>
      <vt:lpstr>Elizabeth Hospital (53)</vt:lpstr>
      <vt:lpstr>Orsmond TB Hosp.(54)</vt:lpstr>
      <vt:lpstr>Port Elizabeth (55)</vt:lpstr>
      <vt:lpstr>Livingston Hosp (56)</vt:lpstr>
      <vt:lpstr>New Brighton M.(57)</vt:lpstr>
      <vt:lpstr>West End (58)</vt:lpstr>
      <vt:lpstr>Dora Ngiza chc (59)</vt:lpstr>
      <vt:lpstr>New Brighston (60)</vt:lpstr>
      <vt:lpstr>Jose Pearson TB Hosp (61)</vt:lpstr>
      <vt:lpstr>Jose Pearson TB Hosp (62)</vt:lpstr>
      <vt:lpstr>Livingstone Hosp (63)</vt:lpstr>
      <vt:lpstr>Jose Pearson TB Hosp (64)</vt:lpstr>
      <vt:lpstr>Motherwell chc (65)</vt:lpstr>
      <vt:lpstr>Dora Ngiza (66)</vt:lpstr>
      <vt:lpstr>Orsmond TB Hosp (66)</vt:lpstr>
      <vt:lpstr>Dora Ngiza Hosp (67)</vt:lpstr>
      <vt:lpstr>Uitenhage Forensic (68)</vt:lpstr>
      <vt:lpstr>Dora Ngiza Hospital (70)</vt:lpstr>
      <vt:lpstr>Jose Pearson Sant (71)</vt:lpstr>
      <vt:lpstr>Gqebera chc (72)</vt:lpstr>
      <vt:lpstr>Dora Ngiza Hospital (73)</vt:lpstr>
      <vt:lpstr>Jose Pearson Sant (74)</vt:lpstr>
      <vt:lpstr>Livingston Hospital (75)</vt:lpstr>
      <vt:lpstr>Leticia Bam Hospital (76)</vt:lpstr>
      <vt:lpstr>Unitenhage Pro (69)</vt:lpstr>
      <vt:lpstr>Gqebera chc (77)</vt:lpstr>
      <vt:lpstr>PE Prov (78)</vt:lpstr>
      <vt:lpstr>Linvingston (79)</vt:lpstr>
      <vt:lpstr>Dora Ngiza (80)</vt:lpstr>
      <vt:lpstr>Dora Ngiza (81)</vt:lpstr>
      <vt:lpstr>Galvendale Foresic (83)</vt:lpstr>
      <vt:lpstr>Struandale Depot (84)</vt:lpstr>
      <vt:lpstr>PE Prov (85)</vt:lpstr>
      <vt:lpstr>West End (86)</vt:lpstr>
      <vt:lpstr>Livingston Hospital (87)</vt:lpstr>
      <vt:lpstr>Dora Ngiza (88)</vt:lpstr>
      <vt:lpstr>Mt Road (82)</vt:lpstr>
      <vt:lpstr>West End (89)</vt:lpstr>
      <vt:lpstr>Walton Conyng (90)</vt:lpstr>
      <vt:lpstr>Uitenhage Hospital  (91)</vt:lpstr>
      <vt:lpstr>Jose Pearson Hospital (92)</vt:lpstr>
      <vt:lpstr>Motherwell Hospital (93)</vt:lpstr>
      <vt:lpstr>West End chc (94)</vt:lpstr>
      <vt:lpstr>Qoutation </vt:lpstr>
      <vt:lpstr>Jose Pearson Hospital (95)</vt:lpstr>
      <vt:lpstr>Qoutation Jose Pearson</vt:lpstr>
      <vt:lpstr>Jose Pearson</vt:lpstr>
      <vt:lpstr>Dora Ngiza (96)</vt:lpstr>
      <vt:lpstr>Uitenhage Pro (97)</vt:lpstr>
      <vt:lpstr>Jose Pearson (98)</vt:lpstr>
      <vt:lpstr>Dora Ngiza (99)</vt:lpstr>
      <vt:lpstr>Gqebera chc (100)</vt:lpstr>
      <vt:lpstr>Jose Pearson (101)</vt:lpstr>
      <vt:lpstr>Dora Ngiza (102)</vt:lpstr>
      <vt:lpstr>PE PRO. (103)</vt:lpstr>
      <vt:lpstr>West End (104)</vt:lpstr>
      <vt:lpstr>'COMBINED FINAL-SUMMARY'!Print_Area</vt:lpstr>
      <vt:lpstr>'Dora Ngiza (88)'!Print_Area</vt:lpstr>
      <vt:lpstr>'Dora Ngiza chc (59)'!Print_Area</vt:lpstr>
      <vt:lpstr>'DORA NGIZA HOSPITAL (04)'!Print_Area</vt:lpstr>
      <vt:lpstr>'Dora Ngiza Hospital (70)'!Print_Area</vt:lpstr>
      <vt:lpstr>'Dora Ngiza Hospital (73)'!Print_Area</vt:lpstr>
      <vt:lpstr>'Gqebera chc (72)'!Print_Area</vt:lpstr>
      <vt:lpstr>'Gqebera chc (77)'!Print_Area</vt:lpstr>
      <vt:lpstr>'Jose Pearson Sant (71)'!Print_Area</vt:lpstr>
      <vt:lpstr>'Jose Pearson Sant (74)'!Print_Area</vt:lpstr>
      <vt:lpstr>'JOSE PEARSON TB HOSPITAL (02)'!Print_Area</vt:lpstr>
      <vt:lpstr>'JOSE PEARSON TB HOSPITAL (09)'!Print_Area</vt:lpstr>
      <vt:lpstr>'LAETITIA BAM CHC (05)'!Print_Area</vt:lpstr>
      <vt:lpstr>'Leticia Bam Hospital (76)'!Print_Area</vt:lpstr>
      <vt:lpstr>'Livingston Hospital (75)'!Print_Area</vt:lpstr>
      <vt:lpstr>'LIVINGSTONE HOSPITAL (10)'!Print_Area</vt:lpstr>
      <vt:lpstr>'MOTHERWEL CHC (07)'!Print_Area</vt:lpstr>
      <vt:lpstr>'MOTHERWELL CHC (06)'!Print_Area</vt:lpstr>
      <vt:lpstr>'New Brighton M.(57)'!Print_Area</vt:lpstr>
      <vt:lpstr>'NEW BRIGHTON MORTUARY (03)'!Print_Area</vt:lpstr>
      <vt:lpstr>'ORSMOND TB HOSPITAL (08)'!Print_Area</vt:lpstr>
      <vt:lpstr>'SCHED 1B-1'!Print_Area</vt:lpstr>
      <vt:lpstr>'SCHED 1B-2'!Print_Area</vt:lpstr>
      <vt:lpstr>'SCHED 1B-3'!Print_Area</vt:lpstr>
      <vt:lpstr>'SCHED 1B-4'!Print_Area</vt:lpstr>
      <vt:lpstr>'SCHED 1B-5'!Print_Area</vt:lpstr>
      <vt:lpstr>'SCHED 1B-6'!Print_Area</vt:lpstr>
      <vt:lpstr>'SCHED 2B-1'!Print_Area</vt:lpstr>
      <vt:lpstr>'SCHED 2B-2'!Print_Area</vt:lpstr>
      <vt:lpstr>'SCHED 2B-3'!Print_Area</vt:lpstr>
      <vt:lpstr>'SCHED 2B-4'!Print_Area</vt:lpstr>
      <vt:lpstr>'SCHEDULE 3B'!Print_Area</vt:lpstr>
      <vt:lpstr>'SCHEDULE 5'!Print_Area</vt:lpstr>
      <vt:lpstr>'Walton Conyng (90)'!Print_Area</vt:lpstr>
      <vt:lpstr>'West End (58)'!Print_Area</vt:lpstr>
      <vt:lpstr>'WORK ORDERS  01 LAETITIA BAM CH'!Print_Area</vt:lpstr>
      <vt:lpstr>'SCHEDULE 3B'!Print_Titles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Shaun le Grange</dc:creator>
  <cp:keywords/>
  <dc:description/>
  <cp:lastModifiedBy>Trevor Mkhize</cp:lastModifiedBy>
  <cp:revision/>
  <cp:lastPrinted>2024-10-17T15:33:52Z</cp:lastPrinted>
  <dcterms:created xsi:type="dcterms:W3CDTF">2016-07-22T12:25:06Z</dcterms:created>
  <dcterms:modified xsi:type="dcterms:W3CDTF">2025-02-25T07:35:11Z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0x010100847F971DD17B7D49A47EFAD8E630F76A</vt:lpwstr>
  </property>
  <property fmtid="{D5CDD505-2E9C-101B-9397-08002B2CF9AE}" pid="3" name="lad1fd3da6e341e2a8ac56c4f85583e3">
    <vt:lpwstr/>
  </property>
  <property fmtid="{D5CDD505-2E9C-101B-9397-08002B2CF9AE}" pid="4" name="ZutariDocumentType">
    <vt:lpwstr/>
  </property>
  <property fmtid="{D5CDD505-2E9C-101B-9397-08002B2CF9AE}" pid="5" name="MediaServiceImageTags">
    <vt:lpwstr/>
  </property>
  <property fmtid="{D5CDD505-2E9C-101B-9397-08002B2CF9AE}" pid="6" name="TaxCatchAll">
    <vt:lpwstr/>
  </property>
  <property fmtid="{D5CDD505-2E9C-101B-9397-08002B2CF9AE}" pid="7" name="ZutariDiscipline">
    <vt:lpwstr/>
  </property>
  <property fmtid="{D5CDD505-2E9C-101B-9397-08002B2CF9AE}" pid="8" name="ped0d251ea0f491c884d8282acce22c2">
    <vt:lpwstr/>
  </property>
</Properties>
</file>