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fc42808d3adfd974/Documents/Documents/MyWorks/TMA/PROJECTS/TSWAING LOCAL MUNICIPALITY/UPGRADING OF THE DELAREYVILLE SPORT COMPLEX PHASE 01/"/>
    </mc:Choice>
  </mc:AlternateContent>
  <xr:revisionPtr revIDLastSave="1" documentId="13_ncr:1_{0343B150-935D-4229-B208-BFB8E23B2965}" xr6:coauthVersionLast="47" xr6:coauthVersionMax="47" xr10:uidLastSave="{761F62AE-EA55-45F5-A624-5B3C7FCBDF24}"/>
  <bookViews>
    <workbookView xWindow="28680" yWindow="-120" windowWidth="29040" windowHeight="15720" tabRatio="953" xr2:uid="{00000000-000D-0000-FFFF-FFFF00000000}"/>
  </bookViews>
  <sheets>
    <sheet name="Final summary" sheetId="52" r:id="rId1"/>
    <sheet name="Preliminaries" sheetId="2" r:id="rId2"/>
    <sheet name="Earthworks" sheetId="5" r:id="rId3"/>
    <sheet name="Concrete, formwork + reinfmnt" sheetId="8" r:id="rId4"/>
    <sheet name="Masonry" sheetId="33" r:id="rId5"/>
    <sheet name="Waterproofing" sheetId="34" r:id="rId6"/>
    <sheet name="Roof coverings, claddings, etc" sheetId="35" r:id="rId7"/>
    <sheet name="Carpentry and joinery" sheetId="36" r:id="rId8"/>
    <sheet name="Ceilings, partitions, etc" sheetId="37" r:id="rId9"/>
    <sheet name="Structural Steel Work " sheetId="56" r:id="rId10"/>
    <sheet name="Ironmongery" sheetId="39" r:id="rId11"/>
    <sheet name="Metalwork" sheetId="41" r:id="rId12"/>
    <sheet name="Plastering" sheetId="42" r:id="rId13"/>
    <sheet name="Tiling" sheetId="43" r:id="rId14"/>
    <sheet name="Paintwork" sheetId="48" r:id="rId15"/>
    <sheet name="Plumbing and drainage" sheetId="44" r:id="rId16"/>
    <sheet name="External work" sheetId="50" r:id="rId17"/>
    <sheet name="Messaurements" sheetId="54" state="hidden" r:id="rId18"/>
  </sheets>
  <definedNames>
    <definedName name="_xlnm.Print_Area" localSheetId="7">'Carpentry and joinery'!$A$1:$F$38</definedName>
    <definedName name="_xlnm.Print_Area" localSheetId="8">'Ceilings, partitions, etc'!$A$1:$F$57</definedName>
    <definedName name="_xlnm.Print_Area" localSheetId="3">'Concrete, formwork + reinfmnt'!$A$1:$F$66</definedName>
    <definedName name="_xlnm.Print_Area" localSheetId="2">Earthworks!$A$1:$F$56</definedName>
    <definedName name="_xlnm.Print_Area" localSheetId="16">'External work'!$A$1:$F$28</definedName>
    <definedName name="_xlnm.Print_Area" localSheetId="0">'Final summary'!$A$1:$F$42</definedName>
    <definedName name="_xlnm.Print_Area" localSheetId="10">Ironmongery!$A$5:$F$33</definedName>
    <definedName name="_xlnm.Print_Area" localSheetId="4">Masonry!$A$1:$F$48</definedName>
    <definedName name="_xlnm.Print_Area" localSheetId="11">Metalwork!$A$1:$F$52</definedName>
    <definedName name="_xlnm.Print_Area" localSheetId="14">Paintwork!$A$1:$F$51</definedName>
    <definedName name="_xlnm.Print_Area" localSheetId="12">Plastering!$A$6:$F$56</definedName>
    <definedName name="_xlnm.Print_Area" localSheetId="15">'Plumbing and drainage'!$A$1:$F$46</definedName>
    <definedName name="_xlnm.Print_Area" localSheetId="1">Preliminaries!$A$1:$D$432</definedName>
    <definedName name="_xlnm.Print_Area" localSheetId="6">'Roof coverings, claddings, etc'!$A$1:$F$51</definedName>
    <definedName name="_xlnm.Print_Area" localSheetId="13">Tiling!$A$1:$F$51</definedName>
    <definedName name="_xlnm.Print_Area" localSheetId="5">Waterproofing!$A$1:$F$51</definedName>
    <definedName name="_xlnm.Print_Titles" localSheetId="2">Earthworks!$1:$2</definedName>
    <definedName name="_xlnm.Print_Titles" localSheetId="1">Preliminaries!$1:$2</definedName>
  </definedNames>
  <calcPr calcId="191028"/>
  <extLst>
    <ext xmlns:mx="http://schemas.microsoft.com/office/mac/excel/2008/main" uri="{7523E5D3-25F3-A5E0-1632-64F254C22452}">
      <mx:ArchID Flags="2"/>
    </ext>
  </extLst>
</workbook>
</file>

<file path=xl/calcChain.xml><?xml version="1.0" encoding="utf-8"?>
<calcChain xmlns="http://schemas.openxmlformats.org/spreadsheetml/2006/main">
  <c r="F55" i="56" l="1"/>
  <c r="F50" i="56"/>
  <c r="F44" i="56"/>
  <c r="F42" i="56"/>
  <c r="F34" i="56"/>
  <c r="F51" i="35"/>
  <c r="F13" i="52" s="1"/>
  <c r="D154" i="2"/>
  <c r="D155" i="2"/>
  <c r="D210" i="2"/>
  <c r="D211" i="2"/>
  <c r="D267" i="2"/>
  <c r="D268" i="2"/>
  <c r="D381" i="2"/>
  <c r="D382" i="2"/>
  <c r="D421" i="2"/>
  <c r="F3" i="52"/>
  <c r="L54" i="54"/>
  <c r="N54" i="54"/>
  <c r="E3" i="54"/>
  <c r="E6" i="54"/>
  <c r="E40" i="54"/>
  <c r="E4" i="54"/>
  <c r="E7" i="54"/>
  <c r="E41" i="54"/>
  <c r="G3" i="54"/>
  <c r="G4" i="54"/>
  <c r="I3" i="54"/>
  <c r="I4" i="54"/>
  <c r="I7" i="54"/>
  <c r="I41" i="54"/>
  <c r="K26" i="54"/>
  <c r="L26" i="54"/>
  <c r="N26" i="54"/>
  <c r="K23" i="54"/>
  <c r="L23" i="54"/>
  <c r="N23" i="54"/>
  <c r="D10" i="44"/>
  <c r="K25" i="54"/>
  <c r="L25" i="54"/>
  <c r="N25" i="54"/>
  <c r="D8" i="44"/>
  <c r="K24" i="54"/>
  <c r="L24" i="54"/>
  <c r="N24" i="54"/>
  <c r="E8" i="54"/>
  <c r="E32" i="54"/>
  <c r="G32" i="54"/>
  <c r="I32" i="54"/>
  <c r="K11" i="54"/>
  <c r="L11" i="54"/>
  <c r="N11" i="54"/>
  <c r="K12" i="54"/>
  <c r="L12" i="54"/>
  <c r="N12" i="54"/>
  <c r="K13" i="54"/>
  <c r="L13" i="54"/>
  <c r="N13" i="54"/>
  <c r="K14" i="54"/>
  <c r="L14" i="54"/>
  <c r="N14" i="54"/>
  <c r="K15" i="54"/>
  <c r="L15" i="54"/>
  <c r="N15" i="54"/>
  <c r="K10" i="54"/>
  <c r="L10" i="54"/>
  <c r="N10" i="54"/>
  <c r="B19" i="41"/>
  <c r="B21" i="41"/>
  <c r="B23" i="41"/>
  <c r="B25" i="41"/>
  <c r="B27" i="41"/>
  <c r="B17" i="41"/>
  <c r="K17" i="54"/>
  <c r="L17" i="54"/>
  <c r="N17" i="54"/>
  <c r="K18" i="54"/>
  <c r="L18" i="54"/>
  <c r="N18" i="54"/>
  <c r="K19" i="54"/>
  <c r="L19" i="54"/>
  <c r="N19" i="54"/>
  <c r="K20" i="54"/>
  <c r="L20" i="54"/>
  <c r="N20" i="54"/>
  <c r="K21" i="54"/>
  <c r="L21" i="54"/>
  <c r="N21" i="54"/>
  <c r="E30" i="54"/>
  <c r="K30" i="54"/>
  <c r="L30" i="54"/>
  <c r="N30" i="54"/>
  <c r="I29" i="54"/>
  <c r="G6" i="54"/>
  <c r="G40" i="54"/>
  <c r="I6" i="54"/>
  <c r="I40" i="54"/>
  <c r="G7" i="54"/>
  <c r="G41" i="54"/>
  <c r="E57" i="54"/>
  <c r="L57" i="54"/>
  <c r="N57" i="54"/>
  <c r="E56" i="54"/>
  <c r="L56" i="54"/>
  <c r="N56" i="54"/>
  <c r="E52" i="54"/>
  <c r="L52" i="54"/>
  <c r="N52" i="54"/>
  <c r="L58" i="54"/>
  <c r="N58" i="54"/>
  <c r="E55" i="54"/>
  <c r="L55" i="54"/>
  <c r="N55" i="54"/>
  <c r="K27" i="54"/>
  <c r="L27" i="54"/>
  <c r="N27" i="54"/>
  <c r="K33" i="54"/>
  <c r="L33" i="54"/>
  <c r="N33" i="54"/>
  <c r="G42" i="54"/>
  <c r="I42" i="54"/>
  <c r="B65" i="2"/>
  <c r="B68" i="2"/>
  <c r="B76" i="2"/>
  <c r="B303" i="2"/>
  <c r="B62" i="2"/>
  <c r="K8" i="54"/>
  <c r="L8" i="54"/>
  <c r="N8" i="54"/>
  <c r="K4" i="54"/>
  <c r="L4" i="54"/>
  <c r="N4" i="54"/>
  <c r="E42" i="54"/>
  <c r="K42" i="54"/>
  <c r="L42" i="54"/>
  <c r="N42" i="54"/>
  <c r="E29" i="54"/>
  <c r="K29" i="54"/>
  <c r="L29" i="54"/>
  <c r="N29" i="54"/>
  <c r="F17" i="52"/>
  <c r="K3" i="54"/>
  <c r="L3" i="54"/>
  <c r="N3" i="54"/>
  <c r="I35" i="54"/>
  <c r="I37" i="54"/>
  <c r="I38" i="54"/>
  <c r="E35" i="54"/>
  <c r="E37" i="54"/>
  <c r="K6" i="54"/>
  <c r="L6" i="54"/>
  <c r="N6" i="54"/>
  <c r="L46" i="54"/>
  <c r="N46" i="54"/>
  <c r="K41" i="54"/>
  <c r="L41" i="54"/>
  <c r="N41" i="54"/>
  <c r="K40" i="54"/>
  <c r="L40" i="54"/>
  <c r="N40" i="54"/>
  <c r="K7" i="54"/>
  <c r="L7" i="54"/>
  <c r="N7" i="54"/>
  <c r="K32" i="54"/>
  <c r="L32" i="54"/>
  <c r="N32" i="54"/>
  <c r="G35" i="54"/>
  <c r="G37" i="54"/>
  <c r="G38" i="54"/>
  <c r="D21" i="36"/>
  <c r="D11" i="41"/>
  <c r="B401" i="2"/>
  <c r="B297" i="2"/>
  <c r="B200" i="2"/>
  <c r="B345" i="2"/>
  <c r="B206" i="2"/>
  <c r="B88" i="2"/>
  <c r="B313" i="2"/>
  <c r="B411" i="2"/>
  <c r="B323" i="2"/>
  <c r="B291" i="2"/>
  <c r="B275" i="2"/>
  <c r="B231" i="2"/>
  <c r="B186" i="2"/>
  <c r="B145" i="2"/>
  <c r="B397" i="2"/>
  <c r="B283" i="2"/>
  <c r="B222" i="2"/>
  <c r="B115" i="2"/>
  <c r="B118" i="2"/>
  <c r="B122" i="2"/>
  <c r="B126" i="2"/>
  <c r="B130" i="2"/>
  <c r="B82" i="2"/>
  <c r="B342" i="2"/>
  <c r="B254" i="2"/>
  <c r="B189" i="2"/>
  <c r="B91" i="2"/>
  <c r="B140" i="2"/>
  <c r="B393" i="2"/>
  <c r="B316" i="2"/>
  <c r="B265" i="2"/>
  <c r="B249" i="2"/>
  <c r="B197" i="2"/>
  <c r="B169" i="2"/>
  <c r="B137" i="2"/>
  <c r="B320" i="2"/>
  <c r="B288" i="2"/>
  <c r="B183" i="2"/>
  <c r="B79" i="2"/>
  <c r="B406" i="2"/>
  <c r="B307" i="2"/>
  <c r="B226" i="2"/>
  <c r="B162" i="2"/>
  <c r="B338" i="2"/>
  <c r="B272" i="2"/>
  <c r="B158" i="2"/>
  <c r="B257" i="2"/>
  <c r="B243" i="2"/>
  <c r="B103" i="2"/>
  <c r="B134" i="2"/>
  <c r="B327" i="2"/>
  <c r="B278" i="2"/>
  <c r="B240" i="2"/>
  <c r="B192" i="2"/>
  <c r="B151" i="2"/>
  <c r="B427" i="2"/>
  <c r="B294" i="2"/>
  <c r="B236" i="2"/>
  <c r="B148" i="2"/>
  <c r="B85" i="2"/>
  <c r="B331" i="2"/>
  <c r="B260" i="2"/>
  <c r="B216" i="2"/>
  <c r="B108" i="2"/>
  <c r="B203" i="2"/>
  <c r="B100" i="2"/>
  <c r="B166" i="2"/>
  <c r="D39" i="5"/>
  <c r="F19" i="52"/>
  <c r="L45" i="54"/>
  <c r="N45" i="54"/>
  <c r="F51" i="34"/>
  <c r="F11" i="52"/>
  <c r="F51" i="43"/>
  <c r="F25" i="52" s="1"/>
  <c r="F52" i="41"/>
  <c r="F21" i="52" s="1"/>
  <c r="K35" i="54"/>
  <c r="L35" i="54"/>
  <c r="N35" i="54"/>
  <c r="F56" i="42"/>
  <c r="F23" i="52"/>
  <c r="F15" i="52"/>
  <c r="K37" i="54"/>
  <c r="L37" i="54"/>
  <c r="N37" i="54"/>
  <c r="E38" i="54"/>
  <c r="K38" i="54"/>
  <c r="L38" i="54"/>
  <c r="N38" i="54"/>
  <c r="F48" i="33"/>
  <c r="F9" i="52" s="1"/>
  <c r="F66" i="8"/>
  <c r="F7" i="52"/>
  <c r="F5" i="52"/>
  <c r="F27" i="52"/>
  <c r="F51" i="48"/>
  <c r="F29" i="52"/>
  <c r="F28" i="50"/>
  <c r="F31" i="52"/>
  <c r="F34" i="52" l="1"/>
  <c r="F57" i="56"/>
</calcChain>
</file>

<file path=xl/sharedStrings.xml><?xml version="1.0" encoding="utf-8"?>
<sst xmlns="http://schemas.openxmlformats.org/spreadsheetml/2006/main" count="741" uniqueCount="434">
  <si>
    <t>ITEM NO</t>
  </si>
  <si>
    <t>QUANTITY</t>
  </si>
  <si>
    <t>RATE</t>
  </si>
  <si>
    <t>AMOUNT</t>
  </si>
  <si>
    <t>PRELIMINARIES</t>
  </si>
  <si>
    <t>PREAMBLES FOR TRADES</t>
  </si>
  <si>
    <t>m</t>
  </si>
  <si>
    <t>No</t>
  </si>
  <si>
    <t>Item</t>
  </si>
  <si>
    <t>Half brick walls</t>
  </si>
  <si>
    <t>One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</si>
  <si>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</si>
  <si>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</si>
  <si>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</si>
  <si>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</si>
  <si>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</si>
  <si>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</si>
  <si>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A soils investigation has been carried out on the site by the engineer and the report is annexed to these bills of quantities.  The soils report indicates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</si>
  <si>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</si>
  <si>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</si>
  <si>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</si>
  <si>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</si>
  <si>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Testing</t>
  </si>
  <si>
    <t>Prices for filling are to include for all necessary density and other tests</t>
  </si>
  <si>
    <t>SITE CLEARANCE</t>
  </si>
  <si>
    <t>Site clearance</t>
  </si>
  <si>
    <t>EXCAVATIONS ETC</t>
  </si>
  <si>
    <t>Digging up topsoil</t>
  </si>
  <si>
    <t>FILLING ETC</t>
  </si>
  <si>
    <t>Over site to make up levels</t>
  </si>
  <si>
    <t>Digging up topsoil to an average depth of ?mm and preserving for use of filling</t>
  </si>
  <si>
    <t>Excavation in earth not exceeding 2m deep</t>
  </si>
  <si>
    <t>Trenches</t>
  </si>
  <si>
    <t>Backfilling to trenches, holes, etc</t>
  </si>
  <si>
    <t>t</t>
  </si>
  <si>
    <t>Fabric reinforcement</t>
  </si>
  <si>
    <t>Formwork</t>
  </si>
  <si>
    <t>TEST CUBES</t>
  </si>
  <si>
    <t>Making and testing 150 x 150 x 150mm concrete strength test cube (Provisional)</t>
  </si>
  <si>
    <t>REINFORCEMENT</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</si>
  <si>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</si>
  <si>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</si>
  <si>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</si>
  <si>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</si>
  <si>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</si>
  <si>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</si>
  <si>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</si>
  <si>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</si>
  <si>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</si>
  <si>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Strip footings</t>
  </si>
  <si>
    <t>Surface beds on waterproofing</t>
  </si>
  <si>
    <t>REINFORCED CONCRETE CAST ON/IN FORMWORK</t>
  </si>
  <si>
    <t>REINFORCED CONCRETE CAST AGAINST EXCAVATED SURFACES</t>
  </si>
  <si>
    <t>Walls</t>
  </si>
  <si>
    <t>Mild steel reinforcement to structural concrete work</t>
  </si>
  <si>
    <t>High tensile steel reinforcement to structural concrete work</t>
  </si>
  <si>
    <t>BRICKWORK</t>
  </si>
  <si>
    <t>SUPERSTRUCTURE</t>
  </si>
  <si>
    <t>Brickwork of NFX bricks (14 MPa nominal compressive strength) in class II mortar</t>
  </si>
  <si>
    <t>BRICKWORK SUNDRIES</t>
  </si>
  <si>
    <t>2,5mm Galvanised brick reinforcement</t>
  </si>
  <si>
    <t>Prestressed fabricated concrete lintels including necessary temporary supports</t>
  </si>
  <si>
    <t>Descriptions</t>
  </si>
  <si>
    <t>Waterproofing</t>
  </si>
  <si>
    <t>DAMPPROOFING OF WALLS AND FLOORS</t>
  </si>
  <si>
    <t>One layer 375 micron embossed polyethylene dampproof course (SANS 952-1985 type B)</t>
  </si>
  <si>
    <t>In walls</t>
  </si>
  <si>
    <t>One layer 250 micron green polyethylene waterproof sheeting (SANS 952-1985 type C) sealed at laps with PVC self-adhesive tape</t>
  </si>
  <si>
    <t>Under surface beds</t>
  </si>
  <si>
    <t>On walls</t>
  </si>
  <si>
    <t>PROFILED METAL SHEETING AND ACCESSORIES</t>
  </si>
  <si>
    <t>STRUCTURAL TIMBERWORK ETC</t>
  </si>
  <si>
    <t>Wrought meranti</t>
  </si>
  <si>
    <t>FLOORS AND SKIRTINGS</t>
  </si>
  <si>
    <t>SKIRTINGS</t>
  </si>
  <si>
    <t>TIMBER DOORS, WINDOWS, ETC</t>
  </si>
  <si>
    <t>DOORS ETC</t>
  </si>
  <si>
    <t>CUPBOARDS TO KITCHENS, BEDROOMS, ETC</t>
  </si>
  <si>
    <t>Ceilings</t>
  </si>
  <si>
    <t>NAILED-UP CEILINGS</t>
  </si>
  <si>
    <t>Gypsum plasterboard cornices</t>
  </si>
  <si>
    <t>LOCKS</t>
  </si>
  <si>
    <t>Keys</t>
  </si>
  <si>
    <t>Unless otherwise described locks shall have two keys each</t>
  </si>
  <si>
    <t>EN-SUITE LOCKS</t>
  </si>
  <si>
    <t>The following locks are to be suitable for master and grand master key operation</t>
  </si>
  <si>
    <t>Master key</t>
  </si>
  <si>
    <t>PRESSED STEEL DOOR FRAMES</t>
  </si>
  <si>
    <t>1,2mm Rebated frames suitable for half brick walls</t>
  </si>
  <si>
    <t>1,6mm Rebated frames suitable for one brick walls</t>
  </si>
  <si>
    <t>Cement plaster wood floated, on concrete</t>
  </si>
  <si>
    <t>FLOOR TILING</t>
  </si>
  <si>
    <t>On floors and landings</t>
  </si>
  <si>
    <t>SANITARY FITTINGS</t>
  </si>
  <si>
    <t>SANITARY PLUMBING</t>
  </si>
  <si>
    <t>WATER SUPPLIES</t>
  </si>
  <si>
    <t>AS-BUILT DRAWINGS</t>
  </si>
  <si>
    <t>Provision of as-built drawings</t>
  </si>
  <si>
    <t>Doors</t>
  </si>
  <si>
    <t>Windows</t>
  </si>
  <si>
    <t>FINISH ON NEW WORK</t>
  </si>
  <si>
    <t>One coat acrylic masonry primer, two coats pre-pigmented texturised pure acrylic coating and one acrylic glaze coat, applied by specialists</t>
  </si>
  <si>
    <t>Paintwork</t>
  </si>
  <si>
    <t>Ironmongery</t>
  </si>
  <si>
    <t>Plastering</t>
  </si>
  <si>
    <t>Tiling</t>
  </si>
  <si>
    <t>Plumbing and drainage</t>
  </si>
  <si>
    <t>Preliminaries</t>
  </si>
  <si>
    <t>Page</t>
  </si>
  <si>
    <t>Earthworks (provisional)</t>
  </si>
  <si>
    <t>Concrete, formwork and reinforcement</t>
  </si>
  <si>
    <t>Masonry</t>
  </si>
  <si>
    <t>Roof coverings, claddings, etc</t>
  </si>
  <si>
    <t>Carpentry and joinery</t>
  </si>
  <si>
    <t>Ceilings, partitions and access flooring</t>
  </si>
  <si>
    <t>Metalwork</t>
  </si>
  <si>
    <t>External work</t>
  </si>
  <si>
    <t>m2</t>
  </si>
  <si>
    <t>SUMMARY</t>
  </si>
  <si>
    <t>m3</t>
  </si>
  <si>
    <t>Disclaimer</t>
  </si>
  <si>
    <t>Carried to final summary</t>
  </si>
  <si>
    <t>Quantity</t>
  </si>
  <si>
    <t>Amount</t>
  </si>
  <si>
    <t>BILL NO 1</t>
  </si>
  <si>
    <t>BUILDING AGREEMENT AND PRELIMINARIES</t>
  </si>
  <si>
    <t>Carried Forward</t>
  </si>
  <si>
    <t>R</t>
  </si>
  <si>
    <t>Brought Forward</t>
  </si>
  <si>
    <t>PRICING OF PRELIMINARIES</t>
  </si>
  <si>
    <t>SECTION A - PRINCIPAL BUILDING AGREEMENT</t>
  </si>
  <si>
    <t>Definitions (A1)</t>
  </si>
  <si>
    <t>Clause 1.0 - Definitions and interpretation</t>
  </si>
  <si>
    <t>Objective and preparations (A2 - A14)</t>
  </si>
  <si>
    <t>Clause 2.0 - Offer acceptance and performance obligations</t>
  </si>
  <si>
    <t>Clause 3.0 - Documents</t>
  </si>
  <si>
    <t>The contract drawings are as listed in Part C 3.3. Scope Of Works.</t>
  </si>
  <si>
    <t>Clause 4.0 - Design responsibility</t>
  </si>
  <si>
    <t>Clause 5.0 - Employer's agents</t>
  </si>
  <si>
    <t>Clause 6.0 - Contractor's site representative</t>
  </si>
  <si>
    <t>Clause 7.0 - Compliance with laws and regulations</t>
  </si>
  <si>
    <t>Clause 8.0 - Works risk</t>
  </si>
  <si>
    <t>Clause 9.0 - Indemnities</t>
  </si>
  <si>
    <t>Clause 10.0 - General insurances</t>
  </si>
  <si>
    <t>Clause 11.0 - Special insurances</t>
  </si>
  <si>
    <t>Clause 12.0 - Effecting insurances</t>
  </si>
  <si>
    <t>Clause 13.0 - Assignment</t>
  </si>
  <si>
    <t>Clause 14.0 - Security</t>
  </si>
  <si>
    <t>Execution (A15 - A23)</t>
  </si>
  <si>
    <t>Clause 15.0 - Preparation for and execution of the works</t>
  </si>
  <si>
    <t>Clause 16.0 - Site and access</t>
  </si>
  <si>
    <t>The contractor will have full use of the site. Refer to Site Information item C.4.1.</t>
  </si>
  <si>
    <t>Clause 17.0 - Contract instructions</t>
  </si>
  <si>
    <t>Clause 18.0 - Setting out of the works</t>
  </si>
  <si>
    <t>Clause 19.0 - Temporary works and plant</t>
  </si>
  <si>
    <t>Clause 20.0 - Nominated subcontractors</t>
  </si>
  <si>
    <t>Refer to the provisions on general attendance hereinafter</t>
  </si>
  <si>
    <t>Clause 21.0 - Selected subcontractors</t>
  </si>
  <si>
    <t>Clause 22.0 - Employer's direct contractors</t>
  </si>
  <si>
    <t>Clause 23.0 - Contractor's domestic subcontractors</t>
  </si>
  <si>
    <t>Completion (A24 - A30)</t>
  </si>
  <si>
    <t>Clause 24.0 - Practical completion</t>
  </si>
  <si>
    <t>Clause 25.0 - Works completion</t>
  </si>
  <si>
    <t>Clause 26.0 - Final completion</t>
  </si>
  <si>
    <t>Clause 27.0 - Latent defects liability period</t>
  </si>
  <si>
    <t>Clause 28.0 - Sectional completion</t>
  </si>
  <si>
    <t>No sectional completion is anticipated.</t>
  </si>
  <si>
    <t>Clause 30.0 - Penalty for late or non-completion</t>
  </si>
  <si>
    <t>Payment (A31 - A35)</t>
  </si>
  <si>
    <t>Clause 31.0 - Interim payment</t>
  </si>
  <si>
    <t>Clause 32.0 - Adjustment to the contract value</t>
  </si>
  <si>
    <t>Clause 33.0 - Recovery of expense and loss</t>
  </si>
  <si>
    <t>Clause 34.0 - Final account and final payment</t>
  </si>
  <si>
    <t>Clause 35.0 - Payment to other parties</t>
  </si>
  <si>
    <t>Termination (A36 - A39)</t>
  </si>
  <si>
    <t>Dispute (A40)</t>
  </si>
  <si>
    <t>Clause 40.0 - Settlement of disputes</t>
  </si>
  <si>
    <t>Contract variables (A41 - A42)</t>
  </si>
  <si>
    <t>Clause 41.0 - Post tender provisions</t>
  </si>
  <si>
    <t>Clause 42.0 - Contractual agreement</t>
  </si>
  <si>
    <t>SECTION B - PRELIMINARIES</t>
  </si>
  <si>
    <t>Definitions and interpretation (B1)</t>
  </si>
  <si>
    <t>Documents (B2)</t>
  </si>
  <si>
    <t>Clause 2.1 - Checking of documents</t>
  </si>
  <si>
    <t>B1.4 PROVISIONAL BILLS OF QUANTITIES</t>
  </si>
  <si>
    <t>Clause 2.3 - Availability of construction documentation</t>
  </si>
  <si>
    <t>Previous work and adjoining properties (B3)</t>
  </si>
  <si>
    <t>Clause 3.1 - Previous work - dimensional accuracy</t>
  </si>
  <si>
    <t>Clause 3.2 - Previous work - defects</t>
  </si>
  <si>
    <t>Clause 3.3 - Inspection of adjoining properties</t>
  </si>
  <si>
    <t>Samples, shop drawings and manufacturer's instructions (B4)</t>
  </si>
  <si>
    <t>Clause 4.1 - Samples of materials</t>
  </si>
  <si>
    <t>Clause 4.2 - Workmanship samples</t>
  </si>
  <si>
    <t>Clause 4.3 - Shop drawings</t>
  </si>
  <si>
    <t>Clause 4.4 - Compliance with manufacturer's instructions</t>
  </si>
  <si>
    <t>Deposits and fees (B5)</t>
  </si>
  <si>
    <t>Clause 5.1 - Deposits and fees</t>
  </si>
  <si>
    <t>Temporary services (B6)</t>
  </si>
  <si>
    <t>Clause 6.1 - Water</t>
  </si>
  <si>
    <t>Clause 6.2 - Electricity</t>
  </si>
  <si>
    <t>Clause 6.4 - Ablution facilities</t>
  </si>
  <si>
    <t>Clause 8.1 - Special attendance</t>
  </si>
  <si>
    <t>General (B9)</t>
  </si>
  <si>
    <t>Clause 9.1 - Protection of the works</t>
  </si>
  <si>
    <t>Clause 9.2 - Protection/isolation of existing/sectional occupied works</t>
  </si>
  <si>
    <t>Clause 9.4 - Notice before covering work</t>
  </si>
  <si>
    <t>Clause 9.5 - Disturbance</t>
  </si>
  <si>
    <t>Clause 9.6 - Environmental disturbance</t>
  </si>
  <si>
    <t>Clause 9.8 - Vermin</t>
  </si>
  <si>
    <t>Clause 9.9 - Overhand work</t>
  </si>
  <si>
    <t>Schedule of variables (B10)</t>
  </si>
  <si>
    <t>10.12 - Disturbance [clause 9.5]</t>
  </si>
  <si>
    <t>10.13 - Environmental disturbance [clause 9.6]</t>
  </si>
  <si>
    <t>SECTION  C - SPECIFIC PRELIMINARIES</t>
  </si>
  <si>
    <t>Site instructions</t>
  </si>
  <si>
    <t>Warranties for material and workmanship</t>
  </si>
  <si>
    <t>Co-operation of contractor for cost management</t>
  </si>
  <si>
    <t>Propping of floors below</t>
  </si>
  <si>
    <t>Testing of windows for water tightness</t>
  </si>
  <si>
    <t>Carried to Final Summary</t>
  </si>
  <si>
    <t>Item No</t>
  </si>
  <si>
    <t>While the ASAQS aims to ensure that its publications represent best practice, the ASAQS does not accept or assume any liability or responsibility for any events or consequences thereof that derive from the use of the Preliminaries Master Bill. Such Master Bill is not exhaustive and is therefore only intended to provide general guidance to those who wish to make use of it. This publication is provided "as is" without warranty of any kind, either expressed or implied including but without limitation to warranties of merchantability, fitness for a particular purpose and non-infringement</t>
  </si>
  <si>
    <t>The JBCC Series 2000 Principal Building Agreement (July 2007 edition 5.0 - reprint 1) prepared by the Joint Building Contract Committee shall be the applicable building agreement, amended as hereinafter described</t>
  </si>
  <si>
    <t>The JBCC Principal Building Agreement Contract Data EC and the JBCC Principal Building Agreement Contract Data CE form an integral part of this agreement.</t>
  </si>
  <si>
    <r>
      <t xml:space="preserve">The ASAQS Preliminaries (November 2007 edition) published by the Association of South African Quantity Surveyors for use with the said JBCC Principal Building Agreement shall be deemed to be incorporated in these </t>
    </r>
    <r>
      <rPr>
        <b/>
        <sz val="14"/>
        <rFont val="Calibri"/>
        <family val="2"/>
        <scheme val="minor"/>
      </rPr>
      <t>provisional bills  of quantities</t>
    </r>
  </si>
  <si>
    <r>
      <rPr>
        <b/>
        <sz val="14"/>
        <rFont val="Calibri"/>
        <family val="2"/>
        <scheme val="minor"/>
      </rPr>
      <t>Contractors</t>
    </r>
    <r>
      <rPr>
        <sz val="14"/>
        <rFont val="Calibri"/>
        <family val="2"/>
        <scheme val="minor"/>
      </rPr>
      <t xml:space="preserve"> are referred to the abovementioned documents for the full intent and meaning of each clause thereof</t>
    </r>
  </si>
  <si>
    <t>These clauses are hereinafter referred to by clause number and heading only. Where standard clauses or alternatives are not entirely applicable to this  agreement such modifications, corrections or supplements as will apply are given under each relevant clause  heading  and  such  modifications,  corrections  or  supplements  shall  take precedence notwithstanding anything contrary contained in the abovementioned documents</t>
  </si>
  <si>
    <t>Where any item is not relevant to this specific agreement such item is marked N/A, signifying "not applicable"</t>
  </si>
  <si>
    <r>
      <t xml:space="preserve">The Model Preambles for Trades (2008 edition) as published by the Association of South African Quantity Surveyors shall be deemed to be incorporated in these </t>
    </r>
    <r>
      <rPr>
        <b/>
        <sz val="14"/>
        <rFont val="Calibri"/>
        <family val="2"/>
        <scheme val="minor"/>
      </rPr>
      <t>provisional bills of quantities</t>
    </r>
    <r>
      <rPr>
        <sz val="14"/>
        <rFont val="Calibri"/>
        <family val="2"/>
        <scheme val="minor"/>
      </rPr>
      <t xml:space="preserve"> and no claims arising from brevity of description of items fully described in the said Model Preambles will be entertained</t>
    </r>
  </si>
  <si>
    <r>
      <t xml:space="preserve">Supplementary preambles are incorporated in these </t>
    </r>
    <r>
      <rPr>
        <b/>
        <sz val="14"/>
        <rFont val="Calibri"/>
        <family val="2"/>
        <scheme val="minor"/>
      </rPr>
      <t>provisional bills of quantities</t>
    </r>
    <r>
      <rPr>
        <sz val="14"/>
        <rFont val="Calibri"/>
        <family val="2"/>
        <scheme val="minor"/>
      </rPr>
      <t xml:space="preserve"> to satisfy the requirements of this project. Such supplementary preambles shall take precedence over the provisions of the said Model Preambles</t>
    </r>
  </si>
  <si>
    <r>
      <t xml:space="preserve">The </t>
    </r>
    <r>
      <rPr>
        <b/>
        <sz val="14"/>
        <rFont val="Calibri"/>
        <family val="2"/>
        <scheme val="minor"/>
      </rPr>
      <t>contractor's</t>
    </r>
    <r>
      <rPr>
        <sz val="14"/>
        <rFont val="Calibri"/>
        <family val="2"/>
        <scheme val="minor"/>
      </rPr>
      <t xml:space="preserve"> prices for all items throughout these </t>
    </r>
    <r>
      <rPr>
        <b/>
        <sz val="14"/>
        <rFont val="Calibri"/>
        <family val="2"/>
        <scheme val="minor"/>
      </rPr>
      <t>provisional bills of quantities</t>
    </r>
    <r>
      <rPr>
        <sz val="14"/>
        <rFont val="Calibri"/>
        <family val="2"/>
        <scheme val="minor"/>
      </rPr>
      <t xml:space="preserve"> must  take  account  of  and  include  for  all  of  the  obligations,  requirements  and specifications given in the said Model Preambles and in any supplementary preambles</t>
    </r>
  </si>
  <si>
    <t>Should the contractor select Option A in terms of sub clause 3.2.1 in the Contract Data - Contractor to Employer (CE) for the purpose of adjustment of these preliminaries, the amount entered into the amount column in these preliminaries is to be divided into one or more of the three categories provided namely Fixed (F), Value Related (V) and Time Related (T)</t>
  </si>
  <si>
    <t>F: ............................ V: ............................ T: ............................</t>
  </si>
  <si>
    <t>Clause 1.0 - Definitions and interpretation The measuring system used for the preparation of the provisional bills of quantities is the Standard System of Measuring Building Work (sixth edition, revised 1999) published by the Association of South African Quantity Surveyors [1.1]</t>
  </si>
  <si>
    <t>Provision is made in the summary page of these provisional bills of quantities for the inclusion of Value Added Tax (VAT) [3.5]</t>
  </si>
  <si>
    <t>The principal agent shall decide which portion of the priced document may be used as a specification of materials and goods or methods, if any [3.9]</t>
  </si>
  <si>
    <r>
      <t xml:space="preserve">Without limiting the generality of the provisions of clause 7.0, the </t>
    </r>
    <r>
      <rPr>
        <b/>
        <sz val="14"/>
        <rFont val="Calibri"/>
        <family val="2"/>
        <scheme val="minor"/>
      </rPr>
      <t>contractor's</t>
    </r>
    <r>
      <rPr>
        <sz val="14"/>
        <rFont val="Calibri"/>
        <family val="2"/>
        <scheme val="minor"/>
      </rPr>
      <t xml:space="preserve"> attention is drawn to the provisions of the Construction Regulations, 2003 issued in terms of the Occupational Health and Safety Act, 1993. It is specifically stated that the </t>
    </r>
    <r>
      <rPr>
        <b/>
        <sz val="14"/>
        <rFont val="Calibri"/>
        <family val="2"/>
        <scheme val="minor"/>
      </rPr>
      <t xml:space="preserve">employer </t>
    </r>
    <r>
      <rPr>
        <sz val="14"/>
        <rFont val="Calibri"/>
        <family val="2"/>
        <scheme val="minor"/>
      </rPr>
      <t>shall prepare a documented health and safety specification for the works (refer to Annexure 5.1 for a copy of the relevant specification) and that the</t>
    </r>
    <r>
      <rPr>
        <b/>
        <sz val="14"/>
        <rFont val="Calibri"/>
        <family val="2"/>
        <scheme val="minor"/>
      </rPr>
      <t xml:space="preserve"> employer </t>
    </r>
    <r>
      <rPr>
        <sz val="14"/>
        <rFont val="Calibri"/>
        <family val="2"/>
        <scheme val="minor"/>
      </rPr>
      <t xml:space="preserve">shall ensure that the </t>
    </r>
    <r>
      <rPr>
        <b/>
        <sz val="14"/>
        <rFont val="Calibri"/>
        <family val="2"/>
        <scheme val="minor"/>
      </rPr>
      <t xml:space="preserve">contractor </t>
    </r>
    <r>
      <rPr>
        <sz val="14"/>
        <rFont val="Calibri"/>
        <family val="2"/>
        <scheme val="minor"/>
      </rPr>
      <t>has made provision for the cost of health and safety measures during the execution of the works. The  contractor shall price opposite this item (refer to Annexure 5.1 for a copy of the relevant Bills of Quantities for pricing) for compliance with the act and the regulations and the provisions of the aforementioned health and safety specification [7.1]</t>
    </r>
  </si>
  <si>
    <t>A geotechnical investigation has been done and will be available for viewing at the offices of the Principal Agent. [16.4]</t>
  </si>
  <si>
    <t>There are no current structures or services such as water, sewerage and electricity on site and connections will have to be made to main supply lines. Services will be pointed out to the tenderers at the site inspection meeting. Refer to Scope Of Works item C.3.4. (Refer to clause 16.7)</t>
  </si>
  <si>
    <r>
      <t xml:space="preserve">The </t>
    </r>
    <r>
      <rPr>
        <b/>
        <sz val="14"/>
        <rFont val="Calibri"/>
        <family val="2"/>
        <scheme val="minor"/>
      </rPr>
      <t xml:space="preserve">contractor </t>
    </r>
    <r>
      <rPr>
        <sz val="14"/>
        <rFont val="Calibri"/>
        <family val="2"/>
        <scheme val="minor"/>
      </rPr>
      <t xml:space="preserve">shall notify the </t>
    </r>
    <r>
      <rPr>
        <b/>
        <sz val="14"/>
        <rFont val="Calibri"/>
        <family val="2"/>
        <scheme val="minor"/>
      </rPr>
      <t>principal agent</t>
    </r>
    <r>
      <rPr>
        <sz val="14"/>
        <rFont val="Calibri"/>
        <family val="2"/>
        <scheme val="minor"/>
      </rPr>
      <t xml:space="preserve"> if any encroachments of adjoining foundations, buildings, structures, pavements, boundaries, etc. exist in order that the necessary arrangements may be made for the rectification of any such encroachments [18.1].</t>
    </r>
  </si>
  <si>
    <t>The contractor shall price opposite this item for compliance with all the requirements. Refer to item C.3.6.4. and C.4.1.3. Scope Of Works for details relating to enclosure and protection of the works and item 3.6.1. for office accommodation.</t>
  </si>
  <si>
    <t>General attendance of n/s subcontractors for pricing by the contractor shall be in accordance  with  the  n/s  agreement.   Notwithstanding  this  provision,  general attendance shall be deemed to include for the contractor to provide free of charge to any n/s subcontractor such scaffolding as may reasonably be required by such n/s subcontractor for the execution of the relevant subcontract work</t>
  </si>
  <si>
    <r>
      <t xml:space="preserve">Clause 29.0 - Revision of date for </t>
    </r>
    <r>
      <rPr>
        <b/>
        <sz val="14"/>
        <rFont val="Calibri"/>
        <family val="2"/>
        <scheme val="minor"/>
      </rPr>
      <t>practical completion</t>
    </r>
  </si>
  <si>
    <t>The removal and replacement of materials and/or workmanship which do not conform to specification or the contract drawings shall not constitute grounds for the extension of the construction period nor for the adjustment of the contract value (Clause 29.3)</t>
  </si>
  <si>
    <r>
      <t xml:space="preserve">The inclusion of </t>
    </r>
    <r>
      <rPr>
        <b/>
        <sz val="14"/>
        <rFont val="Calibri"/>
        <family val="2"/>
        <scheme val="minor"/>
      </rPr>
      <t>materials and goods</t>
    </r>
    <r>
      <rPr>
        <sz val="14"/>
        <rFont val="Calibri"/>
        <family val="2"/>
        <scheme val="minor"/>
      </rPr>
      <t xml:space="preserve"> stored off</t>
    </r>
    <r>
      <rPr>
        <b/>
        <sz val="14"/>
        <rFont val="Calibri"/>
        <family val="2"/>
        <scheme val="minor"/>
      </rPr>
      <t xml:space="preserve"> site</t>
    </r>
    <r>
      <rPr>
        <sz val="14"/>
        <rFont val="Calibri"/>
        <family val="2"/>
        <scheme val="minor"/>
      </rPr>
      <t xml:space="preserve"> in the amount authorised for payment in terms of clause 31.4 shall be at the sole discretion of the </t>
    </r>
    <r>
      <rPr>
        <b/>
        <sz val="14"/>
        <rFont val="Calibri"/>
        <family val="2"/>
        <scheme val="minor"/>
      </rPr>
      <t>principal agent</t>
    </r>
    <r>
      <rPr>
        <sz val="14"/>
        <rFont val="Calibri"/>
        <family val="2"/>
        <scheme val="minor"/>
      </rPr>
      <t xml:space="preserve"> and such inclusion shall only be considered upon the provision, by the contractor, of an approved guarantee issued by a registered commercial bank. Clause 31.6.5 is therefore not applicable.</t>
    </r>
  </si>
  <si>
    <t>The contract value shall be adjusted according to CPAP using information stated in the Contract Data [32.13]. Fluctuations in costs in the rate of Value Added Tax shall be deemed incorporated into the contract.</t>
  </si>
  <si>
    <r>
      <t xml:space="preserve">Where prices are submitted by the </t>
    </r>
    <r>
      <rPr>
        <b/>
        <sz val="14"/>
        <rFont val="Calibri"/>
        <family val="2"/>
        <scheme val="minor"/>
      </rPr>
      <t>contractor</t>
    </r>
    <r>
      <rPr>
        <sz val="14"/>
        <rFont val="Calibri"/>
        <family val="2"/>
        <scheme val="minor"/>
      </rPr>
      <t xml:space="preserve"> or </t>
    </r>
    <r>
      <rPr>
        <b/>
        <sz val="14"/>
        <rFont val="Calibri"/>
        <family val="2"/>
        <scheme val="minor"/>
      </rPr>
      <t xml:space="preserve">n/s subcontractor </t>
    </r>
    <r>
      <rPr>
        <sz val="14"/>
        <rFont val="Calibri"/>
        <family val="2"/>
        <scheme val="minor"/>
      </rPr>
      <t>during the progress of the</t>
    </r>
    <r>
      <rPr>
        <b/>
        <sz val="14"/>
        <rFont val="Calibri"/>
        <family val="2"/>
        <scheme val="minor"/>
      </rPr>
      <t xml:space="preserve"> works</t>
    </r>
    <r>
      <rPr>
        <sz val="14"/>
        <rFont val="Calibri"/>
        <family val="2"/>
        <scheme val="minor"/>
      </rPr>
      <t xml:space="preserve"> in respect of </t>
    </r>
    <r>
      <rPr>
        <b/>
        <sz val="14"/>
        <rFont val="Calibri"/>
        <family val="2"/>
        <scheme val="minor"/>
      </rPr>
      <t xml:space="preserve">contract instructions </t>
    </r>
    <r>
      <rPr>
        <sz val="14"/>
        <rFont val="Calibri"/>
        <family val="2"/>
        <scheme val="minor"/>
      </rPr>
      <t xml:space="preserve">or in regard to a claim under the terms of the contract and notwithstanding the fact that such prices may be used in an interim </t>
    </r>
    <r>
      <rPr>
        <b/>
        <sz val="14"/>
        <rFont val="Calibri"/>
        <family val="2"/>
        <scheme val="minor"/>
      </rPr>
      <t>payment certificate</t>
    </r>
    <r>
      <rPr>
        <sz val="14"/>
        <rFont val="Calibri"/>
        <family val="2"/>
        <scheme val="minor"/>
      </rPr>
      <t>, there is to be no presumption of acceptance. Should the</t>
    </r>
    <r>
      <rPr>
        <b/>
        <sz val="14"/>
        <rFont val="Calibri"/>
        <family val="2"/>
        <scheme val="minor"/>
      </rPr>
      <t xml:space="preserve"> principal agent </t>
    </r>
    <r>
      <rPr>
        <sz val="14"/>
        <rFont val="Calibri"/>
        <family val="2"/>
        <scheme val="minor"/>
      </rPr>
      <t xml:space="preserve">wish to accept any such prices prior to the issue of the </t>
    </r>
    <r>
      <rPr>
        <b/>
        <sz val="14"/>
        <rFont val="Calibri"/>
        <family val="2"/>
        <scheme val="minor"/>
      </rPr>
      <t>certificate of final completion</t>
    </r>
    <r>
      <rPr>
        <sz val="14"/>
        <rFont val="Calibri"/>
        <family val="2"/>
        <scheme val="minor"/>
      </rPr>
      <t>, it shall be in writing.</t>
    </r>
  </si>
  <si>
    <t>The contractor shall not receive any mark-up for overheads and profit on any omission of tenant installation work or tenant installation work by others. Claims for loss or profit shall not be entertained [32.2]</t>
  </si>
  <si>
    <r>
      <t xml:space="preserve">Clause 36.0 - Termination by </t>
    </r>
    <r>
      <rPr>
        <b/>
        <sz val="14"/>
        <rFont val="Calibri"/>
        <family val="2"/>
        <scheme val="minor"/>
      </rPr>
      <t xml:space="preserve">employer - contractor's </t>
    </r>
    <r>
      <rPr>
        <sz val="14"/>
        <rFont val="Calibri"/>
        <family val="2"/>
        <scheme val="minor"/>
      </rPr>
      <t>default</t>
    </r>
  </si>
  <si>
    <r>
      <t xml:space="preserve">Clause 37.0 - Termination by </t>
    </r>
    <r>
      <rPr>
        <b/>
        <sz val="14"/>
        <rFont val="Calibri"/>
        <family val="2"/>
        <scheme val="minor"/>
      </rPr>
      <t>employer</t>
    </r>
    <r>
      <rPr>
        <sz val="14"/>
        <rFont val="Calibri"/>
        <family val="2"/>
        <scheme val="minor"/>
      </rPr>
      <t xml:space="preserve"> - loss and damage</t>
    </r>
  </si>
  <si>
    <r>
      <t xml:space="preserve">Clause 38.0 - Termination by </t>
    </r>
    <r>
      <rPr>
        <b/>
        <sz val="14"/>
        <rFont val="Calibri"/>
        <family val="2"/>
        <scheme val="minor"/>
      </rPr>
      <t>contractor - employer's</t>
    </r>
    <r>
      <rPr>
        <sz val="14"/>
        <rFont val="Calibri"/>
        <family val="2"/>
        <scheme val="minor"/>
      </rPr>
      <t xml:space="preserve"> default</t>
    </r>
  </si>
  <si>
    <r>
      <t xml:space="preserve">Clause 39.0 - Termination - cessation of the </t>
    </r>
    <r>
      <rPr>
        <b/>
        <sz val="14"/>
        <rFont val="Calibri"/>
        <family val="2"/>
        <scheme val="minor"/>
      </rPr>
      <t>works</t>
    </r>
  </si>
  <si>
    <r>
      <t xml:space="preserve">The contractor is to complete before submission of his tender the </t>
    </r>
    <r>
      <rPr>
        <b/>
        <sz val="14"/>
        <rFont val="Calibri"/>
        <family val="2"/>
        <scheme val="minor"/>
      </rPr>
      <t>JBCC</t>
    </r>
    <r>
      <rPr>
        <sz val="14"/>
        <rFont val="Calibri"/>
        <family val="2"/>
        <scheme val="minor"/>
      </rPr>
      <t xml:space="preserve"> Principal Building Agreement </t>
    </r>
    <r>
      <rPr>
        <b/>
        <sz val="14"/>
        <rFont val="Calibri"/>
        <family val="2"/>
        <scheme val="minor"/>
      </rPr>
      <t>Contract Data</t>
    </r>
    <r>
      <rPr>
        <sz val="14"/>
        <rFont val="Calibri"/>
        <family val="2"/>
        <scheme val="minor"/>
      </rPr>
      <t xml:space="preserve"> CE</t>
    </r>
  </si>
  <si>
    <t>The required information of the contracting parties and the amount of the accepted contract sum shall be inserted in the agreement for signature of the agreement by the parties</t>
  </si>
  <si>
    <r>
      <t>Clause 2.2 - Provisional</t>
    </r>
    <r>
      <rPr>
        <b/>
        <sz val="14"/>
        <rFont val="Calibri"/>
        <family val="2"/>
        <scheme val="minor"/>
      </rPr>
      <t xml:space="preserve"> bills of quantities</t>
    </r>
  </si>
  <si>
    <t>These bills of quantities are in multiple procurement format ie the "wet trades" - earthworks,  concrete,  formwork  and  reinforcement,  precast  concrete,  masonry, waterproofing  and  sub-surface  drainage -  are  provisionally  measured  and  the subsequent trades are budgetary allowances and/or selected subcontract amounts.</t>
  </si>
  <si>
    <t>Where reference is made in the documents to bills of quantities it shall be taken as referring to these Provisional Bills of Quantities. All quantities are provisional, are an indication of the extent and type of work to be executed and have been inserted in order to obtain competitive tenders. All work carried out under this contract shal be re measured and valued at schedule rates and in accordance with the Conditions of Contract</t>
  </si>
  <si>
    <r>
      <t xml:space="preserve">The </t>
    </r>
    <r>
      <rPr>
        <b/>
        <sz val="14"/>
        <rFont val="Calibri"/>
        <family val="2"/>
        <scheme val="minor"/>
      </rPr>
      <t xml:space="preserve"> budgetary  allowances </t>
    </r>
    <r>
      <rPr>
        <sz val="14"/>
        <rFont val="Calibri"/>
        <family val="2"/>
        <scheme val="minor"/>
      </rPr>
      <t xml:space="preserve"> and  selected  subcontract  amounts  allocated  for subsequent trades included in this </t>
    </r>
    <r>
      <rPr>
        <b/>
        <sz val="14"/>
        <rFont val="Calibri"/>
        <family val="2"/>
        <scheme val="minor"/>
      </rPr>
      <t>agreement</t>
    </r>
    <r>
      <rPr>
        <sz val="14"/>
        <rFont val="Calibri"/>
        <family val="2"/>
        <scheme val="minor"/>
      </rPr>
      <t xml:space="preserve"> will be separately procured, based on multiple procurement of selected subcontractors during the </t>
    </r>
    <r>
      <rPr>
        <b/>
        <sz val="14"/>
        <rFont val="Calibri"/>
        <family val="2"/>
        <scheme val="minor"/>
      </rPr>
      <t>construction period</t>
    </r>
  </si>
  <si>
    <r>
      <t xml:space="preserve">The </t>
    </r>
    <r>
      <rPr>
        <b/>
        <sz val="14"/>
        <rFont val="Calibri"/>
        <family val="2"/>
        <scheme val="minor"/>
      </rPr>
      <t>contractor</t>
    </r>
    <r>
      <rPr>
        <sz val="14"/>
        <rFont val="Calibri"/>
        <family val="2"/>
        <scheme val="minor"/>
      </rPr>
      <t xml:space="preserve"> shall price opposite this item for compliance with all the requirements. Refer to Scope Of Works item C.4.1.3. for details relating to protection of the works</t>
    </r>
  </si>
  <si>
    <r>
      <t>Clause 9.3 - Security of the</t>
    </r>
    <r>
      <rPr>
        <b/>
        <sz val="14"/>
        <rFont val="Calibri"/>
        <family val="2"/>
        <scheme val="minor"/>
      </rPr>
      <t xml:space="preserve"> works</t>
    </r>
  </si>
  <si>
    <r>
      <t xml:space="preserve">The </t>
    </r>
    <r>
      <rPr>
        <b/>
        <sz val="14"/>
        <rFont val="Calibri"/>
        <family val="2"/>
        <scheme val="minor"/>
      </rPr>
      <t xml:space="preserve">contractor </t>
    </r>
    <r>
      <rPr>
        <sz val="14"/>
        <rFont val="Calibri"/>
        <family val="2"/>
        <scheme val="minor"/>
      </rPr>
      <t>shall price opposite this item for compliance with all the requirements. Refer to Scope Of Works item C.4.1.3. for details relating to security of the works</t>
    </r>
  </si>
  <si>
    <r>
      <t xml:space="preserve">The </t>
    </r>
    <r>
      <rPr>
        <b/>
        <sz val="14"/>
        <rFont val="Calibri"/>
        <family val="2"/>
        <scheme val="minor"/>
      </rPr>
      <t xml:space="preserve">contractor </t>
    </r>
    <r>
      <rPr>
        <sz val="14"/>
        <rFont val="Calibri"/>
        <family val="2"/>
        <scheme val="minor"/>
      </rPr>
      <t>shall price opposite this item for compliance with all the requirements. Refer to Scope Of Works item C.4.1.5. for details relating to disturbance.</t>
    </r>
  </si>
  <si>
    <r>
      <t xml:space="preserve">The </t>
    </r>
    <r>
      <rPr>
        <b/>
        <sz val="14"/>
        <rFont val="Calibri"/>
        <family val="2"/>
        <scheme val="minor"/>
      </rPr>
      <t>contractor</t>
    </r>
    <r>
      <rPr>
        <sz val="14"/>
        <rFont val="Calibri"/>
        <family val="2"/>
        <scheme val="minor"/>
      </rPr>
      <t xml:space="preserve"> shall price opposite this item for compliance with all the requirements. Refer to Scope Of Works item C.4.1.6. for details relating to environmental disturbance.</t>
    </r>
  </si>
  <si>
    <r>
      <t xml:space="preserve">Clause 9.7 - </t>
    </r>
    <r>
      <rPr>
        <b/>
        <sz val="14"/>
        <rFont val="Calibri"/>
        <family val="2"/>
        <scheme val="minor"/>
      </rPr>
      <t xml:space="preserve">Works </t>
    </r>
    <r>
      <rPr>
        <sz val="14"/>
        <rFont val="Calibri"/>
        <family val="2"/>
        <scheme val="minor"/>
      </rPr>
      <t>cleaning and clearing</t>
    </r>
  </si>
  <si>
    <t>Information necessary for elections and completion of those clauses contained in the schedule which are necessary for tender purposes is given hereunder.  Where no information is given it shall mean that no specific requirements are expected or that the clause is not relevant to this specific contract</t>
  </si>
  <si>
    <t>Construction documentation will be completed and available at the date the site is handed over to the successful contractor. The Principal Agent and Contractor shall work together and shall agree dates that are reasonable by when the contractor is to Be  provided with each  outstanding item of the  anticipated construction documentation.</t>
  </si>
  <si>
    <t>10.3 - Previous work - dimensional accuracy [clause 3.1]</t>
  </si>
  <si>
    <t>10.4 - Previous work - defects [clause 3.2]</t>
  </si>
  <si>
    <t>10.5 - Inspection of adjoining properties [clause 3.3]</t>
  </si>
  <si>
    <r>
      <t xml:space="preserve">10.6 - Water [clause 6.1.]
Option A (by contractor) - </t>
    </r>
    <r>
      <rPr>
        <b/>
        <sz val="14"/>
        <rFont val="Calibri"/>
        <family val="2"/>
        <scheme val="minor"/>
      </rPr>
      <t>Yes</t>
    </r>
    <r>
      <rPr>
        <sz val="14"/>
        <rFont val="Calibri"/>
        <family val="2"/>
        <scheme val="minor"/>
      </rPr>
      <t xml:space="preserve">
Option B (by employer - free of charge) - </t>
    </r>
    <r>
      <rPr>
        <b/>
        <sz val="14"/>
        <rFont val="Calibri"/>
        <family val="2"/>
        <scheme val="minor"/>
      </rPr>
      <t>No</t>
    </r>
    <r>
      <rPr>
        <sz val="14"/>
        <rFont val="Calibri"/>
        <family val="2"/>
        <scheme val="minor"/>
      </rPr>
      <t xml:space="preserve">
Option C (by employer - metered) - </t>
    </r>
    <r>
      <rPr>
        <b/>
        <sz val="14"/>
        <rFont val="Calibri"/>
        <family val="2"/>
        <scheme val="minor"/>
      </rPr>
      <t>No</t>
    </r>
  </si>
  <si>
    <t>The contractor shall install a water meter  to the existing water supply at approved points and provide the Principle Agent with regular readings of water consumption at a date to be advised.</t>
  </si>
  <si>
    <r>
      <t xml:space="preserve">10.1 -   Provisional bills of quantities [clause 2.2]. The quantities are provisional - </t>
    </r>
    <r>
      <rPr>
        <b/>
        <sz val="14"/>
        <rFont val="Calibri"/>
        <family val="2"/>
        <scheme val="minor"/>
      </rPr>
      <t>Applicable</t>
    </r>
  </si>
  <si>
    <r>
      <t xml:space="preserve">10.2 - Availability of construction documentation [clause 2.3]
Provisional construction documentation is complete - </t>
    </r>
    <r>
      <rPr>
        <b/>
        <sz val="14"/>
        <rFont val="Calibri"/>
        <family val="2"/>
        <scheme val="minor"/>
      </rPr>
      <t>Yes</t>
    </r>
  </si>
  <si>
    <r>
      <t xml:space="preserve">10.7 -   Electricity [clause 6.2.]
Option A (by contractor) - </t>
    </r>
    <r>
      <rPr>
        <b/>
        <sz val="14"/>
        <rFont val="Calibri"/>
        <family val="2"/>
        <scheme val="minor"/>
      </rPr>
      <t xml:space="preserve">Yes
</t>
    </r>
    <r>
      <rPr>
        <sz val="14"/>
        <rFont val="Calibri"/>
        <family val="2"/>
        <scheme val="minor"/>
      </rPr>
      <t>Option B (by employer - free of charge) -</t>
    </r>
    <r>
      <rPr>
        <b/>
        <sz val="14"/>
        <rFont val="Calibri"/>
        <family val="2"/>
        <scheme val="minor"/>
      </rPr>
      <t xml:space="preserve"> No
</t>
    </r>
    <r>
      <rPr>
        <sz val="14"/>
        <rFont val="Calibri"/>
        <family val="2"/>
        <scheme val="minor"/>
      </rPr>
      <t>Option C (by employer - metered)</t>
    </r>
    <r>
      <rPr>
        <b/>
        <sz val="14"/>
        <rFont val="Calibri"/>
        <family val="2"/>
        <scheme val="minor"/>
      </rPr>
      <t xml:space="preserve"> - No</t>
    </r>
  </si>
  <si>
    <t>The contractor shall install an electrical meter to the existing electricity supply at approved points and provide the Principle Agent with regular readings of electrical consumption at a date to be advised.</t>
  </si>
  <si>
    <r>
      <t xml:space="preserve">10.8 -   Telecommunications [clause 6.3.]
Telephone - </t>
    </r>
    <r>
      <rPr>
        <b/>
        <sz val="14"/>
        <rFont val="Calibri"/>
        <family val="2"/>
        <scheme val="minor"/>
      </rPr>
      <t>Yes</t>
    </r>
    <r>
      <rPr>
        <sz val="14"/>
        <rFont val="Calibri"/>
        <family val="2"/>
        <scheme val="minor"/>
      </rPr>
      <t xml:space="preserve">
Facsimile - </t>
    </r>
    <r>
      <rPr>
        <b/>
        <sz val="14"/>
        <rFont val="Calibri"/>
        <family val="2"/>
        <scheme val="minor"/>
      </rPr>
      <t>No</t>
    </r>
    <r>
      <rPr>
        <sz val="14"/>
        <rFont val="Calibri"/>
        <family val="2"/>
        <scheme val="minor"/>
      </rPr>
      <t xml:space="preserve">
E-mail - </t>
    </r>
    <r>
      <rPr>
        <b/>
        <sz val="14"/>
        <rFont val="Calibri"/>
        <family val="2"/>
        <scheme val="minor"/>
      </rPr>
      <t>No</t>
    </r>
  </si>
  <si>
    <r>
      <t xml:space="preserve">10.9 -   Ablution facilities [clause 6.4.]
Option A (by contractor) - </t>
    </r>
    <r>
      <rPr>
        <b/>
        <sz val="14"/>
        <rFont val="Calibri"/>
        <family val="2"/>
        <scheme val="minor"/>
      </rPr>
      <t>Yes</t>
    </r>
    <r>
      <rPr>
        <sz val="14"/>
        <rFont val="Calibri"/>
        <family val="2"/>
        <scheme val="minor"/>
      </rPr>
      <t xml:space="preserve">
Option B (by employer) - </t>
    </r>
    <r>
      <rPr>
        <b/>
        <sz val="14"/>
        <rFont val="Calibri"/>
        <family val="2"/>
        <scheme val="minor"/>
      </rPr>
      <t>No</t>
    </r>
  </si>
  <si>
    <r>
      <t xml:space="preserve">10.10 - Protection of the </t>
    </r>
    <r>
      <rPr>
        <b/>
        <sz val="14"/>
        <rFont val="Calibri"/>
        <family val="2"/>
        <scheme val="minor"/>
      </rPr>
      <t xml:space="preserve">works </t>
    </r>
    <r>
      <rPr>
        <sz val="14"/>
        <rFont val="Calibri"/>
        <family val="2"/>
        <scheme val="minor"/>
      </rPr>
      <t>[clause 9.1]</t>
    </r>
  </si>
  <si>
    <r>
      <t xml:space="preserve">The </t>
    </r>
    <r>
      <rPr>
        <b/>
        <sz val="14"/>
        <rFont val="Calibri"/>
        <family val="2"/>
        <scheme val="minor"/>
      </rPr>
      <t xml:space="preserve">contractor </t>
    </r>
    <r>
      <rPr>
        <sz val="14"/>
        <rFont val="Calibri"/>
        <family val="2"/>
        <scheme val="minor"/>
      </rPr>
      <t>shall refer to Scope of Works item C.4.1.3. For the protection of works.</t>
    </r>
  </si>
  <si>
    <r>
      <t xml:space="preserve">10.11 -   Protection/isolation of existing/sectional occupied </t>
    </r>
    <r>
      <rPr>
        <b/>
        <sz val="14"/>
        <rFont val="Calibri"/>
        <family val="2"/>
        <scheme val="minor"/>
      </rPr>
      <t xml:space="preserve">works </t>
    </r>
    <r>
      <rPr>
        <sz val="14"/>
        <rFont val="Calibri"/>
        <family val="2"/>
        <scheme val="minor"/>
      </rPr>
      <t xml:space="preserve">[clause 9.2]
Protection/isolation is required - </t>
    </r>
    <r>
      <rPr>
        <b/>
        <sz val="14"/>
        <rFont val="Calibri"/>
        <family val="2"/>
        <scheme val="minor"/>
      </rPr>
      <t>No</t>
    </r>
  </si>
  <si>
    <r>
      <t>The</t>
    </r>
    <r>
      <rPr>
        <b/>
        <sz val="14"/>
        <rFont val="Calibri"/>
        <family val="2"/>
        <scheme val="minor"/>
      </rPr>
      <t xml:space="preserve"> contractor </t>
    </r>
    <r>
      <rPr>
        <sz val="14"/>
        <rFont val="Calibri"/>
        <family val="2"/>
        <scheme val="minor"/>
      </rPr>
      <t>shall refer to Scope of Works item C.4.1.5. for disturbance.</t>
    </r>
  </si>
  <si>
    <r>
      <t xml:space="preserve">The </t>
    </r>
    <r>
      <rPr>
        <b/>
        <sz val="14"/>
        <rFont val="Calibri"/>
        <family val="2"/>
        <scheme val="minor"/>
      </rPr>
      <t>contractor</t>
    </r>
    <r>
      <rPr>
        <sz val="14"/>
        <rFont val="Calibri"/>
        <family val="2"/>
        <scheme val="minor"/>
      </rPr>
      <t xml:space="preserve"> shall refer to Scope Of Works item C.4.1.6. for environmental disturbance</t>
    </r>
  </si>
  <si>
    <t>Contract Instructions issued on site are to be recorded in triplicate in a site instruction book which is to be maintained on site by the contractor</t>
  </si>
  <si>
    <r>
      <t xml:space="preserve">Where warranties for materials and/or workmanship are called for, the </t>
    </r>
    <r>
      <rPr>
        <b/>
        <sz val="14"/>
        <rFont val="Calibri"/>
        <family val="2"/>
        <scheme val="minor"/>
      </rPr>
      <t xml:space="preserve">contractor </t>
    </r>
    <r>
      <rPr>
        <sz val="14"/>
        <rFont val="Calibri"/>
        <family val="2"/>
        <scheme val="minor"/>
      </rPr>
      <t xml:space="preserve">shall obtain a written warranty, addressed to the </t>
    </r>
    <r>
      <rPr>
        <b/>
        <sz val="14"/>
        <rFont val="Calibri"/>
        <family val="2"/>
        <scheme val="minor"/>
      </rPr>
      <t>employer</t>
    </r>
    <r>
      <rPr>
        <sz val="14"/>
        <rFont val="Calibri"/>
        <family val="2"/>
        <scheme val="minor"/>
      </rPr>
      <t xml:space="preserve">, from the firm supplying the materials and/or doing the work and shall deliver same to the </t>
    </r>
    <r>
      <rPr>
        <b/>
        <sz val="14"/>
        <rFont val="Calibri"/>
        <family val="2"/>
        <scheme val="minor"/>
      </rPr>
      <t xml:space="preserve">principal agent </t>
    </r>
    <r>
      <rPr>
        <sz val="14"/>
        <rFont val="Calibri"/>
        <family val="2"/>
        <scheme val="minor"/>
      </rPr>
      <t xml:space="preserve">on the </t>
    </r>
    <r>
      <rPr>
        <b/>
        <sz val="14"/>
        <rFont val="Calibri"/>
        <family val="2"/>
        <scheme val="minor"/>
      </rPr>
      <t>final completion of the contract</t>
    </r>
    <r>
      <rPr>
        <sz val="14"/>
        <rFont val="Calibri"/>
        <family val="2"/>
        <scheme val="minor"/>
      </rPr>
      <t xml:space="preserve">. The warranty shall state that workmanship, materials and installation are warranted for a specified period from the date of </t>
    </r>
    <r>
      <rPr>
        <b/>
        <sz val="14"/>
        <rFont val="Calibri"/>
        <family val="2"/>
        <scheme val="minor"/>
      </rPr>
      <t>final completion</t>
    </r>
    <r>
      <rPr>
        <sz val="14"/>
        <rFont val="Calibri"/>
        <family val="2"/>
        <scheme val="minor"/>
      </rPr>
      <t xml:space="preserve"> and that any </t>
    </r>
    <r>
      <rPr>
        <b/>
        <sz val="14"/>
        <rFont val="Calibri"/>
        <family val="2"/>
        <scheme val="minor"/>
      </rPr>
      <t>defects</t>
    </r>
    <r>
      <rPr>
        <sz val="14"/>
        <rFont val="Calibri"/>
        <family val="2"/>
        <scheme val="minor"/>
      </rPr>
      <t xml:space="preserve"> that may arise during the specified period shall be made good at the expense of the firm supplying the materials and/or doing the work,upon written notice to do so. The warranty will not be enforced if the work is damaged by </t>
    </r>
    <r>
      <rPr>
        <b/>
        <sz val="14"/>
        <rFont val="Calibri"/>
        <family val="2"/>
        <scheme val="minor"/>
      </rPr>
      <t>defects</t>
    </r>
    <r>
      <rPr>
        <sz val="14"/>
        <rFont val="Calibri"/>
        <family val="2"/>
        <scheme val="minor"/>
      </rPr>
      <t xml:space="preserve"> in the construction of the building in which case the responsibility for replacement shall rest entirely with the</t>
    </r>
    <r>
      <rPr>
        <b/>
        <sz val="14"/>
        <rFont val="Calibri"/>
        <family val="2"/>
        <scheme val="minor"/>
      </rPr>
      <t xml:space="preserve"> contractor</t>
    </r>
  </si>
  <si>
    <r>
      <t xml:space="preserve">It is specifically agreed that the </t>
    </r>
    <r>
      <rPr>
        <b/>
        <sz val="14"/>
        <rFont val="Calibri"/>
        <family val="2"/>
        <scheme val="minor"/>
      </rPr>
      <t xml:space="preserve">contractor </t>
    </r>
    <r>
      <rPr>
        <sz val="14"/>
        <rFont val="Calibri"/>
        <family val="2"/>
        <scheme val="minor"/>
      </rPr>
      <t xml:space="preserve">accepts the obligation of assisting the </t>
    </r>
    <r>
      <rPr>
        <b/>
        <sz val="14"/>
        <rFont val="Calibri"/>
        <family val="2"/>
        <scheme val="minor"/>
      </rPr>
      <t>principal agent</t>
    </r>
    <r>
      <rPr>
        <sz val="14"/>
        <rFont val="Calibri"/>
        <family val="2"/>
        <scheme val="minor"/>
      </rPr>
      <t xml:space="preserve"> in implementing proper cost management. The </t>
    </r>
    <r>
      <rPr>
        <b/>
        <sz val="14"/>
        <rFont val="Calibri"/>
        <family val="2"/>
        <scheme val="minor"/>
      </rPr>
      <t>contractor</t>
    </r>
    <r>
      <rPr>
        <sz val="14"/>
        <rFont val="Calibri"/>
        <family val="2"/>
        <scheme val="minor"/>
      </rPr>
      <t xml:space="preserve"> will be advised by the </t>
    </r>
    <r>
      <rPr>
        <b/>
        <sz val="14"/>
        <rFont val="Calibri"/>
        <family val="2"/>
        <scheme val="minor"/>
      </rPr>
      <t>principal agent</t>
    </r>
    <r>
      <rPr>
        <sz val="14"/>
        <rFont val="Calibri"/>
        <family val="2"/>
        <scheme val="minor"/>
      </rPr>
      <t xml:space="preserve"> of all cost management procedures which will be implemented to ensure that the final building cost does not exceed the budget. The </t>
    </r>
    <r>
      <rPr>
        <b/>
        <sz val="14"/>
        <rFont val="Calibri"/>
        <family val="2"/>
        <scheme val="minor"/>
      </rPr>
      <t xml:space="preserve">principal agent </t>
    </r>
    <r>
      <rPr>
        <sz val="14"/>
        <rFont val="Calibri"/>
        <family val="2"/>
        <scheme val="minor"/>
      </rPr>
      <t>undertakes to make available to the</t>
    </r>
    <r>
      <rPr>
        <b/>
        <sz val="14"/>
        <rFont val="Calibri"/>
        <family val="2"/>
        <scheme val="minor"/>
      </rPr>
      <t xml:space="preserve"> contractor</t>
    </r>
    <r>
      <rPr>
        <sz val="14"/>
        <rFont val="Calibri"/>
        <family val="2"/>
        <scheme val="minor"/>
      </rPr>
      <t xml:space="preserve"> all</t>
    </r>
    <r>
      <rPr>
        <b/>
        <sz val="14"/>
        <rFont val="Calibri"/>
        <family val="2"/>
        <scheme val="minor"/>
      </rPr>
      <t xml:space="preserve"> budgetary allowances </t>
    </r>
    <r>
      <rPr>
        <sz val="14"/>
        <rFont val="Calibri"/>
        <family val="2"/>
        <scheme val="minor"/>
      </rPr>
      <t xml:space="preserve">and cost assessments/reports to enable the proper procedure to be implemented  and  the  </t>
    </r>
    <r>
      <rPr>
        <b/>
        <sz val="14"/>
        <rFont val="Calibri"/>
        <family val="2"/>
        <scheme val="minor"/>
      </rPr>
      <t>contractor</t>
    </r>
    <r>
      <rPr>
        <sz val="14"/>
        <rFont val="Calibri"/>
        <family val="2"/>
        <scheme val="minor"/>
      </rPr>
      <t xml:space="preserve">  shall  attend  all  cost  plan  review  and  cost management meetings. The </t>
    </r>
    <r>
      <rPr>
        <b/>
        <sz val="14"/>
        <rFont val="Calibri"/>
        <family val="2"/>
        <scheme val="minor"/>
      </rPr>
      <t xml:space="preserve">contractor </t>
    </r>
    <r>
      <rPr>
        <sz val="14"/>
        <rFont val="Calibri"/>
        <family val="2"/>
        <scheme val="minor"/>
      </rPr>
      <t>undertakes to extend these procedures, as necessary, to all subcontractors</t>
    </r>
  </si>
  <si>
    <r>
      <t xml:space="preserve">The </t>
    </r>
    <r>
      <rPr>
        <b/>
        <sz val="14"/>
        <rFont val="Calibri"/>
        <family val="2"/>
        <scheme val="minor"/>
      </rPr>
      <t xml:space="preserve">contractor </t>
    </r>
    <r>
      <rPr>
        <sz val="14"/>
        <rFont val="Calibri"/>
        <family val="2"/>
        <scheme val="minor"/>
      </rPr>
      <t xml:space="preserve">is advised that propping of floors below may be required if he wishes to use any areas of completed suspended reinforced concrete slabs for vehicle access, storage of </t>
    </r>
    <r>
      <rPr>
        <b/>
        <sz val="14"/>
        <rFont val="Calibri"/>
        <family val="2"/>
        <scheme val="minor"/>
      </rPr>
      <t xml:space="preserve">materials and goods </t>
    </r>
    <r>
      <rPr>
        <sz val="14"/>
        <rFont val="Calibri"/>
        <family val="2"/>
        <scheme val="minor"/>
      </rPr>
      <t xml:space="preserve">and location of plant, scaffolding, etc. The location of these areas and any necessary propping shall be approved by the </t>
    </r>
    <r>
      <rPr>
        <b/>
        <sz val="14"/>
        <rFont val="Calibri"/>
        <family val="2"/>
        <scheme val="minor"/>
      </rPr>
      <t xml:space="preserve">principal agent </t>
    </r>
    <r>
      <rPr>
        <sz val="14"/>
        <rFont val="Calibri"/>
        <family val="2"/>
        <scheme val="minor"/>
      </rPr>
      <t>and the cost thereof shall be borne by the</t>
    </r>
    <r>
      <rPr>
        <b/>
        <sz val="14"/>
        <rFont val="Calibri"/>
        <family val="2"/>
        <scheme val="minor"/>
      </rPr>
      <t xml:space="preserve"> contractor</t>
    </r>
  </si>
  <si>
    <r>
      <t>Each window shall be tested for water tightness with water sprayed on using adequate pressure. If in the opinion of the</t>
    </r>
    <r>
      <rPr>
        <b/>
        <sz val="14"/>
        <rFont val="Calibri"/>
        <family val="2"/>
        <scheme val="minor"/>
      </rPr>
      <t xml:space="preserve"> principal agent</t>
    </r>
    <r>
      <rPr>
        <sz val="14"/>
        <rFont val="Calibri"/>
        <family val="2"/>
        <scheme val="minor"/>
      </rPr>
      <t>, the pressure proves to be inadequate, then the pressure shall be boosted by means of compressed air or other approved means</t>
    </r>
  </si>
  <si>
    <r>
      <t xml:space="preserve">Flat roof waterproof areas shall be prepared with small sand dykes around them of a size and enclosing an area approved by the </t>
    </r>
    <r>
      <rPr>
        <b/>
        <sz val="14"/>
        <rFont val="Calibri"/>
        <family val="2"/>
        <scheme val="minor"/>
      </rPr>
      <t>principal agent</t>
    </r>
    <r>
      <rPr>
        <sz val="14"/>
        <rFont val="Calibri"/>
        <family val="2"/>
        <scheme val="minor"/>
      </rPr>
      <t>, flooded with water and kept "ponded" for at least 36 hours as a test to ensure the water tightness of the waterproofing and before any further construction work is carried out above the waterproofing</t>
    </r>
  </si>
  <si>
    <t>Hall</t>
  </si>
  <si>
    <t>Pavillion</t>
  </si>
  <si>
    <t>Gatehouse</t>
  </si>
  <si>
    <t>Total</t>
  </si>
  <si>
    <t>230mm Walls</t>
  </si>
  <si>
    <t>Units</t>
  </si>
  <si>
    <t>115m Walls</t>
  </si>
  <si>
    <t>Ceramic Tiles</t>
  </si>
  <si>
    <t>700x300 Strip Footings</t>
  </si>
  <si>
    <t>500x250 Strip Footings</t>
  </si>
  <si>
    <t>75mm Surface Bed</t>
  </si>
  <si>
    <t>ND4F</t>
  </si>
  <si>
    <t>NC1</t>
  </si>
  <si>
    <t>NE2</t>
  </si>
  <si>
    <t>NE1</t>
  </si>
  <si>
    <t>230 Single - LH</t>
  </si>
  <si>
    <t>230 Single - RH</t>
  </si>
  <si>
    <t>115 Single - LH</t>
  </si>
  <si>
    <t>115 Single - RH</t>
  </si>
  <si>
    <t>230 Double</t>
  </si>
  <si>
    <t>NC2F</t>
  </si>
  <si>
    <t>Plumbing</t>
  </si>
  <si>
    <t>Concrete</t>
  </si>
  <si>
    <t>Showers</t>
  </si>
  <si>
    <t>W/C</t>
  </si>
  <si>
    <t>Urinals</t>
  </si>
  <si>
    <t>Wash Basin</t>
  </si>
  <si>
    <t>Kitchen Sink</t>
  </si>
  <si>
    <t>Isoboard</t>
  </si>
  <si>
    <t>Cornince</t>
  </si>
  <si>
    <t>Floor Finishing</t>
  </si>
  <si>
    <t>Terazzo Tiles</t>
  </si>
  <si>
    <t>Plaster</t>
  </si>
  <si>
    <t>Both Sides</t>
  </si>
  <si>
    <t>Painting</t>
  </si>
  <si>
    <t>Plaster Primer</t>
  </si>
  <si>
    <t>Top Coat (3 Coats)</t>
  </si>
  <si>
    <t>Excavations</t>
  </si>
  <si>
    <t>Strip Top Spoil</t>
  </si>
  <si>
    <t>NCTX7S5</t>
  </si>
  <si>
    <t>Add Contingency</t>
  </si>
  <si>
    <t>Rounding</t>
  </si>
  <si>
    <t>Filling of natural gravel material (G7) supplied by the contractor, compacted to 93% Mod AASHTO density</t>
  </si>
  <si>
    <t>Sports Field</t>
  </si>
  <si>
    <t>Leveling of Site</t>
  </si>
  <si>
    <t>Parking Area</t>
  </si>
  <si>
    <t>Bulk Excavation</t>
  </si>
  <si>
    <t>Selected</t>
  </si>
  <si>
    <t>Sub Base</t>
  </si>
  <si>
    <t>Stabilization</t>
  </si>
  <si>
    <t>25MPa/19mm concrete</t>
  </si>
  <si>
    <t>10 mm Diameter bars</t>
  </si>
  <si>
    <t>8 mm Diameter bars</t>
  </si>
  <si>
    <t>Type 193 fabric reinforcement in concrete surface beds etc</t>
  </si>
  <si>
    <t>75mm Wide reinforcement built in horizontally</t>
  </si>
  <si>
    <t>110mm Lintels in lengths not exceeding 3m</t>
  </si>
  <si>
    <t>150mm Wide reinforcement built in horizontally</t>
  </si>
  <si>
    <t>Water Proofing</t>
  </si>
  <si>
    <t>DPC Walls</t>
  </si>
  <si>
    <t>DPC Floor</t>
  </si>
  <si>
    <t>0.58mm "Cliplok" or similar approived roof sheeting fixed to timberpurlins</t>
  </si>
  <si>
    <t>Roof covering with pitches not exceeding 25 degrees - Pavilion</t>
  </si>
  <si>
    <t>Roof covering with pitches not exceeding 25 degrees - Hall</t>
  </si>
  <si>
    <t>Sum</t>
  </si>
  <si>
    <t>Supply and install roof truss system, including roof rixing purlines (sheeting measured elsewhere) for Multi-Purpose Building as per 18007-0002</t>
  </si>
  <si>
    <t>Supply and install roof truss system, including roof rixing purlines (sheeting measured elsewhere) for Gatehouse as per 18007-0003</t>
  </si>
  <si>
    <t>75 x 12mm Skirtings</t>
  </si>
  <si>
    <t>20 x 20mm Skirtings including ?mm quadrant bead, nailed</t>
  </si>
  <si>
    <t>Hollow core flush doors with commercial veneer, hung to steel frames</t>
  </si>
  <si>
    <t>40mm Door 2100 x 850mm high</t>
  </si>
  <si>
    <t>40mm  Double door 2100 x 1500mm high with rebated (flush?) meeting edges</t>
  </si>
  <si>
    <t>Kitchen Cupboards for Multi-Purpose Building</t>
  </si>
  <si>
    <t>Carpentry for changes rooms</t>
  </si>
  <si>
    <t>Ceilings including standard steel brandering at 500mm centres in one direction onlY</t>
  </si>
  <si>
    <t>6,4mm Gypsum plasterboard with H-profile galvanised steel jointing strips</t>
  </si>
  <si>
    <t>75mm Coved cornices</t>
  </si>
  <si>
    <t>Three-lever rebated lockset</t>
  </si>
  <si>
    <t>Frame for door 2100 x 850mm high</t>
  </si>
  <si>
    <t>STEEL WINDOWS</t>
  </si>
  <si>
    <t>Standard residential windows (Including Glazing, and Enamel Paint)</t>
  </si>
  <si>
    <t>PLASTER</t>
  </si>
  <si>
    <t>350 x 350 x 8mm matt ceramic floor tiles on 8mm bedding on concrete and flush pointed with tinted  grout</t>
  </si>
  <si>
    <t>WC pan with double flap heavy duty plastic seat (including all plumbing fittings)</t>
  </si>
  <si>
    <t>Wall urinal with spreader and waste union(including all plumbing fittings</t>
  </si>
  <si>
    <t>Shower complete with all fittings</t>
  </si>
  <si>
    <t>Ceramic wash basins (incluidng all plumbing fittings)</t>
  </si>
  <si>
    <t>Supply, and install all sewerage systems for the sport facility, including new and renovated areas</t>
  </si>
  <si>
    <t>ON FLOATED PLASTER SURFACES</t>
  </si>
  <si>
    <t>PERIMITER WALL</t>
  </si>
  <si>
    <t>Supply, and install all water systems for the sport facility, including new and renovated areas.</t>
  </si>
  <si>
    <t>Supply and install fencing around the grass athletic track, rugby and soccer field.</t>
  </si>
  <si>
    <t>Tender</t>
  </si>
  <si>
    <t>Rate</t>
  </si>
  <si>
    <t>TOTAL TO DATE</t>
  </si>
  <si>
    <t>Sub total Excluding Vat</t>
  </si>
  <si>
    <t>Sub total 2 Excluding Vat</t>
  </si>
  <si>
    <t>Subtotal Carried to Form of Offer</t>
  </si>
  <si>
    <t>Value added tax at 15%</t>
  </si>
  <si>
    <t>FIRE PROTECTION</t>
  </si>
  <si>
    <t>4.5 kg CO2 Extinguisher complete with mounting board and hanging bracket</t>
  </si>
  <si>
    <t>9 kg DCP Extinguisher complete with mounting board and hanging bracket</t>
  </si>
  <si>
    <t xml:space="preserve">Install non-swinging, rotary pattern type fire hose reels in the positions as indicated on the project drawings. The fire hose reels must be complete with 30 m long, 20 mm diameter hose, hose run-out guide, clamps, nozzle bracket, fixing brackets and bolts, nozzle-cock and 25 mm stop valve all to conform to SANS 543. </t>
  </si>
  <si>
    <t>FIRE SIGNAGE</t>
  </si>
  <si>
    <t>Signage to SANS standrards for all fire requirements.</t>
  </si>
  <si>
    <t>Supply, delivery and installation of a wall mounted single sided 150mm module Green Photo Luminescent E3 Fire Escape sign</t>
  </si>
  <si>
    <t xml:space="preserve">Supply, delivery and installation of a wall mounted single sided 150mm module Red Photo Luminescent F4 Fire Extinguisher sign </t>
  </si>
  <si>
    <t>Supply, delivery and installation of a wall mounted single sided 150mm module Red Photo Luminescent F13 Fire Hose Reel Extinguisher sign</t>
  </si>
  <si>
    <t xml:space="preserve">Add Contingency </t>
  </si>
  <si>
    <t>Testing of roof waterproofing for water tightness</t>
  </si>
  <si>
    <t>Clause 6.3 - Two Name Boards (2)</t>
  </si>
  <si>
    <t>Clause 6.6 - Community Liaison Officer (8) Months</t>
  </si>
  <si>
    <t>Clause 6.5 - Site Offices, Meeting, Storage &amp; Engineer's Office</t>
  </si>
  <si>
    <t xml:space="preserve">Item </t>
  </si>
  <si>
    <t>1.1. Digging up and removing rubbish, debris, vegetation, hedges, shrubs, bush, etc and trees not exceeding 200mm girth</t>
  </si>
  <si>
    <t>1.2. Demolition (Demolition and Clearing all existing structures as per the Engineer's Instruction</t>
  </si>
  <si>
    <t xml:space="preserve">sum </t>
  </si>
  <si>
    <t>STRUCTURAL STEELWORK</t>
  </si>
  <si>
    <t>User note</t>
  </si>
  <si>
    <t>Insert preambles/specifications as may be required or in order to supplement any applicable preambles, specifications or bills of quantities descriptions</t>
  </si>
  <si>
    <t>Take note that these Model Bills of Quantities utilise abbreviated descriptions</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</si>
  <si>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</si>
  <si>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t>Consider inserting the preambles hereunder when using the abovementioned Model Preambles for Trades 2008</t>
  </si>
  <si>
    <t>Consideration is to be given in specific applications (e.g. where "heavy" steel structures such as in industrial plants, towers for mine shafts, etc are dominant) to implement the principles laid down by the "Measurement for Structural Steelwork" as prepared and recommended by the South African Institute of Steel Construction or any other appropriate principles  This bill is, however, based on the building work measuring  system</t>
  </si>
  <si>
    <t>Finishing-off painting is to be included in this trade only when the structural steel contractor is required to execute the work</t>
  </si>
  <si>
    <t>Descriptions of bolts shall be deemed to include nuts and washers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</si>
  <si>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</si>
  <si>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</si>
  <si>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STEEL COLUMNS AND BEAMS</t>
  </si>
  <si>
    <t>In the event of there being only a limited number of different heights or lengths of columns or beams, the specific heights or lengths may be given separately or may be suitably grouped together</t>
  </si>
  <si>
    <t>Welded columns in single lengths with flat base, cap, bearer and connection plates, bolted to concrete</t>
  </si>
  <si>
    <t>246X147mm x 37kg/m I-section</t>
  </si>
  <si>
    <t>STEEL TRUSSES</t>
  </si>
  <si>
    <t>Welded roof trusses of angle rafters, tie beams, rails, struts, braces, cleats, etc and flat bearer, gusset and connection plates, bolted to steel</t>
  </si>
  <si>
    <t>Truss 2 (No 12 )</t>
  </si>
  <si>
    <t>Truss 3 (No 2)</t>
  </si>
  <si>
    <t>STEEL PURLINS, GIRTS, BRACING, ETC</t>
  </si>
  <si>
    <t>Purlins and girts, bolted to steel</t>
  </si>
  <si>
    <t>125 x 65 x 20 x 2,5mm Thick cold-formed lipped channel purlins</t>
  </si>
  <si>
    <t>Welded bracing, anti-sag rails, etc with flat connection plates, bolted to steel</t>
  </si>
  <si>
    <t>Angle bracing</t>
  </si>
  <si>
    <t>BILL NO 3 MASONRY</t>
  </si>
  <si>
    <t>UPGRADING OF DELAREYVILLE SPORTS COMPLEX</t>
  </si>
  <si>
    <t>BILL NO 5 WATERPROOFING</t>
  </si>
  <si>
    <t>UPGRADING OF DELARAYVILLE SPORTS COMPLEX</t>
  </si>
  <si>
    <t>BILL NO 7</t>
  </si>
  <si>
    <t>CARPENTRY AND JOINERY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</si>
</sst>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0;[Red]\-&quot;R&quot;#,##0"/>
    <numFmt numFmtId="165" formatCode="_-&quot;R&quot;* #,##0.00_-;\-&quot;R&quot;* #,##0.00_-;_-&quot;R&quot;* &quot;-&quot;??_-;_-@_-"/>
  </numFmts>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b/>
      <sz val="14"/>
      <color theme="1"/>
      <name val="Calibri"/>
      <family val="2"/>
      <scheme val="minor"/>
    </font>
    <font>
      <b/>
      <u/>
      <sz val="16"/>
      <color theme="1"/>
      <name val="Calibri"/>
      <family val="2"/>
      <scheme val="minor"/>
    </font>
    <font>
      <sz val="14"/>
      <name val="Calibri"/>
      <family val="2"/>
      <scheme val="minor"/>
    </font>
    <font>
      <b/>
      <sz val="14"/>
      <name val="Calibri"/>
      <family val="2"/>
      <scheme val="minor"/>
    </font>
    <font>
      <b/>
      <u/>
      <sz val="16"/>
      <name val="Calibri"/>
      <family val="2"/>
      <scheme val="minor"/>
    </font>
    <font>
      <b/>
      <u/>
      <sz val="14"/>
      <name val="Calibri"/>
      <family val="2"/>
      <scheme val="minor"/>
    </font>
    <font>
      <i/>
      <sz val="14"/>
      <name val="Calibri"/>
      <family val="2"/>
      <scheme val="minor"/>
    </font>
    <font>
      <b/>
      <sz val="11"/>
      <color rgb="FFFF0000"/>
      <name val="Calibri"/>
      <family val="2"/>
      <scheme val="minor"/>
    </font>
    <font>
      <sz val="8"/>
      <name val="Calibri"/>
      <family val="2"/>
      <scheme val="minor"/>
    </font>
    <font>
      <sz val="10"/>
      <name val="Arial"/>
      <family val="2"/>
    </font>
    <font>
      <i/>
      <sz val="14"/>
      <color theme="1"/>
      <name val="Calibri"/>
      <family val="2"/>
      <scheme val="minor"/>
    </font>
    <font>
      <b/>
      <i/>
      <u/>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double">
        <color auto="1"/>
      </left>
      <right/>
      <top/>
      <bottom/>
      <diagonal/>
    </border>
    <border>
      <left style="medium">
        <color auto="1"/>
      </left>
      <right style="thin">
        <color auto="1"/>
      </right>
      <top/>
      <bottom/>
      <diagonal/>
    </border>
    <border>
      <left style="double">
        <color auto="1"/>
      </left>
      <right style="medium">
        <color auto="1"/>
      </right>
      <top/>
      <bottom/>
      <diagonal/>
    </border>
    <border>
      <left style="double">
        <color auto="1"/>
      </left>
      <right style="double">
        <color auto="1"/>
      </right>
      <top/>
      <bottom/>
      <diagonal/>
    </border>
    <border>
      <left/>
      <right style="medium">
        <color auto="1"/>
      </right>
      <top/>
      <bottom/>
      <diagonal/>
    </border>
    <border>
      <left style="medium">
        <color auto="1"/>
      </left>
      <right style="double">
        <color auto="1"/>
      </right>
      <top/>
      <bottom/>
      <diagonal/>
    </border>
    <border>
      <left style="thin">
        <color auto="1"/>
      </left>
      <right/>
      <top style="medium">
        <color auto="1"/>
      </top>
      <bottom/>
      <diagonal/>
    </border>
    <border>
      <left style="medium">
        <color auto="1"/>
      </left>
      <right style="double">
        <color auto="1"/>
      </right>
      <top style="medium">
        <color auto="1"/>
      </top>
      <bottom style="medium">
        <color auto="1"/>
      </bottom>
      <diagonal/>
    </border>
    <border>
      <left style="double">
        <color auto="1"/>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style="medium">
        <color auto="1"/>
      </left>
      <right style="double">
        <color auto="1"/>
      </right>
      <top style="medium">
        <color auto="1"/>
      </top>
      <bottom/>
      <diagonal/>
    </border>
    <border>
      <left style="double">
        <color auto="1"/>
      </left>
      <right style="double">
        <color auto="1"/>
      </right>
      <top style="medium">
        <color auto="1"/>
      </top>
      <bottom/>
      <diagonal/>
    </border>
    <border>
      <left style="double">
        <color auto="1"/>
      </left>
      <right style="medium">
        <color auto="1"/>
      </right>
      <top style="medium">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double">
        <color auto="1"/>
      </right>
      <top/>
      <bottom style="medium">
        <color auto="1"/>
      </bottom>
      <diagonal/>
    </border>
    <border>
      <left style="double">
        <color auto="1"/>
      </left>
      <right style="double">
        <color auto="1"/>
      </right>
      <top/>
      <bottom style="medium">
        <color auto="1"/>
      </bottom>
      <diagonal/>
    </border>
    <border>
      <left style="double">
        <color auto="1"/>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top style="medium">
        <color auto="1"/>
      </top>
      <bottom/>
      <diagonal/>
    </border>
    <border>
      <left style="double">
        <color auto="1"/>
      </left>
      <right/>
      <top/>
      <bottom style="medium">
        <color auto="1"/>
      </bottom>
      <diagonal/>
    </border>
    <border>
      <left style="double">
        <color auto="1"/>
      </left>
      <right/>
      <top style="medium">
        <color auto="1"/>
      </top>
      <bottom/>
      <diagonal/>
    </border>
    <border>
      <left/>
      <right style="medium">
        <color auto="1"/>
      </right>
      <top/>
      <bottom style="medium">
        <color auto="1"/>
      </bottom>
      <diagonal/>
    </border>
    <border>
      <left/>
      <right style="medium">
        <color auto="1"/>
      </right>
      <top style="medium">
        <color auto="1"/>
      </top>
      <bottom/>
      <diagonal/>
    </border>
    <border>
      <left/>
      <right style="thin">
        <color auto="1"/>
      </right>
      <top/>
      <bottom/>
      <diagonal/>
    </border>
    <border>
      <left style="double">
        <color auto="1"/>
      </left>
      <right style="thin">
        <color auto="1"/>
      </right>
      <top/>
      <bottom/>
      <diagonal/>
    </border>
    <border>
      <left style="double">
        <color auto="1"/>
      </left>
      <right style="thin">
        <color auto="1"/>
      </right>
      <top style="thin">
        <color auto="1"/>
      </top>
      <bottom style="double">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30" fillId="0" borderId="0"/>
  </cellStyleXfs>
  <cellXfs count="139">
    <xf numFmtId="0" fontId="0" fillId="0" borderId="0" xfId="0"/>
    <xf numFmtId="0" fontId="18" fillId="0" borderId="11" xfId="0" applyFont="1" applyBorder="1" applyAlignment="1">
      <alignment wrapText="1"/>
    </xf>
    <xf numFmtId="0" fontId="18" fillId="0" borderId="0" xfId="0" applyFont="1"/>
    <xf numFmtId="38" fontId="18" fillId="0" borderId="0" xfId="0" applyNumberFormat="1" applyFont="1" applyAlignment="1">
      <alignment vertical="top"/>
    </xf>
    <xf numFmtId="0" fontId="18" fillId="0" borderId="10" xfId="0" applyFont="1" applyBorder="1"/>
    <xf numFmtId="0" fontId="18" fillId="0" borderId="11" xfId="0" applyFont="1" applyBorder="1"/>
    <xf numFmtId="0" fontId="18" fillId="0" borderId="11" xfId="0" applyFont="1" applyBorder="1" applyAlignment="1">
      <alignment horizontal="left" vertical="top" wrapText="1"/>
    </xf>
    <xf numFmtId="0" fontId="22" fillId="0" borderId="11" xfId="0" applyFont="1" applyBorder="1" applyAlignment="1">
      <alignment horizontal="left" vertical="top" wrapText="1"/>
    </xf>
    <xf numFmtId="0" fontId="20" fillId="0" borderId="11" xfId="0" applyFont="1" applyBorder="1" applyAlignment="1">
      <alignment horizontal="left" vertical="top" wrapText="1"/>
    </xf>
    <xf numFmtId="0" fontId="21" fillId="0" borderId="11" xfId="0" applyFont="1" applyBorder="1" applyAlignment="1">
      <alignment horizontal="left" vertical="top" wrapText="1"/>
    </xf>
    <xf numFmtId="0" fontId="19" fillId="0" borderId="11" xfId="0" applyFont="1" applyBorder="1" applyAlignment="1">
      <alignment horizontal="left" vertical="top" wrapText="1"/>
    </xf>
    <xf numFmtId="0" fontId="18" fillId="0" borderId="0" xfId="0" applyFont="1" applyAlignment="1">
      <alignment horizontal="left" vertical="top"/>
    </xf>
    <xf numFmtId="0" fontId="18" fillId="0" borderId="0" xfId="0" applyFont="1" applyAlignment="1">
      <alignment horizontal="left" vertical="top" wrapText="1"/>
    </xf>
    <xf numFmtId="0" fontId="21" fillId="0" borderId="0" xfId="0" applyFont="1"/>
    <xf numFmtId="0" fontId="22" fillId="0" borderId="0" xfId="0" applyFont="1"/>
    <xf numFmtId="0" fontId="18" fillId="0" borderId="0" xfId="0" applyFont="1" applyAlignment="1">
      <alignment wrapText="1"/>
    </xf>
    <xf numFmtId="0" fontId="18" fillId="0" borderId="0" xfId="0" applyFont="1" applyAlignment="1">
      <alignment horizontal="center" vertical="center" wrapText="1"/>
    </xf>
    <xf numFmtId="0" fontId="18" fillId="0" borderId="10" xfId="0" applyFont="1" applyBorder="1" applyAlignment="1">
      <alignment wrapText="1"/>
    </xf>
    <xf numFmtId="0" fontId="21" fillId="0" borderId="10" xfId="0" applyFont="1" applyBorder="1"/>
    <xf numFmtId="0" fontId="24" fillId="0" borderId="11" xfId="0" applyFont="1" applyBorder="1" applyAlignment="1">
      <alignment wrapText="1"/>
    </xf>
    <xf numFmtId="0" fontId="23" fillId="0" borderId="11" xfId="0" applyFont="1" applyBorder="1" applyAlignment="1">
      <alignment wrapText="1"/>
    </xf>
    <xf numFmtId="0" fontId="25" fillId="0" borderId="11" xfId="0" applyFont="1" applyBorder="1" applyAlignment="1">
      <alignment wrapText="1"/>
    </xf>
    <xf numFmtId="0" fontId="24" fillId="0" borderId="11" xfId="0" applyFont="1" applyBorder="1" applyAlignment="1">
      <alignment horizontal="right" wrapText="1"/>
    </xf>
    <xf numFmtId="0" fontId="21" fillId="0" borderId="11" xfId="0" applyFont="1" applyBorder="1" applyAlignment="1">
      <alignment wrapText="1"/>
    </xf>
    <xf numFmtId="0" fontId="0" fillId="0" borderId="0" xfId="0" applyAlignment="1">
      <alignment horizontal="center"/>
    </xf>
    <xf numFmtId="0" fontId="16" fillId="0" borderId="0" xfId="0" applyFont="1"/>
    <xf numFmtId="0" fontId="16" fillId="0" borderId="0" xfId="0" applyFont="1" applyAlignment="1">
      <alignment horizontal="center"/>
    </xf>
    <xf numFmtId="0" fontId="28" fillId="0" borderId="0" xfId="0" applyFont="1" applyAlignment="1">
      <alignment horizontal="center"/>
    </xf>
    <xf numFmtId="165" fontId="18" fillId="0" borderId="0" xfId="42" applyFont="1" applyBorder="1" applyAlignment="1">
      <alignment horizontal="right" wrapText="1"/>
    </xf>
    <xf numFmtId="0" fontId="18" fillId="0" borderId="0" xfId="0" applyFont="1" applyAlignment="1">
      <alignment horizontal="center"/>
    </xf>
    <xf numFmtId="165" fontId="18" fillId="0" borderId="13" xfId="42" applyFont="1" applyBorder="1" applyAlignment="1">
      <alignment wrapText="1"/>
    </xf>
    <xf numFmtId="165" fontId="22" fillId="0" borderId="13" xfId="42" applyFont="1" applyBorder="1" applyAlignment="1">
      <alignment wrapText="1"/>
    </xf>
    <xf numFmtId="165" fontId="21" fillId="0" borderId="13" xfId="42" applyFont="1" applyBorder="1" applyAlignment="1">
      <alignment wrapText="1"/>
    </xf>
    <xf numFmtId="165" fontId="18" fillId="0" borderId="13" xfId="42" applyFont="1" applyBorder="1"/>
    <xf numFmtId="165" fontId="23" fillId="0" borderId="13" xfId="42" applyFont="1" applyBorder="1" applyAlignment="1">
      <alignment wrapText="1"/>
    </xf>
    <xf numFmtId="165" fontId="21" fillId="0" borderId="13" xfId="42" applyFont="1" applyBorder="1"/>
    <xf numFmtId="165" fontId="18" fillId="0" borderId="13" xfId="42" applyFont="1" applyBorder="1" applyAlignment="1">
      <alignment horizontal="right" wrapText="1"/>
    </xf>
    <xf numFmtId="0" fontId="18" fillId="0" borderId="14" xfId="0" applyFont="1" applyBorder="1"/>
    <xf numFmtId="0" fontId="21" fillId="0" borderId="14" xfId="0" applyFont="1" applyBorder="1"/>
    <xf numFmtId="0" fontId="21" fillId="0" borderId="0" xfId="0" applyFont="1" applyAlignment="1">
      <alignment horizontal="center" vertical="center" wrapText="1"/>
    </xf>
    <xf numFmtId="0" fontId="21" fillId="0" borderId="0" xfId="0" applyFont="1" applyAlignment="1">
      <alignment horizontal="center" vertical="center"/>
    </xf>
    <xf numFmtId="165" fontId="18" fillId="0" borderId="15" xfId="42" applyFont="1" applyBorder="1"/>
    <xf numFmtId="165" fontId="18" fillId="0" borderId="0" xfId="42" applyFont="1"/>
    <xf numFmtId="165" fontId="18" fillId="0" borderId="16" xfId="42" applyFont="1" applyBorder="1"/>
    <xf numFmtId="0" fontId="18" fillId="0" borderId="18" xfId="0" applyFont="1" applyBorder="1"/>
    <xf numFmtId="0" fontId="24" fillId="0" borderId="26" xfId="0" applyFont="1" applyBorder="1" applyAlignment="1">
      <alignment horizontal="center" vertical="center" wrapText="1"/>
    </xf>
    <xf numFmtId="0" fontId="24" fillId="0" borderId="19" xfId="0" applyFont="1" applyBorder="1" applyAlignment="1">
      <alignment wrapText="1"/>
    </xf>
    <xf numFmtId="0" fontId="24" fillId="0" borderId="27" xfId="0" applyFont="1" applyBorder="1" applyAlignment="1">
      <alignment wrapText="1"/>
    </xf>
    <xf numFmtId="0" fontId="24" fillId="0" borderId="23" xfId="0" applyFont="1" applyBorder="1" applyAlignment="1">
      <alignment wrapText="1"/>
    </xf>
    <xf numFmtId="165" fontId="24" fillId="0" borderId="24" xfId="42" applyFont="1" applyBorder="1" applyAlignment="1">
      <alignment wrapText="1"/>
    </xf>
    <xf numFmtId="165" fontId="24" fillId="0" borderId="25" xfId="42" applyFont="1" applyBorder="1" applyAlignment="1">
      <alignment wrapText="1"/>
    </xf>
    <xf numFmtId="38" fontId="18" fillId="0" borderId="28" xfId="0" applyNumberFormat="1" applyFont="1" applyBorder="1" applyAlignment="1">
      <alignment vertical="top"/>
    </xf>
    <xf numFmtId="0" fontId="21" fillId="0" borderId="30" xfId="0" applyFont="1" applyBorder="1" applyAlignment="1">
      <alignment horizontal="right"/>
    </xf>
    <xf numFmtId="0" fontId="21" fillId="0" borderId="29" xfId="0" applyFont="1" applyBorder="1"/>
    <xf numFmtId="0" fontId="21" fillId="0" borderId="31" xfId="0" applyFont="1" applyBorder="1"/>
    <xf numFmtId="0" fontId="21" fillId="0" borderId="32" xfId="0" applyFont="1" applyBorder="1"/>
    <xf numFmtId="165" fontId="21" fillId="0" borderId="33" xfId="42" applyFont="1" applyBorder="1" applyAlignment="1">
      <alignment horizontal="right"/>
    </xf>
    <xf numFmtId="165" fontId="21" fillId="0" borderId="34" xfId="42" applyFont="1" applyBorder="1" applyAlignment="1"/>
    <xf numFmtId="0" fontId="21" fillId="0" borderId="35" xfId="0" applyFont="1" applyBorder="1"/>
    <xf numFmtId="0" fontId="24" fillId="0" borderId="20" xfId="0" applyFont="1" applyBorder="1" applyAlignment="1">
      <alignment wrapText="1"/>
    </xf>
    <xf numFmtId="165" fontId="24" fillId="0" borderId="21" xfId="42" applyFont="1" applyBorder="1" applyAlignment="1">
      <alignment wrapText="1"/>
    </xf>
    <xf numFmtId="165" fontId="24" fillId="0" borderId="22" xfId="42" applyFont="1" applyBorder="1" applyAlignment="1">
      <alignment wrapText="1"/>
    </xf>
    <xf numFmtId="0" fontId="21" fillId="0" borderId="14" xfId="0" applyFont="1" applyBorder="1" applyAlignment="1">
      <alignment horizontal="center" vertical="center" wrapText="1"/>
    </xf>
    <xf numFmtId="0" fontId="18" fillId="0" borderId="28" xfId="0" applyFont="1" applyBorder="1"/>
    <xf numFmtId="0" fontId="24" fillId="0" borderId="36" xfId="0" applyFont="1" applyBorder="1" applyAlignment="1">
      <alignment horizontal="center" vertical="center" wrapText="1"/>
    </xf>
    <xf numFmtId="165" fontId="21" fillId="0" borderId="37" xfId="42" applyFont="1" applyBorder="1" applyAlignment="1">
      <alignment horizontal="right"/>
    </xf>
    <xf numFmtId="165" fontId="21" fillId="0" borderId="34" xfId="42" applyFont="1" applyBorder="1" applyAlignment="1">
      <alignment horizontal="right"/>
    </xf>
    <xf numFmtId="0" fontId="26" fillId="0" borderId="11" xfId="0" applyFont="1" applyBorder="1" applyAlignment="1">
      <alignment wrapText="1"/>
    </xf>
    <xf numFmtId="0" fontId="24" fillId="0" borderId="11" xfId="0" applyFont="1" applyBorder="1" applyAlignment="1">
      <alignment horizontal="left" wrapText="1"/>
    </xf>
    <xf numFmtId="0" fontId="23" fillId="0" borderId="11" xfId="0" applyFont="1" applyBorder="1" applyAlignment="1">
      <alignment horizontal="left" vertical="center" wrapText="1"/>
    </xf>
    <xf numFmtId="0" fontId="23" fillId="0" borderId="11" xfId="0" applyFont="1" applyBorder="1" applyAlignment="1">
      <alignment horizontal="center" vertical="center" wrapText="1"/>
    </xf>
    <xf numFmtId="0" fontId="24" fillId="0" borderId="11" xfId="0" applyFont="1" applyBorder="1" applyAlignment="1">
      <alignment horizontal="right" vertical="center" wrapText="1"/>
    </xf>
    <xf numFmtId="0" fontId="24" fillId="0" borderId="11" xfId="0" applyFont="1" applyBorder="1" applyAlignment="1">
      <alignment horizontal="left" vertical="center" wrapText="1"/>
    </xf>
    <xf numFmtId="0" fontId="18" fillId="0" borderId="11" xfId="0" applyFont="1" applyBorder="1" applyAlignment="1">
      <alignment horizontal="center" vertical="center" wrapText="1"/>
    </xf>
    <xf numFmtId="0" fontId="27" fillId="0" borderId="11" xfId="0" applyFont="1" applyBorder="1" applyAlignment="1">
      <alignment horizontal="left" vertical="center" wrapText="1"/>
    </xf>
    <xf numFmtId="0" fontId="18" fillId="0" borderId="11" xfId="0" applyFont="1" applyBorder="1" applyAlignment="1">
      <alignment horizontal="left" vertical="center" wrapText="1"/>
    </xf>
    <xf numFmtId="0" fontId="24" fillId="0" borderId="28" xfId="0" applyFont="1" applyBorder="1" applyAlignment="1">
      <alignment wrapText="1"/>
    </xf>
    <xf numFmtId="0" fontId="23" fillId="0" borderId="28" xfId="0" applyFont="1" applyBorder="1" applyAlignment="1">
      <alignment wrapText="1"/>
    </xf>
    <xf numFmtId="0" fontId="18" fillId="0" borderId="28" xfId="0" applyFont="1" applyBorder="1" applyAlignment="1">
      <alignment wrapText="1"/>
    </xf>
    <xf numFmtId="0" fontId="25" fillId="0" borderId="28" xfId="0" applyFont="1" applyBorder="1" applyAlignment="1">
      <alignment wrapText="1"/>
    </xf>
    <xf numFmtId="0" fontId="23" fillId="0" borderId="28" xfId="0" applyFont="1" applyBorder="1"/>
    <xf numFmtId="0" fontId="24" fillId="0" borderId="28" xfId="0" applyFont="1" applyBorder="1"/>
    <xf numFmtId="0" fontId="18" fillId="0" borderId="28" xfId="0" applyFont="1" applyBorder="1" applyAlignment="1">
      <alignment horizontal="left" vertical="top" wrapText="1"/>
    </xf>
    <xf numFmtId="0" fontId="21" fillId="0" borderId="28" xfId="0" applyFont="1" applyBorder="1" applyAlignment="1">
      <alignment wrapText="1"/>
    </xf>
    <xf numFmtId="0" fontId="24" fillId="0" borderId="29" xfId="0" applyFont="1" applyBorder="1" applyAlignment="1">
      <alignment wrapText="1"/>
    </xf>
    <xf numFmtId="165" fontId="21" fillId="0" borderId="37" xfId="42" applyFont="1" applyBorder="1" applyAlignment="1">
      <alignment wrapText="1"/>
    </xf>
    <xf numFmtId="0" fontId="24" fillId="0" borderId="36" xfId="0" applyFont="1" applyBorder="1" applyAlignment="1">
      <alignment wrapText="1"/>
    </xf>
    <xf numFmtId="165" fontId="24" fillId="0" borderId="38" xfId="42" applyFont="1" applyBorder="1" applyAlignment="1">
      <alignment wrapText="1"/>
    </xf>
    <xf numFmtId="0" fontId="18" fillId="0" borderId="14" xfId="0" applyFont="1" applyBorder="1" applyAlignment="1">
      <alignment horizontal="center" vertical="center" wrapText="1"/>
    </xf>
    <xf numFmtId="0" fontId="22" fillId="0" borderId="14" xfId="0" applyFont="1" applyBorder="1" applyAlignment="1">
      <alignment horizontal="center" vertical="center" wrapText="1"/>
    </xf>
    <xf numFmtId="0" fontId="18" fillId="0" borderId="14" xfId="0" applyFont="1" applyBorder="1" applyAlignment="1">
      <alignment horizontal="center" vertical="center"/>
    </xf>
    <xf numFmtId="1" fontId="23" fillId="0" borderId="14" xfId="0" applyNumberFormat="1" applyFont="1" applyBorder="1" applyAlignment="1">
      <alignment horizontal="center" vertical="center" wrapText="1"/>
    </xf>
    <xf numFmtId="0" fontId="21" fillId="0" borderId="14" xfId="0" applyFont="1" applyBorder="1" applyAlignment="1">
      <alignment horizontal="center" vertical="center"/>
    </xf>
    <xf numFmtId="0" fontId="23" fillId="0" borderId="14" xfId="0" applyFont="1" applyBorder="1" applyAlignment="1">
      <alignment horizontal="center" vertical="center" wrapText="1"/>
    </xf>
    <xf numFmtId="0" fontId="24" fillId="0" borderId="30" xfId="0" applyFont="1" applyBorder="1" applyAlignment="1">
      <alignment horizontal="right" vertical="center" wrapText="1"/>
    </xf>
    <xf numFmtId="0" fontId="24" fillId="0" borderId="40" xfId="0" applyFont="1" applyBorder="1" applyAlignment="1">
      <alignment wrapText="1"/>
    </xf>
    <xf numFmtId="0" fontId="18" fillId="0" borderId="17" xfId="0" applyFont="1" applyBorder="1" applyAlignment="1">
      <alignment horizontal="center"/>
    </xf>
    <xf numFmtId="0" fontId="21" fillId="0" borderId="39" xfId="0" applyFont="1" applyBorder="1"/>
    <xf numFmtId="38" fontId="21" fillId="0" borderId="28" xfId="0" applyNumberFormat="1" applyFont="1" applyBorder="1" applyAlignment="1">
      <alignment horizontal="center" wrapText="1"/>
    </xf>
    <xf numFmtId="0" fontId="18" fillId="0" borderId="17" xfId="0" applyFont="1" applyBorder="1" applyAlignment="1">
      <alignment horizontal="right"/>
    </xf>
    <xf numFmtId="38" fontId="21" fillId="0" borderId="18" xfId="0" applyNumberFormat="1" applyFont="1" applyBorder="1" applyAlignment="1">
      <alignment horizontal="center"/>
    </xf>
    <xf numFmtId="165" fontId="21" fillId="0" borderId="16" xfId="42" applyFont="1" applyBorder="1" applyAlignment="1">
      <alignment horizontal="center"/>
    </xf>
    <xf numFmtId="165" fontId="21" fillId="0" borderId="15" xfId="42" applyFont="1" applyBorder="1" applyAlignment="1">
      <alignment horizontal="center"/>
    </xf>
    <xf numFmtId="38" fontId="21" fillId="0" borderId="29" xfId="0" applyNumberFormat="1" applyFont="1" applyBorder="1" applyAlignment="1">
      <alignment vertical="top"/>
    </xf>
    <xf numFmtId="0" fontId="21" fillId="0" borderId="31" xfId="0" applyFont="1" applyBorder="1" applyAlignment="1">
      <alignment horizontal="center"/>
    </xf>
    <xf numFmtId="38" fontId="18" fillId="0" borderId="10" xfId="0" applyNumberFormat="1" applyFont="1" applyBorder="1" applyAlignment="1">
      <alignment vertical="top"/>
    </xf>
    <xf numFmtId="0" fontId="22" fillId="0" borderId="10" xfId="0" applyFont="1" applyBorder="1" applyAlignment="1">
      <alignment wrapText="1"/>
    </xf>
    <xf numFmtId="0" fontId="18" fillId="0" borderId="10" xfId="0" applyFont="1" applyBorder="1" applyAlignment="1">
      <alignment horizontal="center"/>
    </xf>
    <xf numFmtId="165" fontId="18" fillId="0" borderId="10" xfId="0" applyNumberFormat="1" applyFont="1" applyBorder="1"/>
    <xf numFmtId="38" fontId="21" fillId="0" borderId="10" xfId="0" applyNumberFormat="1" applyFont="1" applyBorder="1" applyAlignment="1">
      <alignment vertical="top"/>
    </xf>
    <xf numFmtId="0" fontId="21" fillId="0" borderId="10" xfId="0" applyFont="1" applyBorder="1" applyAlignment="1">
      <alignment wrapText="1"/>
    </xf>
    <xf numFmtId="0" fontId="21" fillId="0" borderId="10" xfId="0" applyFont="1" applyBorder="1" applyAlignment="1">
      <alignment horizontal="center"/>
    </xf>
    <xf numFmtId="0" fontId="21" fillId="0" borderId="10" xfId="0" applyFont="1" applyBorder="1" applyAlignment="1">
      <alignment horizontal="right"/>
    </xf>
    <xf numFmtId="165" fontId="21" fillId="0" borderId="10" xfId="0" applyNumberFormat="1" applyFont="1" applyBorder="1"/>
    <xf numFmtId="22" fontId="21" fillId="0" borderId="0" xfId="0" applyNumberFormat="1" applyFont="1"/>
    <xf numFmtId="165" fontId="18" fillId="0" borderId="11" xfId="0" applyNumberFormat="1" applyFont="1" applyBorder="1"/>
    <xf numFmtId="9" fontId="21" fillId="0" borderId="0" xfId="0" applyNumberFormat="1" applyFont="1" applyAlignment="1">
      <alignment horizontal="center" vertical="center"/>
    </xf>
    <xf numFmtId="0" fontId="18" fillId="33" borderId="12" xfId="0" applyFont="1" applyFill="1" applyBorder="1" applyAlignment="1">
      <alignment horizontal="left" vertical="top" wrapText="1"/>
    </xf>
    <xf numFmtId="0" fontId="18" fillId="0" borderId="28" xfId="0" applyFont="1" applyBorder="1" applyAlignment="1">
      <alignment horizontal="center"/>
    </xf>
    <xf numFmtId="38" fontId="21" fillId="0" borderId="0" xfId="0" applyNumberFormat="1" applyFont="1" applyAlignment="1">
      <alignment horizontal="center" wrapText="1"/>
    </xf>
    <xf numFmtId="0" fontId="18" fillId="0" borderId="41" xfId="0" applyFont="1" applyBorder="1" applyAlignment="1">
      <alignment horizontal="right"/>
    </xf>
    <xf numFmtId="0" fontId="18" fillId="0" borderId="41" xfId="0" applyFont="1" applyBorder="1" applyAlignment="1">
      <alignment horizontal="center"/>
    </xf>
    <xf numFmtId="165" fontId="18" fillId="0" borderId="11" xfId="42" applyFont="1" applyBorder="1"/>
    <xf numFmtId="165" fontId="18" fillId="0" borderId="42" xfId="42" applyFont="1" applyBorder="1"/>
    <xf numFmtId="0" fontId="31" fillId="0" borderId="11" xfId="0" applyFont="1" applyBorder="1" applyAlignment="1">
      <alignment horizontal="left" vertical="top" wrapText="1"/>
    </xf>
    <xf numFmtId="0" fontId="18" fillId="0" borderId="41" xfId="0" applyFont="1" applyBorder="1"/>
    <xf numFmtId="165" fontId="18" fillId="0" borderId="11" xfId="42" applyFont="1" applyBorder="1" applyAlignment="1">
      <alignment horizontal="right"/>
    </xf>
    <xf numFmtId="165" fontId="18" fillId="0" borderId="43" xfId="42" applyFont="1" applyBorder="1"/>
    <xf numFmtId="0" fontId="23" fillId="0" borderId="23" xfId="0" applyFont="1" applyBorder="1" applyAlignment="1">
      <alignment wrapText="1"/>
    </xf>
    <xf numFmtId="165" fontId="23" fillId="0" borderId="24" xfId="42" applyFont="1" applyBorder="1" applyAlignment="1">
      <alignment wrapText="1"/>
    </xf>
    <xf numFmtId="165" fontId="23" fillId="0" borderId="25" xfId="42" applyFont="1" applyBorder="1" applyAlignment="1">
      <alignment wrapText="1"/>
    </xf>
    <xf numFmtId="0" fontId="21" fillId="0" borderId="0" xfId="0" applyFont="1" applyAlignment="1">
      <alignment horizontal="left" vertical="top"/>
    </xf>
    <xf numFmtId="164" fontId="18" fillId="0" borderId="10" xfId="0" applyNumberFormat="1" applyFont="1" applyBorder="1"/>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tabSelected="1" topLeftCell="A28" zoomScale="68" zoomScaleNormal="68" zoomScaleSheetLayoutView="68" zoomScalePageLayoutView="90" workbookViewId="0">
      <selection activeCell="F49" sqref="F49"/>
    </sheetView>
  </sheetViews>
  <sheetFormatPr defaultColWidth="9.140625" defaultRowHeight="18.75" x14ac:dyDescent="0.3"/>
  <cols>
    <col min="1" max="1" width="9.140625" style="2"/>
    <col min="2" max="2" width="74.42578125" style="2" bestFit="1" customWidth="1"/>
    <col min="3" max="5" width="9.140625" style="2"/>
    <col min="6" max="6" width="20.7109375" style="2" bestFit="1" customWidth="1"/>
    <col min="7" max="7" width="14.42578125" style="2" bestFit="1" customWidth="1"/>
    <col min="8" max="16384" width="9.140625" style="2"/>
  </cols>
  <sheetData>
    <row r="1" spans="1:6" s="13" customFormat="1" ht="21" x14ac:dyDescent="0.35">
      <c r="A1" s="109"/>
      <c r="B1" s="106" t="s">
        <v>118</v>
      </c>
      <c r="C1" s="111"/>
      <c r="D1" s="18"/>
      <c r="E1" s="18"/>
      <c r="F1" s="18" t="s">
        <v>381</v>
      </c>
    </row>
    <row r="2" spans="1:6" x14ac:dyDescent="0.3">
      <c r="A2" s="105"/>
      <c r="B2" s="17"/>
      <c r="C2" s="107"/>
      <c r="D2" s="4"/>
      <c r="E2" s="4"/>
      <c r="F2" s="4"/>
    </row>
    <row r="3" spans="1:6" x14ac:dyDescent="0.3">
      <c r="A3" s="105">
        <v>1</v>
      </c>
      <c r="B3" s="17" t="s">
        <v>107</v>
      </c>
      <c r="C3" s="107" t="s">
        <v>108</v>
      </c>
      <c r="D3" s="4"/>
      <c r="E3" s="4"/>
      <c r="F3" s="108">
        <f>Preliminaries!D432</f>
        <v>0</v>
      </c>
    </row>
    <row r="4" spans="1:6" x14ac:dyDescent="0.3">
      <c r="A4" s="105"/>
      <c r="B4" s="17"/>
      <c r="C4" s="107"/>
      <c r="D4" s="4"/>
      <c r="E4" s="4"/>
      <c r="F4" s="4"/>
    </row>
    <row r="5" spans="1:6" x14ac:dyDescent="0.3">
      <c r="A5" s="105">
        <v>2</v>
      </c>
      <c r="B5" s="17" t="s">
        <v>109</v>
      </c>
      <c r="C5" s="107" t="s">
        <v>108</v>
      </c>
      <c r="D5" s="4"/>
      <c r="E5" s="4"/>
      <c r="F5" s="108">
        <f>Earthworks!F56</f>
        <v>0</v>
      </c>
    </row>
    <row r="6" spans="1:6" x14ac:dyDescent="0.3">
      <c r="A6" s="105"/>
      <c r="B6" s="17"/>
      <c r="C6" s="107"/>
      <c r="D6" s="4"/>
      <c r="E6" s="4"/>
      <c r="F6" s="4"/>
    </row>
    <row r="7" spans="1:6" x14ac:dyDescent="0.3">
      <c r="A7" s="105">
        <v>3</v>
      </c>
      <c r="B7" s="17" t="s">
        <v>110</v>
      </c>
      <c r="C7" s="107" t="s">
        <v>108</v>
      </c>
      <c r="D7" s="4"/>
      <c r="E7" s="4"/>
      <c r="F7" s="108">
        <f>'Concrete, formwork + reinfmnt'!F66</f>
        <v>0</v>
      </c>
    </row>
    <row r="8" spans="1:6" x14ac:dyDescent="0.3">
      <c r="A8" s="105"/>
      <c r="B8" s="17"/>
      <c r="C8" s="107"/>
      <c r="D8" s="4"/>
      <c r="E8" s="4"/>
      <c r="F8" s="4"/>
    </row>
    <row r="9" spans="1:6" x14ac:dyDescent="0.3">
      <c r="A9" s="105">
        <v>4</v>
      </c>
      <c r="B9" s="17" t="s">
        <v>111</v>
      </c>
      <c r="C9" s="107" t="s">
        <v>108</v>
      </c>
      <c r="D9" s="4"/>
      <c r="E9" s="4"/>
      <c r="F9" s="108">
        <f>Masonry!F48</f>
        <v>0</v>
      </c>
    </row>
    <row r="10" spans="1:6" x14ac:dyDescent="0.3">
      <c r="A10" s="105"/>
      <c r="B10" s="17"/>
      <c r="C10" s="107"/>
      <c r="D10" s="4"/>
      <c r="E10" s="4"/>
      <c r="F10" s="4"/>
    </row>
    <row r="11" spans="1:6" x14ac:dyDescent="0.3">
      <c r="A11" s="105">
        <v>5</v>
      </c>
      <c r="B11" s="17" t="s">
        <v>63</v>
      </c>
      <c r="C11" s="107" t="s">
        <v>108</v>
      </c>
      <c r="D11" s="4"/>
      <c r="E11" s="4"/>
      <c r="F11" s="108">
        <f>Waterproofing!F51</f>
        <v>0</v>
      </c>
    </row>
    <row r="12" spans="1:6" x14ac:dyDescent="0.3">
      <c r="A12" s="105"/>
      <c r="B12" s="17"/>
      <c r="C12" s="107"/>
      <c r="D12" s="4"/>
      <c r="E12" s="4"/>
      <c r="F12" s="4"/>
    </row>
    <row r="13" spans="1:6" x14ac:dyDescent="0.3">
      <c r="A13" s="105">
        <v>6</v>
      </c>
      <c r="B13" s="17" t="s">
        <v>112</v>
      </c>
      <c r="C13" s="107" t="s">
        <v>108</v>
      </c>
      <c r="D13" s="4"/>
      <c r="E13" s="4"/>
      <c r="F13" s="108">
        <f>'Roof coverings, claddings, etc'!F51</f>
        <v>0</v>
      </c>
    </row>
    <row r="14" spans="1:6" x14ac:dyDescent="0.3">
      <c r="A14" s="105"/>
      <c r="B14" s="17"/>
      <c r="C14" s="107"/>
      <c r="D14" s="4"/>
      <c r="E14" s="4"/>
      <c r="F14" s="4"/>
    </row>
    <row r="15" spans="1:6" x14ac:dyDescent="0.3">
      <c r="A15" s="105">
        <v>7</v>
      </c>
      <c r="B15" s="17" t="s">
        <v>113</v>
      </c>
      <c r="C15" s="107" t="s">
        <v>108</v>
      </c>
      <c r="D15" s="4"/>
      <c r="E15" s="4"/>
      <c r="F15" s="108">
        <f>'Carpentry and joinery'!F38</f>
        <v>0</v>
      </c>
    </row>
    <row r="16" spans="1:6" x14ac:dyDescent="0.3">
      <c r="A16" s="105"/>
      <c r="B16" s="17"/>
      <c r="C16" s="107"/>
      <c r="D16" s="4"/>
      <c r="E16" s="4"/>
      <c r="F16" s="4"/>
    </row>
    <row r="17" spans="1:7" x14ac:dyDescent="0.3">
      <c r="A17" s="105">
        <v>8</v>
      </c>
      <c r="B17" s="17" t="s">
        <v>114</v>
      </c>
      <c r="C17" s="107" t="s">
        <v>108</v>
      </c>
      <c r="D17" s="4"/>
      <c r="E17" s="4"/>
      <c r="F17" s="108">
        <f>'Ceilings, partitions, etc'!F57</f>
        <v>0</v>
      </c>
    </row>
    <row r="18" spans="1:7" x14ac:dyDescent="0.3">
      <c r="A18" s="105"/>
      <c r="B18" s="17"/>
      <c r="C18" s="107"/>
      <c r="D18" s="4"/>
      <c r="E18" s="4"/>
      <c r="F18" s="4"/>
    </row>
    <row r="19" spans="1:7" x14ac:dyDescent="0.3">
      <c r="A19" s="105">
        <v>9</v>
      </c>
      <c r="B19" s="17" t="s">
        <v>103</v>
      </c>
      <c r="C19" s="107" t="s">
        <v>108</v>
      </c>
      <c r="D19" s="4"/>
      <c r="E19" s="4"/>
      <c r="F19" s="108">
        <f>Ironmongery!F33</f>
        <v>0</v>
      </c>
    </row>
    <row r="20" spans="1:7" x14ac:dyDescent="0.3">
      <c r="A20" s="105"/>
      <c r="B20" s="17"/>
      <c r="C20" s="107"/>
      <c r="D20" s="4"/>
      <c r="E20" s="4"/>
      <c r="F20" s="4"/>
    </row>
    <row r="21" spans="1:7" x14ac:dyDescent="0.3">
      <c r="A21" s="105">
        <v>10</v>
      </c>
      <c r="B21" s="17" t="s">
        <v>115</v>
      </c>
      <c r="C21" s="107" t="s">
        <v>108</v>
      </c>
      <c r="D21" s="4"/>
      <c r="E21" s="4"/>
      <c r="F21" s="108">
        <f>Metalwork!F52</f>
        <v>0</v>
      </c>
      <c r="G21" s="115"/>
    </row>
    <row r="22" spans="1:7" x14ac:dyDescent="0.3">
      <c r="A22" s="105"/>
      <c r="B22" s="17"/>
      <c r="C22" s="107"/>
      <c r="D22" s="4"/>
      <c r="E22" s="4"/>
      <c r="F22" s="4"/>
    </row>
    <row r="23" spans="1:7" x14ac:dyDescent="0.3">
      <c r="A23" s="105">
        <v>11</v>
      </c>
      <c r="B23" s="17" t="s">
        <v>104</v>
      </c>
      <c r="C23" s="107" t="s">
        <v>108</v>
      </c>
      <c r="D23" s="4"/>
      <c r="E23" s="4"/>
      <c r="F23" s="108">
        <f>Plastering!F56</f>
        <v>0</v>
      </c>
    </row>
    <row r="24" spans="1:7" x14ac:dyDescent="0.3">
      <c r="A24" s="105"/>
      <c r="B24" s="17"/>
      <c r="C24" s="107"/>
      <c r="D24" s="4"/>
      <c r="E24" s="4"/>
      <c r="F24" s="4"/>
    </row>
    <row r="25" spans="1:7" x14ac:dyDescent="0.3">
      <c r="A25" s="105">
        <v>12</v>
      </c>
      <c r="B25" s="17" t="s">
        <v>105</v>
      </c>
      <c r="C25" s="107" t="s">
        <v>108</v>
      </c>
      <c r="D25" s="4"/>
      <c r="E25" s="4"/>
      <c r="F25" s="108">
        <f>Tiling!F51</f>
        <v>0</v>
      </c>
    </row>
    <row r="26" spans="1:7" x14ac:dyDescent="0.3">
      <c r="A26" s="105"/>
      <c r="B26" s="17"/>
      <c r="C26" s="107"/>
      <c r="D26" s="4"/>
      <c r="E26" s="4"/>
      <c r="F26" s="4"/>
    </row>
    <row r="27" spans="1:7" x14ac:dyDescent="0.3">
      <c r="A27" s="105">
        <v>13</v>
      </c>
      <c r="B27" s="17" t="s">
        <v>106</v>
      </c>
      <c r="C27" s="107" t="s">
        <v>108</v>
      </c>
      <c r="D27" s="4"/>
      <c r="E27" s="4"/>
      <c r="F27" s="108">
        <f>'Plumbing and drainage'!F46</f>
        <v>0</v>
      </c>
    </row>
    <row r="28" spans="1:7" x14ac:dyDescent="0.3">
      <c r="A28" s="105"/>
      <c r="B28" s="17"/>
      <c r="C28" s="107"/>
      <c r="D28" s="4"/>
      <c r="E28" s="4"/>
      <c r="F28" s="4"/>
    </row>
    <row r="29" spans="1:7" x14ac:dyDescent="0.3">
      <c r="A29" s="105">
        <v>14</v>
      </c>
      <c r="B29" s="17" t="s">
        <v>102</v>
      </c>
      <c r="C29" s="107" t="s">
        <v>108</v>
      </c>
      <c r="D29" s="4"/>
      <c r="E29" s="4"/>
      <c r="F29" s="108">
        <f>Paintwork!F51</f>
        <v>0</v>
      </c>
    </row>
    <row r="30" spans="1:7" x14ac:dyDescent="0.3">
      <c r="A30" s="105"/>
      <c r="B30" s="17"/>
      <c r="C30" s="107"/>
      <c r="D30" s="4"/>
      <c r="E30" s="4"/>
      <c r="F30" s="4"/>
    </row>
    <row r="31" spans="1:7" x14ac:dyDescent="0.3">
      <c r="A31" s="105">
        <v>15</v>
      </c>
      <c r="B31" s="17" t="s">
        <v>116</v>
      </c>
      <c r="C31" s="107" t="s">
        <v>108</v>
      </c>
      <c r="D31" s="4"/>
      <c r="E31" s="4"/>
      <c r="F31" s="108">
        <f>'External work'!F28</f>
        <v>0</v>
      </c>
    </row>
    <row r="32" spans="1:7" x14ac:dyDescent="0.3">
      <c r="A32" s="105"/>
      <c r="B32" s="17"/>
      <c r="C32" s="107"/>
      <c r="D32" s="4"/>
      <c r="E32" s="4"/>
      <c r="F32" s="4"/>
    </row>
    <row r="33" spans="1:13" x14ac:dyDescent="0.3">
      <c r="A33" s="105"/>
      <c r="B33" s="17"/>
      <c r="C33" s="107"/>
      <c r="D33" s="4"/>
      <c r="E33" s="4"/>
      <c r="F33" s="108"/>
    </row>
    <row r="34" spans="1:13" x14ac:dyDescent="0.3">
      <c r="A34" s="105"/>
      <c r="B34" s="110" t="s">
        <v>382</v>
      </c>
      <c r="C34" s="107"/>
      <c r="D34" s="4"/>
      <c r="E34" s="4"/>
      <c r="F34" s="113">
        <f>SUM(F2:F33)</f>
        <v>0</v>
      </c>
    </row>
    <row r="35" spans="1:13" x14ac:dyDescent="0.3">
      <c r="A35" s="105"/>
      <c r="B35" s="17"/>
      <c r="C35" s="107"/>
      <c r="D35" s="4"/>
      <c r="E35" s="4"/>
      <c r="F35" s="108"/>
    </row>
    <row r="36" spans="1:13" x14ac:dyDescent="0.3">
      <c r="A36" s="105"/>
      <c r="B36" s="17" t="s">
        <v>395</v>
      </c>
      <c r="C36" s="107"/>
      <c r="D36" s="4"/>
      <c r="E36" s="4"/>
      <c r="F36" s="132">
        <v>300000</v>
      </c>
    </row>
    <row r="37" spans="1:13" x14ac:dyDescent="0.3">
      <c r="A37" s="105"/>
      <c r="B37" s="17"/>
      <c r="C37" s="107"/>
      <c r="D37" s="4"/>
      <c r="E37" s="4"/>
      <c r="F37" s="108"/>
    </row>
    <row r="38" spans="1:13" x14ac:dyDescent="0.3">
      <c r="A38" s="105"/>
      <c r="B38" s="110" t="s">
        <v>383</v>
      </c>
      <c r="C38" s="107"/>
      <c r="D38" s="4"/>
      <c r="E38" s="4"/>
      <c r="F38" s="113"/>
    </row>
    <row r="39" spans="1:13" x14ac:dyDescent="0.3">
      <c r="A39" s="105"/>
      <c r="B39" s="110"/>
      <c r="C39" s="107"/>
      <c r="D39" s="4"/>
      <c r="E39" s="4"/>
      <c r="F39" s="113"/>
    </row>
    <row r="40" spans="1:13" s="13" customFormat="1" x14ac:dyDescent="0.3">
      <c r="A40" s="109"/>
      <c r="B40" s="110" t="s">
        <v>385</v>
      </c>
      <c r="C40" s="111"/>
      <c r="D40" s="18"/>
      <c r="E40" s="18"/>
      <c r="F40" s="108"/>
    </row>
    <row r="41" spans="1:13" s="13" customFormat="1" x14ac:dyDescent="0.3">
      <c r="A41" s="109"/>
      <c r="B41" s="110"/>
      <c r="C41" s="111"/>
      <c r="D41" s="18"/>
      <c r="E41" s="18"/>
      <c r="F41" s="18"/>
    </row>
    <row r="42" spans="1:13" s="13" customFormat="1" x14ac:dyDescent="0.3">
      <c r="A42" s="18"/>
      <c r="B42" s="18" t="s">
        <v>384</v>
      </c>
      <c r="C42" s="111"/>
      <c r="D42" s="18"/>
      <c r="E42" s="112"/>
      <c r="F42" s="113"/>
      <c r="M42" s="114"/>
    </row>
  </sheetData>
  <pageMargins left="0.7" right="0.7" top="0.75" bottom="0.75" header="0.3" footer="0.3"/>
  <pageSetup paperSize="9" scale="58" orientation="portrait"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6C200-EBDA-44B4-A580-90AA47ADB123}">
  <dimension ref="A3:G58"/>
  <sheetViews>
    <sheetView view="pageBreakPreview" topLeftCell="A43" zoomScale="60" zoomScaleNormal="100" workbookViewId="0">
      <selection activeCell="J42" sqref="J42"/>
    </sheetView>
  </sheetViews>
  <sheetFormatPr defaultRowHeight="15" x14ac:dyDescent="0.25"/>
  <cols>
    <col min="2" max="2" width="36.42578125" customWidth="1"/>
    <col min="4" max="4" width="16.5703125" customWidth="1"/>
    <col min="5" max="5" width="15.5703125" customWidth="1"/>
    <col min="6" max="6" width="15.140625" customWidth="1"/>
  </cols>
  <sheetData>
    <row r="3" spans="1:7" ht="15.75" thickBot="1" x14ac:dyDescent="0.3"/>
    <row r="4" spans="1:7" ht="37.5" x14ac:dyDescent="0.3">
      <c r="A4" s="119" t="s">
        <v>0</v>
      </c>
      <c r="B4" s="9"/>
      <c r="C4" s="120"/>
      <c r="D4" s="128" t="s">
        <v>122</v>
      </c>
      <c r="E4" s="129" t="s">
        <v>380</v>
      </c>
      <c r="F4" s="130" t="s">
        <v>123</v>
      </c>
      <c r="G4" s="2"/>
    </row>
    <row r="5" spans="1:7" ht="21" x14ac:dyDescent="0.3">
      <c r="A5" s="3"/>
      <c r="B5" s="7" t="s">
        <v>404</v>
      </c>
      <c r="C5" s="121"/>
      <c r="D5" s="4"/>
      <c r="E5" s="122"/>
      <c r="F5" s="123"/>
      <c r="G5" s="2"/>
    </row>
    <row r="6" spans="1:7" ht="18.75" x14ac:dyDescent="0.3">
      <c r="A6" s="3"/>
      <c r="B6" s="6"/>
      <c r="C6" s="121"/>
      <c r="D6" s="4"/>
      <c r="E6" s="122"/>
      <c r="F6" s="123"/>
      <c r="G6" s="2"/>
    </row>
    <row r="7" spans="1:7" ht="18.75" x14ac:dyDescent="0.3">
      <c r="A7" s="3"/>
      <c r="B7" s="8" t="s">
        <v>405</v>
      </c>
      <c r="C7" s="121"/>
      <c r="D7" s="4"/>
      <c r="E7" s="122"/>
      <c r="F7" s="123"/>
      <c r="G7" s="2"/>
    </row>
    <row r="8" spans="1:7" ht="18.75" x14ac:dyDescent="0.3">
      <c r="A8" s="3"/>
      <c r="B8" s="8"/>
      <c r="C8" s="121"/>
      <c r="D8" s="4"/>
      <c r="E8" s="122"/>
      <c r="F8" s="123"/>
      <c r="G8" s="2"/>
    </row>
    <row r="9" spans="1:7" ht="112.5" x14ac:dyDescent="0.3">
      <c r="A9" s="3"/>
      <c r="B9" s="124" t="s">
        <v>406</v>
      </c>
      <c r="C9" s="121"/>
      <c r="D9" s="4"/>
      <c r="E9" s="122"/>
      <c r="F9" s="123"/>
      <c r="G9" s="2"/>
    </row>
    <row r="10" spans="1:7" ht="66" customHeight="1" x14ac:dyDescent="0.3">
      <c r="A10" s="3"/>
      <c r="B10" s="124" t="s">
        <v>407</v>
      </c>
      <c r="C10" s="121"/>
      <c r="D10" s="4"/>
      <c r="E10" s="122"/>
      <c r="F10" s="123"/>
      <c r="G10" s="2"/>
    </row>
    <row r="11" spans="1:7" ht="409.5" x14ac:dyDescent="0.3">
      <c r="A11" s="3"/>
      <c r="B11" s="124" t="s">
        <v>408</v>
      </c>
      <c r="C11" s="121"/>
      <c r="D11" s="4"/>
      <c r="E11" s="122"/>
      <c r="F11" s="123"/>
      <c r="G11" s="2"/>
    </row>
    <row r="12" spans="1:7" ht="75.599999999999994" customHeight="1" x14ac:dyDescent="0.3">
      <c r="A12" s="3"/>
      <c r="B12" s="124" t="s">
        <v>409</v>
      </c>
      <c r="C12" s="121"/>
      <c r="D12" s="4"/>
      <c r="E12" s="122"/>
      <c r="F12" s="123"/>
      <c r="G12" s="2"/>
    </row>
    <row r="13" spans="1:7" ht="18.75" x14ac:dyDescent="0.3">
      <c r="A13" s="3"/>
      <c r="B13" s="6"/>
      <c r="C13" s="121"/>
      <c r="D13" s="4"/>
      <c r="E13" s="122"/>
      <c r="F13" s="123"/>
      <c r="G13" s="2"/>
    </row>
    <row r="14" spans="1:7" ht="300" x14ac:dyDescent="0.3">
      <c r="A14" s="3"/>
      <c r="B14" s="124" t="s">
        <v>410</v>
      </c>
      <c r="C14" s="121"/>
      <c r="D14" s="4"/>
      <c r="E14" s="122"/>
      <c r="F14" s="123"/>
      <c r="G14" s="2"/>
    </row>
    <row r="15" spans="1:7" ht="73.900000000000006" customHeight="1" x14ac:dyDescent="0.3">
      <c r="A15" s="3"/>
      <c r="B15" s="124" t="s">
        <v>411</v>
      </c>
      <c r="C15" s="121"/>
      <c r="D15" s="4"/>
      <c r="E15" s="122"/>
      <c r="F15" s="123"/>
      <c r="G15" s="2"/>
    </row>
    <row r="16" spans="1:7" ht="18.75" x14ac:dyDescent="0.3">
      <c r="A16" s="3"/>
      <c r="B16" s="6"/>
      <c r="C16" s="121"/>
      <c r="D16" s="4"/>
      <c r="E16" s="122"/>
      <c r="F16" s="123"/>
      <c r="G16" s="2"/>
    </row>
    <row r="17" spans="1:7" ht="18.75" x14ac:dyDescent="0.3">
      <c r="A17" s="3"/>
      <c r="B17" s="8" t="s">
        <v>62</v>
      </c>
      <c r="C17" s="121"/>
      <c r="D17" s="4"/>
      <c r="E17" s="122"/>
      <c r="F17" s="123"/>
      <c r="G17" s="2"/>
    </row>
    <row r="18" spans="1:7" ht="18.75" x14ac:dyDescent="0.3">
      <c r="A18" s="3"/>
      <c r="B18" s="8"/>
      <c r="C18" s="121"/>
      <c r="D18" s="4"/>
      <c r="E18" s="122"/>
      <c r="F18" s="123"/>
      <c r="G18" s="2"/>
    </row>
    <row r="19" spans="1:7" ht="56.25" x14ac:dyDescent="0.3">
      <c r="A19" s="3"/>
      <c r="B19" s="8" t="s">
        <v>412</v>
      </c>
      <c r="C19" s="121"/>
      <c r="D19" s="4"/>
      <c r="E19" s="122"/>
      <c r="F19" s="123"/>
      <c r="G19" s="2"/>
    </row>
    <row r="20" spans="1:7" ht="18.75" x14ac:dyDescent="0.3">
      <c r="A20" s="3"/>
      <c r="B20" s="8"/>
      <c r="C20" s="121"/>
      <c r="D20" s="4"/>
      <c r="E20" s="122"/>
      <c r="F20" s="123"/>
      <c r="G20" s="2"/>
    </row>
    <row r="21" spans="1:7" ht="93.75" x14ac:dyDescent="0.3">
      <c r="A21" s="3"/>
      <c r="B21" s="8" t="s">
        <v>413</v>
      </c>
      <c r="C21" s="121"/>
      <c r="D21" s="4"/>
      <c r="E21" s="122"/>
      <c r="F21" s="123"/>
      <c r="G21" s="2"/>
    </row>
    <row r="22" spans="1:7" ht="112.5" x14ac:dyDescent="0.3">
      <c r="A22" s="3"/>
      <c r="B22" s="8" t="s">
        <v>414</v>
      </c>
      <c r="C22" s="121"/>
      <c r="D22" s="4"/>
      <c r="E22" s="122"/>
      <c r="F22" s="123"/>
      <c r="G22" s="2"/>
    </row>
    <row r="23" spans="1:7" ht="18.75" x14ac:dyDescent="0.3">
      <c r="A23" s="3"/>
      <c r="B23" s="8"/>
      <c r="C23" s="121"/>
      <c r="D23" s="4"/>
      <c r="E23" s="122"/>
      <c r="F23" s="123"/>
      <c r="G23" s="2"/>
    </row>
    <row r="24" spans="1:7" ht="18.75" x14ac:dyDescent="0.3">
      <c r="A24" s="3"/>
      <c r="B24" s="8" t="s">
        <v>415</v>
      </c>
      <c r="C24" s="121"/>
      <c r="D24" s="4"/>
      <c r="E24" s="122"/>
      <c r="F24" s="123"/>
      <c r="G24" s="2"/>
    </row>
    <row r="25" spans="1:7" ht="18.75" x14ac:dyDescent="0.3">
      <c r="A25" s="3"/>
      <c r="B25" s="8"/>
      <c r="C25" s="121"/>
      <c r="D25" s="4"/>
      <c r="E25" s="122"/>
      <c r="F25" s="123"/>
      <c r="G25" s="2"/>
    </row>
    <row r="26" spans="1:7" ht="18.75" x14ac:dyDescent="0.3">
      <c r="A26" s="3"/>
      <c r="B26" s="8" t="s">
        <v>415</v>
      </c>
      <c r="C26" s="121"/>
      <c r="D26" s="4"/>
      <c r="E26" s="122"/>
      <c r="F26" s="123"/>
      <c r="G26" s="2"/>
    </row>
    <row r="27" spans="1:7" ht="18.75" x14ac:dyDescent="0.3">
      <c r="A27" s="3"/>
      <c r="B27" s="8"/>
      <c r="C27" s="121"/>
      <c r="D27" s="4"/>
      <c r="E27" s="122"/>
      <c r="F27" s="123"/>
      <c r="G27" s="2"/>
    </row>
    <row r="28" spans="1:7" ht="18.75" x14ac:dyDescent="0.3">
      <c r="A28" s="3"/>
      <c r="B28" s="8" t="s">
        <v>405</v>
      </c>
      <c r="C28" s="121"/>
      <c r="D28" s="4"/>
      <c r="E28" s="122"/>
      <c r="F28" s="123"/>
      <c r="G28" s="2"/>
    </row>
    <row r="29" spans="1:7" ht="18.75" x14ac:dyDescent="0.3">
      <c r="A29" s="3"/>
      <c r="B29" s="8"/>
      <c r="C29" s="121"/>
      <c r="D29" s="4"/>
      <c r="E29" s="122"/>
      <c r="F29" s="123"/>
      <c r="G29" s="2"/>
    </row>
    <row r="30" spans="1:7" ht="131.25" x14ac:dyDescent="0.3">
      <c r="A30" s="3"/>
      <c r="B30" s="8" t="s">
        <v>416</v>
      </c>
      <c r="C30" s="121"/>
      <c r="D30" s="4"/>
      <c r="E30" s="122"/>
      <c r="F30" s="123"/>
      <c r="G30" s="2"/>
    </row>
    <row r="31" spans="1:7" ht="18.75" x14ac:dyDescent="0.3">
      <c r="A31" s="3"/>
      <c r="B31" s="8"/>
      <c r="C31" s="121"/>
      <c r="D31" s="4"/>
      <c r="E31" s="122"/>
      <c r="F31" s="123"/>
      <c r="G31" s="2"/>
    </row>
    <row r="32" spans="1:7" ht="75" x14ac:dyDescent="0.3">
      <c r="A32" s="3"/>
      <c r="B32" s="8" t="s">
        <v>417</v>
      </c>
      <c r="C32" s="121"/>
      <c r="D32" s="4"/>
      <c r="E32" s="122"/>
      <c r="F32" s="123"/>
      <c r="G32" s="2"/>
    </row>
    <row r="33" spans="1:7" ht="18.75" x14ac:dyDescent="0.3">
      <c r="A33" s="3"/>
      <c r="B33" s="8"/>
      <c r="C33" s="121"/>
      <c r="D33" s="4"/>
      <c r="E33" s="122"/>
      <c r="F33" s="123"/>
      <c r="G33" s="2"/>
    </row>
    <row r="34" spans="1:7" ht="37.5" x14ac:dyDescent="0.3">
      <c r="A34" s="3">
        <v>1</v>
      </c>
      <c r="B34" s="8" t="s">
        <v>418</v>
      </c>
      <c r="C34" s="121" t="s">
        <v>34</v>
      </c>
      <c r="D34" s="4">
        <v>10.8</v>
      </c>
      <c r="E34" s="122"/>
      <c r="F34" s="123">
        <f>D34*E34</f>
        <v>0</v>
      </c>
      <c r="G34" s="2"/>
    </row>
    <row r="35" spans="1:7" ht="18.75" x14ac:dyDescent="0.3">
      <c r="A35" s="3"/>
      <c r="B35" s="8"/>
      <c r="C35" s="121"/>
      <c r="D35" s="4"/>
      <c r="E35" s="122"/>
      <c r="F35" s="123"/>
      <c r="G35" s="2"/>
    </row>
    <row r="36" spans="1:7" ht="18.75" x14ac:dyDescent="0.3">
      <c r="A36" s="3"/>
      <c r="B36" s="8"/>
      <c r="C36" s="121"/>
      <c r="D36" s="4"/>
      <c r="E36" s="122"/>
      <c r="F36" s="123"/>
      <c r="G36" s="2"/>
    </row>
    <row r="37" spans="1:7" ht="18.75" x14ac:dyDescent="0.3">
      <c r="A37" s="3"/>
      <c r="B37" s="8" t="s">
        <v>419</v>
      </c>
      <c r="C37" s="121"/>
      <c r="D37" s="4"/>
      <c r="E37" s="122"/>
      <c r="F37" s="123"/>
      <c r="G37" s="2"/>
    </row>
    <row r="38" spans="1:7" ht="18.75" x14ac:dyDescent="0.3">
      <c r="A38" s="3"/>
      <c r="B38" s="8"/>
      <c r="C38" s="121"/>
      <c r="D38" s="4"/>
      <c r="E38" s="122"/>
      <c r="F38" s="123"/>
      <c r="G38" s="2"/>
    </row>
    <row r="39" spans="1:7" ht="18.75" x14ac:dyDescent="0.3">
      <c r="A39" s="3"/>
      <c r="B39" s="8" t="s">
        <v>419</v>
      </c>
      <c r="C39" s="121"/>
      <c r="D39" s="4"/>
      <c r="E39" s="122"/>
      <c r="F39" s="123"/>
      <c r="G39" s="2"/>
    </row>
    <row r="40" spans="1:7" ht="18.75" x14ac:dyDescent="0.3">
      <c r="A40" s="3"/>
      <c r="B40" s="8"/>
      <c r="C40" s="121"/>
      <c r="D40" s="4"/>
      <c r="E40" s="122"/>
      <c r="F40" s="123"/>
      <c r="G40" s="2"/>
    </row>
    <row r="41" spans="1:7" ht="93.75" x14ac:dyDescent="0.3">
      <c r="A41" s="3"/>
      <c r="B41" s="8" t="s">
        <v>420</v>
      </c>
      <c r="C41" s="121"/>
      <c r="D41" s="4"/>
      <c r="E41" s="122"/>
      <c r="F41" s="123"/>
      <c r="G41" s="2"/>
    </row>
    <row r="42" spans="1:7" ht="18.75" x14ac:dyDescent="0.3">
      <c r="A42" s="3">
        <v>36</v>
      </c>
      <c r="B42" s="8" t="s">
        <v>421</v>
      </c>
      <c r="C42" s="121" t="s">
        <v>34</v>
      </c>
      <c r="D42" s="4">
        <v>2.4</v>
      </c>
      <c r="E42" s="122"/>
      <c r="F42" s="123">
        <f>D42*E42</f>
        <v>0</v>
      </c>
      <c r="G42" s="2"/>
    </row>
    <row r="43" spans="1:7" ht="18.75" x14ac:dyDescent="0.3">
      <c r="A43" s="3"/>
      <c r="B43" s="8"/>
      <c r="C43" s="121"/>
      <c r="D43" s="4"/>
      <c r="E43" s="122"/>
      <c r="F43" s="123"/>
      <c r="G43" s="2"/>
    </row>
    <row r="44" spans="1:7" ht="18.75" x14ac:dyDescent="0.3">
      <c r="A44" s="3">
        <v>37</v>
      </c>
      <c r="B44" s="8" t="s">
        <v>422</v>
      </c>
      <c r="C44" s="121" t="s">
        <v>34</v>
      </c>
      <c r="D44" s="4">
        <v>0.4</v>
      </c>
      <c r="E44" s="122"/>
      <c r="F44" s="123">
        <f>D44*E44</f>
        <v>0</v>
      </c>
      <c r="G44" s="2"/>
    </row>
    <row r="45" spans="1:7" ht="18.75" x14ac:dyDescent="0.3">
      <c r="A45" s="3"/>
      <c r="B45" s="8"/>
      <c r="C45" s="121"/>
      <c r="D45" s="4"/>
      <c r="E45" s="122"/>
      <c r="F45" s="123"/>
      <c r="G45" s="2"/>
    </row>
    <row r="46" spans="1:7" ht="37.5" x14ac:dyDescent="0.3">
      <c r="A46" s="3"/>
      <c r="B46" s="8" t="s">
        <v>423</v>
      </c>
      <c r="C46" s="121"/>
      <c r="D46" s="4"/>
      <c r="E46" s="122"/>
      <c r="F46" s="123"/>
      <c r="G46" s="2"/>
    </row>
    <row r="47" spans="1:7" ht="18.75" x14ac:dyDescent="0.3">
      <c r="A47" s="3"/>
      <c r="B47" s="8"/>
      <c r="C47" s="121"/>
      <c r="D47" s="4"/>
      <c r="E47" s="122"/>
      <c r="F47" s="123"/>
      <c r="G47" s="2"/>
    </row>
    <row r="48" spans="1:7" ht="37.5" x14ac:dyDescent="0.3">
      <c r="A48" s="3"/>
      <c r="B48" s="8" t="s">
        <v>424</v>
      </c>
      <c r="C48" s="121"/>
      <c r="D48" s="4"/>
      <c r="E48" s="122"/>
      <c r="F48" s="123"/>
      <c r="G48" s="2"/>
    </row>
    <row r="49" spans="1:7" ht="18.75" x14ac:dyDescent="0.3">
      <c r="A49" s="3"/>
      <c r="B49" s="8"/>
      <c r="C49" s="121"/>
      <c r="D49" s="4"/>
      <c r="E49" s="122"/>
      <c r="F49" s="123"/>
      <c r="G49" s="2"/>
    </row>
    <row r="50" spans="1:7" ht="56.25" x14ac:dyDescent="0.3">
      <c r="A50" s="3">
        <v>42</v>
      </c>
      <c r="B50" s="8" t="s">
        <v>425</v>
      </c>
      <c r="C50" s="121" t="s">
        <v>34</v>
      </c>
      <c r="D50" s="4">
        <v>1.5</v>
      </c>
      <c r="E50" s="122"/>
      <c r="F50" s="123">
        <f>D50*E50</f>
        <v>0</v>
      </c>
      <c r="G50" s="2"/>
    </row>
    <row r="51" spans="1:7" ht="18.75" x14ac:dyDescent="0.3">
      <c r="A51" s="3"/>
      <c r="B51" s="8"/>
      <c r="C51" s="121"/>
      <c r="D51" s="4"/>
      <c r="E51" s="122"/>
      <c r="F51" s="123"/>
      <c r="G51" s="2"/>
    </row>
    <row r="52" spans="1:7" ht="18.75" x14ac:dyDescent="0.3">
      <c r="A52" s="3"/>
      <c r="B52" s="8"/>
      <c r="C52" s="121"/>
      <c r="D52" s="4"/>
      <c r="E52" s="122"/>
      <c r="F52" s="123"/>
      <c r="G52" s="2"/>
    </row>
    <row r="53" spans="1:7" ht="56.25" x14ac:dyDescent="0.3">
      <c r="A53" s="3"/>
      <c r="B53" s="8" t="s">
        <v>426</v>
      </c>
      <c r="C53" s="121"/>
      <c r="D53" s="4"/>
      <c r="E53" s="122"/>
      <c r="F53" s="123"/>
      <c r="G53" s="2"/>
    </row>
    <row r="54" spans="1:7" ht="18.75" x14ac:dyDescent="0.3">
      <c r="A54" s="3"/>
      <c r="B54" s="8"/>
      <c r="C54" s="121"/>
      <c r="D54" s="4"/>
      <c r="E54" s="122"/>
      <c r="F54" s="123"/>
      <c r="G54" s="2"/>
    </row>
    <row r="55" spans="1:7" ht="18.75" x14ac:dyDescent="0.3">
      <c r="A55" s="3">
        <v>45</v>
      </c>
      <c r="B55" s="8" t="s">
        <v>427</v>
      </c>
      <c r="C55" s="121" t="s">
        <v>34</v>
      </c>
      <c r="D55" s="4">
        <v>0.8</v>
      </c>
      <c r="E55" s="122"/>
      <c r="F55" s="123">
        <f>D55*E55</f>
        <v>0</v>
      </c>
      <c r="G55" s="2"/>
    </row>
    <row r="56" spans="1:7" ht="18.75" x14ac:dyDescent="0.3">
      <c r="A56" s="3"/>
      <c r="B56" s="8"/>
      <c r="C56" s="121"/>
      <c r="D56" s="4"/>
      <c r="E56" s="122"/>
      <c r="F56" s="123"/>
      <c r="G56" s="2"/>
    </row>
    <row r="57" spans="1:7" ht="19.5" thickBot="1" x14ac:dyDescent="0.35">
      <c r="A57" s="2"/>
      <c r="B57" s="8" t="s">
        <v>121</v>
      </c>
      <c r="C57" s="125"/>
      <c r="D57" s="4"/>
      <c r="E57" s="126"/>
      <c r="F57" s="127">
        <f>SUM(F11:F56)</f>
        <v>0</v>
      </c>
      <c r="G57" s="2"/>
    </row>
    <row r="58" spans="1:7" ht="19.5" thickTop="1" x14ac:dyDescent="0.25">
      <c r="B58" s="8"/>
    </row>
  </sheetData>
  <pageMargins left="0.7" right="0.7" top="0.75" bottom="0.75" header="0.3" footer="0.3"/>
  <pageSetup paperSize="9" scale="73" orientation="portrait" r:id="rId1"/>
  <headerFooter>
    <oddHeader>&amp;L&amp;"-,Bold"&amp;14Bill No.9 Structural Steelwork&amp;R&amp;"-,Bold"UPGRADING OF DELARAYVILLE SPORTS COMPLEX</oddHeader>
  </headerFooter>
  <rowBreaks count="1" manualBreakCount="1">
    <brk id="29"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4:F33"/>
  <sheetViews>
    <sheetView view="pageBreakPreview" zoomScale="70" zoomScaleNormal="70" zoomScaleSheetLayoutView="70" zoomScalePageLayoutView="70" workbookViewId="0">
      <selection activeCell="B2" sqref="B2"/>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4.7109375" style="42" bestFit="1" customWidth="1"/>
    <col min="6" max="6" width="16.140625" style="42" bestFit="1" customWidth="1"/>
    <col min="7" max="16384" width="9.140625" style="2"/>
  </cols>
  <sheetData>
    <row r="4" spans="1:6" ht="19.5" thickBot="1" x14ac:dyDescent="0.35"/>
    <row r="5" spans="1:6" s="40" customFormat="1" ht="37.5" customHeight="1" thickBot="1" x14ac:dyDescent="0.3">
      <c r="A5" s="39"/>
      <c r="B5" s="39"/>
      <c r="C5" s="39"/>
      <c r="D5" s="135" t="s">
        <v>379</v>
      </c>
      <c r="E5" s="136"/>
      <c r="F5" s="137"/>
    </row>
    <row r="6" spans="1:6" s="13" customFormat="1" ht="37.5" x14ac:dyDescent="0.3">
      <c r="A6" s="64" t="s">
        <v>220</v>
      </c>
      <c r="B6" s="46"/>
      <c r="C6" s="47"/>
      <c r="D6" s="48" t="s">
        <v>122</v>
      </c>
      <c r="E6" s="49" t="s">
        <v>380</v>
      </c>
      <c r="F6" s="50" t="s">
        <v>123</v>
      </c>
    </row>
    <row r="7" spans="1:6" ht="21" x14ac:dyDescent="0.3">
      <c r="A7" s="51"/>
      <c r="B7" s="7" t="s">
        <v>81</v>
      </c>
      <c r="C7" s="29"/>
      <c r="D7" s="44"/>
      <c r="E7" s="43"/>
      <c r="F7" s="41"/>
    </row>
    <row r="8" spans="1:6" x14ac:dyDescent="0.3">
      <c r="A8" s="51"/>
      <c r="B8" s="6"/>
      <c r="C8" s="29"/>
      <c r="D8" s="44"/>
      <c r="E8" s="43"/>
      <c r="F8" s="41"/>
    </row>
    <row r="9" spans="1:6" x14ac:dyDescent="0.3">
      <c r="A9" s="51"/>
      <c r="B9" s="8" t="s">
        <v>82</v>
      </c>
      <c r="C9" s="29"/>
      <c r="D9" s="44"/>
      <c r="E9" s="43"/>
      <c r="F9" s="41"/>
    </row>
    <row r="10" spans="1:6" x14ac:dyDescent="0.3">
      <c r="A10" s="51"/>
      <c r="B10" s="6"/>
      <c r="C10" s="29"/>
      <c r="D10" s="44"/>
      <c r="E10" s="43"/>
      <c r="F10" s="41"/>
    </row>
    <row r="11" spans="1:6" x14ac:dyDescent="0.3">
      <c r="A11" s="51"/>
      <c r="B11" s="6" t="s">
        <v>83</v>
      </c>
      <c r="C11" s="29"/>
      <c r="D11" s="44"/>
      <c r="E11" s="43"/>
      <c r="F11" s="41"/>
    </row>
    <row r="12" spans="1:6" x14ac:dyDescent="0.3">
      <c r="A12" s="51"/>
      <c r="B12" s="6"/>
      <c r="C12" s="29"/>
      <c r="D12" s="44"/>
      <c r="E12" s="43"/>
      <c r="F12" s="41"/>
    </row>
    <row r="13" spans="1:6" ht="21" x14ac:dyDescent="0.3">
      <c r="A13" s="51"/>
      <c r="B13" s="7" t="s">
        <v>84</v>
      </c>
      <c r="C13" s="29"/>
      <c r="D13" s="44"/>
      <c r="E13" s="43"/>
      <c r="F13" s="41"/>
    </row>
    <row r="14" spans="1:6" x14ac:dyDescent="0.3">
      <c r="A14" s="51"/>
      <c r="B14" s="6"/>
      <c r="C14" s="29"/>
      <c r="D14" s="44"/>
      <c r="E14" s="43"/>
      <c r="F14" s="41"/>
    </row>
    <row r="15" spans="1:6" x14ac:dyDescent="0.3">
      <c r="A15" s="51"/>
      <c r="B15" s="6"/>
      <c r="C15" s="29"/>
      <c r="D15" s="44"/>
      <c r="E15" s="43"/>
      <c r="F15" s="41"/>
    </row>
    <row r="16" spans="1:6" ht="37.5" x14ac:dyDescent="0.3">
      <c r="A16" s="51"/>
      <c r="B16" s="6" t="s">
        <v>85</v>
      </c>
      <c r="C16" s="29"/>
      <c r="D16" s="44"/>
      <c r="E16" s="43"/>
      <c r="F16" s="41"/>
    </row>
    <row r="17" spans="1:6" x14ac:dyDescent="0.3">
      <c r="A17" s="51"/>
      <c r="B17" s="6"/>
      <c r="C17" s="29"/>
      <c r="D17" s="44"/>
      <c r="E17" s="43"/>
      <c r="F17" s="41"/>
    </row>
    <row r="18" spans="1:6" x14ac:dyDescent="0.3">
      <c r="A18" s="51"/>
      <c r="B18" s="6"/>
      <c r="C18" s="29"/>
      <c r="D18" s="44"/>
      <c r="E18" s="43"/>
      <c r="F18" s="41"/>
    </row>
    <row r="19" spans="1:6" x14ac:dyDescent="0.3">
      <c r="A19" s="51">
        <v>1</v>
      </c>
      <c r="B19" s="6" t="s">
        <v>364</v>
      </c>
      <c r="C19" s="29" t="s">
        <v>7</v>
      </c>
      <c r="D19" s="44">
        <v>35</v>
      </c>
      <c r="E19" s="43"/>
      <c r="F19" s="41"/>
    </row>
    <row r="20" spans="1:6" x14ac:dyDescent="0.3">
      <c r="A20" s="51"/>
      <c r="B20" s="6"/>
      <c r="C20" s="29"/>
      <c r="D20" s="44"/>
      <c r="E20" s="43"/>
      <c r="F20" s="41"/>
    </row>
    <row r="21" spans="1:6" x14ac:dyDescent="0.3">
      <c r="A21" s="51">
        <v>2</v>
      </c>
      <c r="B21" s="6" t="s">
        <v>86</v>
      </c>
      <c r="C21" s="29" t="s">
        <v>7</v>
      </c>
      <c r="D21" s="44">
        <v>5</v>
      </c>
      <c r="E21" s="43"/>
      <c r="F21" s="41"/>
    </row>
    <row r="22" spans="1:6" x14ac:dyDescent="0.3">
      <c r="A22" s="51"/>
      <c r="B22" s="6"/>
      <c r="C22" s="29"/>
      <c r="D22" s="44"/>
      <c r="E22" s="43"/>
      <c r="F22" s="41"/>
    </row>
    <row r="23" spans="1:6" ht="21" x14ac:dyDescent="0.3">
      <c r="A23" s="51"/>
      <c r="B23" s="7" t="s">
        <v>390</v>
      </c>
      <c r="C23" s="29"/>
      <c r="D23" s="44"/>
      <c r="E23" s="43"/>
      <c r="F23" s="41"/>
    </row>
    <row r="24" spans="1:6" x14ac:dyDescent="0.3">
      <c r="A24" s="51"/>
      <c r="B24" s="6"/>
      <c r="C24" s="29"/>
      <c r="D24" s="44"/>
      <c r="E24" s="43"/>
      <c r="F24" s="41"/>
    </row>
    <row r="25" spans="1:6" x14ac:dyDescent="0.3">
      <c r="A25" s="51"/>
      <c r="B25" s="6" t="s">
        <v>391</v>
      </c>
      <c r="C25" s="29"/>
      <c r="D25" s="44"/>
      <c r="E25" s="43"/>
      <c r="F25" s="41"/>
    </row>
    <row r="26" spans="1:6" x14ac:dyDescent="0.3">
      <c r="A26" s="51"/>
      <c r="B26" s="6"/>
      <c r="C26" s="29"/>
      <c r="D26" s="44"/>
      <c r="E26" s="43"/>
      <c r="F26" s="41"/>
    </row>
    <row r="27" spans="1:6" ht="37.5" x14ac:dyDescent="0.3">
      <c r="A27" s="51">
        <v>3</v>
      </c>
      <c r="B27" s="6" t="s">
        <v>392</v>
      </c>
      <c r="C27" s="29" t="s">
        <v>7</v>
      </c>
      <c r="D27" s="44">
        <v>4</v>
      </c>
      <c r="E27" s="43"/>
      <c r="F27" s="41"/>
    </row>
    <row r="28" spans="1:6" x14ac:dyDescent="0.3">
      <c r="A28" s="51"/>
      <c r="B28" s="6"/>
      <c r="C28" s="29"/>
      <c r="D28" s="44"/>
      <c r="E28" s="43"/>
      <c r="F28" s="41"/>
    </row>
    <row r="29" spans="1:6" ht="37.5" x14ac:dyDescent="0.3">
      <c r="A29" s="51">
        <v>4</v>
      </c>
      <c r="B29" s="6" t="s">
        <v>393</v>
      </c>
      <c r="C29" s="29" t="s">
        <v>7</v>
      </c>
      <c r="D29" s="44">
        <v>12</v>
      </c>
      <c r="E29" s="43"/>
      <c r="F29" s="41"/>
    </row>
    <row r="30" spans="1:6" x14ac:dyDescent="0.3">
      <c r="A30" s="51"/>
      <c r="B30" s="6"/>
      <c r="C30" s="29"/>
      <c r="D30" s="44"/>
      <c r="E30" s="43"/>
      <c r="F30" s="41"/>
    </row>
    <row r="31" spans="1:6" ht="56.25" x14ac:dyDescent="0.3">
      <c r="A31" s="51">
        <v>5</v>
      </c>
      <c r="B31" s="6" t="s">
        <v>394</v>
      </c>
      <c r="C31" s="29" t="s">
        <v>7</v>
      </c>
      <c r="D31" s="44">
        <v>3</v>
      </c>
      <c r="E31" s="43"/>
      <c r="F31" s="41"/>
    </row>
    <row r="32" spans="1:6" x14ac:dyDescent="0.3">
      <c r="A32" s="51"/>
      <c r="B32" s="6"/>
      <c r="C32" s="29"/>
      <c r="D32" s="44"/>
      <c r="E32" s="43"/>
      <c r="F32" s="41"/>
    </row>
    <row r="33" spans="1:6" s="13" customFormat="1" ht="19.5" thickBot="1" x14ac:dyDescent="0.35">
      <c r="A33" s="53"/>
      <c r="B33" s="52" t="s">
        <v>121</v>
      </c>
      <c r="C33" s="54"/>
      <c r="D33" s="55"/>
      <c r="E33" s="56"/>
      <c r="F33" s="57"/>
    </row>
  </sheetData>
  <mergeCells count="1">
    <mergeCell ref="D5:F5"/>
  </mergeCells>
  <phoneticPr fontId="29" type="noConversion"/>
  <pageMargins left="0.7" right="0.7" top="0.75" bottom="0.75" header="0.3" footer="0.3"/>
  <pageSetup paperSize="9" scale="63" fitToHeight="0" orientation="portrait" r:id="rId1"/>
  <headerFooter>
    <oddHeader>&amp;L&amp;"-,Bold"&amp;14BILL NO 10  IRONMONGERY&amp;"-,Regular"&amp;11
&amp;R&amp;"-,Bold"&amp;14UPGRADING OF DELARAYVILLE SPORT FACILITY</oddHeader>
  </headerFooter>
  <extLst>
    <ext xmlns:mx="http://schemas.microsoft.com/office/mac/excel/2008/main" uri="{64002731-A6B0-56B0-2670-7721B7C09600}">
      <mx:PLV Mode="1"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2"/>
  <sheetViews>
    <sheetView view="pageBreakPreview" topLeftCell="A10" zoomScale="60" zoomScaleNormal="70" zoomScalePageLayoutView="71" workbookViewId="0">
      <selection activeCell="B43" sqref="B43"/>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4.42578125" style="42" bestFit="1" customWidth="1"/>
    <col min="6" max="6" width="17.42578125" style="42" bestFit="1" customWidth="1"/>
    <col min="7" max="16384" width="9.140625" style="2"/>
  </cols>
  <sheetData>
    <row r="1" spans="1:6" s="40" customFormat="1" ht="37.5" customHeight="1" thickBot="1" x14ac:dyDescent="0.3">
      <c r="A1" s="39"/>
      <c r="B1" s="39"/>
      <c r="C1" s="39"/>
      <c r="D1" s="135" t="s">
        <v>379</v>
      </c>
      <c r="E1" s="136"/>
      <c r="F1" s="137"/>
    </row>
    <row r="2" spans="1:6" s="13" customFormat="1" ht="37.5" x14ac:dyDescent="0.3">
      <c r="A2" s="64" t="s">
        <v>220</v>
      </c>
      <c r="B2" s="46"/>
      <c r="C2" s="47"/>
      <c r="D2" s="48" t="s">
        <v>122</v>
      </c>
      <c r="E2" s="49" t="s">
        <v>380</v>
      </c>
      <c r="F2" s="50" t="s">
        <v>123</v>
      </c>
    </row>
    <row r="3" spans="1:6" ht="21" x14ac:dyDescent="0.3">
      <c r="A3" s="51"/>
      <c r="B3" s="7" t="s">
        <v>87</v>
      </c>
      <c r="C3" s="29"/>
      <c r="D3" s="44"/>
      <c r="E3" s="43"/>
      <c r="F3" s="41"/>
    </row>
    <row r="4" spans="1:6" x14ac:dyDescent="0.3">
      <c r="A4" s="51"/>
      <c r="B4" s="6"/>
      <c r="C4" s="29"/>
      <c r="D4" s="44"/>
      <c r="E4" s="43"/>
      <c r="F4" s="41"/>
    </row>
    <row r="5" spans="1:6" x14ac:dyDescent="0.3">
      <c r="A5" s="51"/>
      <c r="B5" s="8" t="s">
        <v>88</v>
      </c>
      <c r="C5" s="29"/>
      <c r="D5" s="44"/>
      <c r="E5" s="43"/>
      <c r="F5" s="41"/>
    </row>
    <row r="6" spans="1:6" x14ac:dyDescent="0.3">
      <c r="A6" s="51"/>
      <c r="B6" s="6"/>
      <c r="C6" s="29"/>
      <c r="D6" s="44"/>
      <c r="E6" s="43"/>
      <c r="F6" s="41"/>
    </row>
    <row r="7" spans="1:6" x14ac:dyDescent="0.3">
      <c r="A7" s="51">
        <v>1</v>
      </c>
      <c r="B7" s="6" t="s">
        <v>365</v>
      </c>
      <c r="C7" s="29" t="s">
        <v>7</v>
      </c>
      <c r="D7" s="44">
        <v>15</v>
      </c>
      <c r="E7" s="43"/>
      <c r="F7" s="41"/>
    </row>
    <row r="8" spans="1:6" x14ac:dyDescent="0.3">
      <c r="A8" s="51"/>
      <c r="B8" s="6"/>
      <c r="C8" s="29"/>
      <c r="D8" s="44"/>
      <c r="E8" s="43"/>
      <c r="F8" s="41"/>
    </row>
    <row r="9" spans="1:6" x14ac:dyDescent="0.3">
      <c r="A9" s="51"/>
      <c r="B9" s="8" t="s">
        <v>89</v>
      </c>
      <c r="C9" s="29"/>
      <c r="D9" s="44"/>
      <c r="E9" s="43"/>
      <c r="F9" s="41"/>
    </row>
    <row r="10" spans="1:6" x14ac:dyDescent="0.3">
      <c r="A10" s="51"/>
      <c r="B10" s="6"/>
      <c r="C10" s="29"/>
      <c r="D10" s="44"/>
      <c r="E10" s="43"/>
      <c r="F10" s="41"/>
    </row>
    <row r="11" spans="1:6" x14ac:dyDescent="0.3">
      <c r="A11" s="51">
        <v>2</v>
      </c>
      <c r="B11" s="6" t="s">
        <v>365</v>
      </c>
      <c r="C11" s="29" t="s">
        <v>7</v>
      </c>
      <c r="D11" s="44">
        <f>Messaurements!N17+Messaurements!N18</f>
        <v>6</v>
      </c>
      <c r="E11" s="43"/>
      <c r="F11" s="41"/>
    </row>
    <row r="12" spans="1:6" x14ac:dyDescent="0.3">
      <c r="A12" s="51"/>
      <c r="B12" s="6"/>
      <c r="C12" s="29"/>
      <c r="D12" s="44"/>
      <c r="E12" s="43"/>
      <c r="F12" s="41"/>
    </row>
    <row r="13" spans="1:6" ht="21" x14ac:dyDescent="0.3">
      <c r="A13" s="51"/>
      <c r="B13" s="7" t="s">
        <v>366</v>
      </c>
      <c r="C13" s="29"/>
      <c r="D13" s="44"/>
      <c r="E13" s="43"/>
      <c r="F13" s="41"/>
    </row>
    <row r="14" spans="1:6" x14ac:dyDescent="0.3">
      <c r="A14" s="51"/>
      <c r="B14" s="6"/>
      <c r="C14" s="29"/>
      <c r="D14" s="44"/>
      <c r="E14" s="43"/>
      <c r="F14" s="41"/>
    </row>
    <row r="15" spans="1:6" x14ac:dyDescent="0.3">
      <c r="A15" s="51"/>
      <c r="B15" s="8" t="s">
        <v>367</v>
      </c>
      <c r="C15" s="29"/>
      <c r="D15" s="44"/>
      <c r="E15" s="43"/>
      <c r="F15" s="41"/>
    </row>
    <row r="16" spans="1:6" x14ac:dyDescent="0.3">
      <c r="A16" s="51"/>
      <c r="B16" s="6"/>
      <c r="C16" s="29"/>
      <c r="D16" s="44"/>
      <c r="E16" s="43"/>
      <c r="F16" s="41"/>
    </row>
    <row r="17" spans="1:6" x14ac:dyDescent="0.3">
      <c r="A17" s="51">
        <v>3</v>
      </c>
      <c r="B17" s="6" t="str">
        <f>Messaurements!A10</f>
        <v>ND4F</v>
      </c>
      <c r="C17" s="29" t="s">
        <v>7</v>
      </c>
      <c r="D17" s="44">
        <v>12</v>
      </c>
      <c r="E17" s="43"/>
      <c r="F17" s="41"/>
    </row>
    <row r="18" spans="1:6" x14ac:dyDescent="0.3">
      <c r="A18" s="51"/>
      <c r="B18" s="6"/>
      <c r="C18" s="29"/>
      <c r="D18" s="44"/>
      <c r="E18" s="43"/>
      <c r="F18" s="41"/>
    </row>
    <row r="19" spans="1:6" x14ac:dyDescent="0.3">
      <c r="A19" s="51">
        <v>4</v>
      </c>
      <c r="B19" s="6" t="str">
        <f>Messaurements!A11</f>
        <v>NC1</v>
      </c>
      <c r="C19" s="29" t="s">
        <v>7</v>
      </c>
      <c r="D19" s="44">
        <v>5</v>
      </c>
      <c r="E19" s="43"/>
      <c r="F19" s="41"/>
    </row>
    <row r="20" spans="1:6" x14ac:dyDescent="0.3">
      <c r="A20" s="51"/>
      <c r="B20" s="6"/>
      <c r="C20" s="29"/>
      <c r="D20" s="44"/>
      <c r="E20" s="43"/>
      <c r="F20" s="41"/>
    </row>
    <row r="21" spans="1:6" x14ac:dyDescent="0.3">
      <c r="A21" s="51">
        <v>5</v>
      </c>
      <c r="B21" s="6" t="str">
        <f>Messaurements!A12</f>
        <v>NE2</v>
      </c>
      <c r="C21" s="29" t="s">
        <v>7</v>
      </c>
      <c r="D21" s="44">
        <v>6</v>
      </c>
      <c r="E21" s="43"/>
      <c r="F21" s="41"/>
    </row>
    <row r="22" spans="1:6" x14ac:dyDescent="0.3">
      <c r="A22" s="51"/>
      <c r="B22" s="6"/>
      <c r="C22" s="29"/>
      <c r="D22" s="44"/>
      <c r="E22" s="43"/>
      <c r="F22" s="41"/>
    </row>
    <row r="23" spans="1:6" x14ac:dyDescent="0.3">
      <c r="A23" s="51">
        <v>6</v>
      </c>
      <c r="B23" s="6" t="str">
        <f>Messaurements!A13</f>
        <v>NE1</v>
      </c>
      <c r="C23" s="29" t="s">
        <v>7</v>
      </c>
      <c r="D23" s="44">
        <v>30</v>
      </c>
      <c r="E23" s="43"/>
      <c r="F23" s="41"/>
    </row>
    <row r="24" spans="1:6" x14ac:dyDescent="0.3">
      <c r="A24" s="51"/>
      <c r="B24" s="6"/>
      <c r="C24" s="29"/>
      <c r="D24" s="44"/>
      <c r="E24" s="43"/>
      <c r="F24" s="41"/>
    </row>
    <row r="25" spans="1:6" x14ac:dyDescent="0.3">
      <c r="A25" s="51">
        <v>7</v>
      </c>
      <c r="B25" s="6" t="str">
        <f>Messaurements!A14</f>
        <v>NC2F</v>
      </c>
      <c r="C25" s="29" t="s">
        <v>7</v>
      </c>
      <c r="D25" s="44">
        <v>5</v>
      </c>
      <c r="E25" s="43"/>
      <c r="F25" s="41"/>
    </row>
    <row r="26" spans="1:6" x14ac:dyDescent="0.3">
      <c r="A26" s="51"/>
      <c r="B26" s="6"/>
      <c r="C26" s="29"/>
      <c r="D26" s="44"/>
      <c r="E26" s="43"/>
      <c r="F26" s="41"/>
    </row>
    <row r="27" spans="1:6" x14ac:dyDescent="0.3">
      <c r="A27" s="51">
        <v>8</v>
      </c>
      <c r="B27" s="6" t="str">
        <f>Messaurements!A15</f>
        <v>NCTX7S5</v>
      </c>
      <c r="C27" s="29" t="s">
        <v>7</v>
      </c>
      <c r="D27" s="44">
        <v>5</v>
      </c>
      <c r="E27" s="43"/>
      <c r="F27" s="41"/>
    </row>
    <row r="28" spans="1:6" ht="19.5" customHeight="1" x14ac:dyDescent="0.3">
      <c r="A28" s="51"/>
      <c r="B28" s="6"/>
      <c r="C28" s="29"/>
      <c r="D28" s="44"/>
      <c r="E28" s="43"/>
      <c r="F28" s="41"/>
    </row>
    <row r="29" spans="1:6" ht="19.5" customHeight="1" x14ac:dyDescent="0.3">
      <c r="A29" s="51"/>
      <c r="B29" s="6"/>
      <c r="C29" s="29"/>
      <c r="D29" s="44"/>
      <c r="E29" s="43"/>
      <c r="F29" s="41"/>
    </row>
    <row r="30" spans="1:6" ht="19.5" customHeight="1" x14ac:dyDescent="0.3">
      <c r="A30" s="51"/>
      <c r="B30" s="6"/>
      <c r="C30" s="29"/>
      <c r="D30" s="44"/>
      <c r="E30" s="43"/>
      <c r="F30" s="41"/>
    </row>
    <row r="31" spans="1:6" ht="19.5" customHeight="1" x14ac:dyDescent="0.3">
      <c r="A31" s="51"/>
      <c r="B31" s="6"/>
      <c r="C31" s="29"/>
      <c r="D31" s="44"/>
      <c r="E31" s="43"/>
      <c r="F31" s="41"/>
    </row>
    <row r="32" spans="1:6" ht="19.5" customHeight="1" x14ac:dyDescent="0.3">
      <c r="A32" s="51"/>
      <c r="B32" s="6"/>
      <c r="C32" s="29"/>
      <c r="D32" s="44"/>
      <c r="E32" s="43"/>
      <c r="F32" s="41"/>
    </row>
    <row r="33" spans="1:6" x14ac:dyDescent="0.3">
      <c r="A33" s="51"/>
      <c r="B33" s="6"/>
      <c r="C33" s="29"/>
      <c r="D33" s="44"/>
      <c r="E33" s="43"/>
      <c r="F33" s="41"/>
    </row>
    <row r="34" spans="1:6" x14ac:dyDescent="0.3">
      <c r="A34" s="51"/>
      <c r="B34" s="6"/>
      <c r="C34" s="29"/>
      <c r="D34" s="44"/>
      <c r="E34" s="43"/>
      <c r="F34" s="41"/>
    </row>
    <row r="35" spans="1:6" x14ac:dyDescent="0.3">
      <c r="A35" s="51"/>
      <c r="B35" s="6"/>
      <c r="C35" s="29"/>
      <c r="D35" s="44"/>
      <c r="E35" s="43"/>
      <c r="F35" s="41"/>
    </row>
    <row r="36" spans="1:6" x14ac:dyDescent="0.3">
      <c r="A36" s="51"/>
      <c r="B36" s="6"/>
      <c r="C36" s="29"/>
      <c r="D36" s="44"/>
      <c r="E36" s="43"/>
      <c r="F36" s="41"/>
    </row>
    <row r="37" spans="1:6" x14ac:dyDescent="0.3">
      <c r="A37" s="51"/>
      <c r="B37" s="6"/>
      <c r="C37" s="29"/>
      <c r="D37" s="44"/>
      <c r="E37" s="43"/>
      <c r="F37" s="41"/>
    </row>
    <row r="38" spans="1:6" x14ac:dyDescent="0.3">
      <c r="A38" s="51"/>
      <c r="B38" s="6"/>
      <c r="C38" s="29"/>
      <c r="D38" s="44"/>
      <c r="E38" s="43"/>
      <c r="F38" s="41"/>
    </row>
    <row r="39" spans="1:6" x14ac:dyDescent="0.3">
      <c r="A39" s="51"/>
      <c r="B39" s="6"/>
      <c r="C39" s="29"/>
      <c r="D39" s="44"/>
      <c r="E39" s="43"/>
      <c r="F39" s="41"/>
    </row>
    <row r="40" spans="1:6" x14ac:dyDescent="0.3">
      <c r="A40" s="51"/>
      <c r="B40" s="6"/>
      <c r="C40" s="29"/>
      <c r="D40" s="44"/>
      <c r="E40" s="43"/>
      <c r="F40" s="41"/>
    </row>
    <row r="41" spans="1:6" x14ac:dyDescent="0.3">
      <c r="A41" s="51"/>
      <c r="B41" s="6"/>
      <c r="C41" s="29"/>
      <c r="D41" s="44"/>
      <c r="E41" s="43"/>
      <c r="F41" s="41"/>
    </row>
    <row r="42" spans="1:6" x14ac:dyDescent="0.3">
      <c r="A42" s="51"/>
      <c r="B42" s="6"/>
      <c r="C42" s="29"/>
      <c r="D42" s="44"/>
      <c r="E42" s="43"/>
      <c r="F42" s="41"/>
    </row>
    <row r="43" spans="1:6" x14ac:dyDescent="0.3">
      <c r="A43" s="51"/>
      <c r="B43" s="6"/>
      <c r="C43" s="29"/>
      <c r="D43" s="44"/>
      <c r="E43" s="43"/>
      <c r="F43" s="41"/>
    </row>
    <row r="44" spans="1:6" x14ac:dyDescent="0.3">
      <c r="A44" s="51"/>
      <c r="B44" s="6"/>
      <c r="C44" s="29"/>
      <c r="D44" s="44"/>
      <c r="E44" s="43"/>
      <c r="F44" s="41"/>
    </row>
    <row r="45" spans="1:6" x14ac:dyDescent="0.3">
      <c r="A45" s="51"/>
      <c r="B45" s="6"/>
      <c r="C45" s="29"/>
      <c r="D45" s="44"/>
      <c r="E45" s="43"/>
      <c r="F45" s="41"/>
    </row>
    <row r="46" spans="1:6" x14ac:dyDescent="0.3">
      <c r="A46" s="51"/>
      <c r="B46" s="6"/>
      <c r="C46" s="29"/>
      <c r="D46" s="44"/>
      <c r="E46" s="43"/>
      <c r="F46" s="41"/>
    </row>
    <row r="47" spans="1:6" x14ac:dyDescent="0.3">
      <c r="A47" s="51"/>
      <c r="B47" s="6"/>
      <c r="C47" s="29"/>
      <c r="D47" s="44"/>
      <c r="E47" s="43"/>
      <c r="F47" s="41"/>
    </row>
    <row r="48" spans="1:6" x14ac:dyDescent="0.3">
      <c r="A48" s="51"/>
      <c r="B48" s="6"/>
      <c r="C48" s="29"/>
      <c r="D48" s="44"/>
      <c r="E48" s="43"/>
      <c r="F48" s="41"/>
    </row>
    <row r="49" spans="1:6" x14ac:dyDescent="0.3">
      <c r="A49" s="51"/>
      <c r="B49" s="6"/>
      <c r="C49" s="29"/>
      <c r="D49" s="44"/>
      <c r="E49" s="43"/>
      <c r="F49" s="41"/>
    </row>
    <row r="50" spans="1:6" x14ac:dyDescent="0.3">
      <c r="A50" s="51"/>
      <c r="B50" s="6"/>
      <c r="C50" s="29"/>
      <c r="D50" s="44"/>
      <c r="E50" s="43"/>
      <c r="F50" s="41"/>
    </row>
    <row r="51" spans="1:6" x14ac:dyDescent="0.3">
      <c r="A51" s="51"/>
      <c r="B51" s="6"/>
      <c r="C51" s="29"/>
      <c r="D51" s="44"/>
      <c r="E51" s="43"/>
      <c r="F51" s="41"/>
    </row>
    <row r="52" spans="1:6" s="13" customFormat="1" ht="19.5" thickBot="1" x14ac:dyDescent="0.35">
      <c r="A52" s="53"/>
      <c r="B52" s="52" t="s">
        <v>121</v>
      </c>
      <c r="C52" s="54"/>
      <c r="D52" s="55"/>
      <c r="E52" s="56"/>
      <c r="F52" s="57">
        <f>SUM(F3:F51)</f>
        <v>0</v>
      </c>
    </row>
  </sheetData>
  <mergeCells count="1">
    <mergeCell ref="D1:F1"/>
  </mergeCells>
  <phoneticPr fontId="29" type="noConversion"/>
  <pageMargins left="0.7" right="0.7" top="0.75" bottom="0.75" header="0.3" footer="0.3"/>
  <pageSetup paperSize="9" scale="63" fitToHeight="0" orientation="portrait" r:id="rId1"/>
  <headerFooter>
    <oddHeader>&amp;L&amp;"-,Bold"&amp;14BILL NO 11 METALWORK
&amp;R&amp;"-,Bold"&amp;14UPGRADING OF DELARAYVILLE SPORT FACILITY</oddHeader>
  </headerFooter>
  <extLst>
    <ext xmlns:mx="http://schemas.microsoft.com/office/mac/excel/2008/main" uri="{64002731-A6B0-56B0-2670-7721B7C09600}">
      <mx:PLV Mode="1"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5:F56"/>
  <sheetViews>
    <sheetView view="pageBreakPreview" topLeftCell="A28" zoomScale="60" zoomScaleNormal="100" zoomScalePageLayoutView="62" workbookViewId="0">
      <selection activeCell="A16" sqref="A16:XFD24"/>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2.28515625" style="42" bestFit="1" customWidth="1"/>
    <col min="6" max="6" width="17.42578125" style="42" bestFit="1" customWidth="1"/>
    <col min="7" max="16384" width="9.140625" style="2"/>
  </cols>
  <sheetData>
    <row r="5" spans="1:6" ht="19.5" thickBot="1" x14ac:dyDescent="0.35"/>
    <row r="6" spans="1:6" s="40" customFormat="1" ht="37.5" customHeight="1" thickBot="1" x14ac:dyDescent="0.3">
      <c r="A6" s="39"/>
      <c r="B6" s="39"/>
      <c r="C6" s="39"/>
      <c r="D6" s="135" t="s">
        <v>379</v>
      </c>
      <c r="E6" s="136"/>
      <c r="F6" s="137"/>
    </row>
    <row r="7" spans="1:6" s="13" customFormat="1" ht="37.5" x14ac:dyDescent="0.3">
      <c r="A7" s="64" t="s">
        <v>220</v>
      </c>
      <c r="B7" s="46"/>
      <c r="C7" s="95"/>
      <c r="D7" s="48" t="s">
        <v>122</v>
      </c>
      <c r="E7" s="49" t="s">
        <v>380</v>
      </c>
      <c r="F7" s="50" t="s">
        <v>123</v>
      </c>
    </row>
    <row r="8" spans="1:6" ht="56.25" x14ac:dyDescent="0.3">
      <c r="A8" s="98" t="s">
        <v>0</v>
      </c>
      <c r="B8" s="9"/>
      <c r="C8" s="99"/>
      <c r="D8" s="100" t="s">
        <v>1</v>
      </c>
      <c r="E8" s="101" t="s">
        <v>2</v>
      </c>
      <c r="F8" s="102" t="s">
        <v>3</v>
      </c>
    </row>
    <row r="9" spans="1:6" x14ac:dyDescent="0.3">
      <c r="A9" s="51"/>
      <c r="B9" s="6"/>
      <c r="C9" s="96"/>
      <c r="D9" s="44"/>
      <c r="E9" s="43"/>
      <c r="F9" s="41"/>
    </row>
    <row r="10" spans="1:6" ht="21" x14ac:dyDescent="0.3">
      <c r="A10" s="51"/>
      <c r="B10" s="7" t="s">
        <v>368</v>
      </c>
      <c r="C10" s="96"/>
      <c r="D10" s="44"/>
      <c r="E10" s="43"/>
      <c r="F10" s="41"/>
    </row>
    <row r="11" spans="1:6" x14ac:dyDescent="0.3">
      <c r="A11" s="51"/>
      <c r="B11" s="6"/>
      <c r="C11" s="96"/>
      <c r="D11" s="44"/>
      <c r="E11" s="43"/>
      <c r="F11" s="41"/>
    </row>
    <row r="12" spans="1:6" x14ac:dyDescent="0.3">
      <c r="A12" s="51"/>
      <c r="B12" s="8" t="s">
        <v>90</v>
      </c>
      <c r="C12" s="96"/>
      <c r="D12" s="44"/>
      <c r="E12" s="43"/>
      <c r="F12" s="41"/>
    </row>
    <row r="13" spans="1:6" x14ac:dyDescent="0.3">
      <c r="A13" s="51"/>
      <c r="B13" s="6"/>
      <c r="C13" s="96"/>
      <c r="D13" s="44"/>
      <c r="E13" s="43"/>
      <c r="F13" s="41"/>
    </row>
    <row r="14" spans="1:6" x14ac:dyDescent="0.3">
      <c r="A14" s="51">
        <v>1</v>
      </c>
      <c r="B14" s="6" t="s">
        <v>69</v>
      </c>
      <c r="C14" s="96" t="s">
        <v>117</v>
      </c>
      <c r="D14" s="44">
        <v>2250</v>
      </c>
      <c r="E14" s="43"/>
      <c r="F14" s="41"/>
    </row>
    <row r="15" spans="1:6" x14ac:dyDescent="0.3">
      <c r="A15" s="51"/>
      <c r="B15" s="6"/>
      <c r="C15" s="96"/>
      <c r="D15" s="44"/>
      <c r="E15" s="43"/>
      <c r="F15" s="41"/>
    </row>
    <row r="16" spans="1:6" x14ac:dyDescent="0.3">
      <c r="A16" s="51"/>
      <c r="B16" s="6"/>
      <c r="C16" s="96"/>
      <c r="D16" s="44"/>
      <c r="E16" s="43"/>
      <c r="F16" s="41"/>
    </row>
    <row r="17" spans="1:6" x14ac:dyDescent="0.3">
      <c r="A17" s="51"/>
      <c r="B17" s="6"/>
      <c r="C17" s="96"/>
      <c r="D17" s="44"/>
      <c r="E17" s="43"/>
      <c r="F17" s="41"/>
    </row>
    <row r="18" spans="1:6" x14ac:dyDescent="0.3">
      <c r="A18" s="51"/>
      <c r="B18" s="6"/>
      <c r="C18" s="96"/>
      <c r="D18" s="44"/>
      <c r="E18" s="43"/>
      <c r="F18" s="41"/>
    </row>
    <row r="19" spans="1:6" x14ac:dyDescent="0.3">
      <c r="A19" s="51"/>
      <c r="B19" s="6"/>
      <c r="C19" s="96"/>
      <c r="D19" s="44"/>
      <c r="E19" s="43"/>
      <c r="F19" s="41"/>
    </row>
    <row r="20" spans="1:6" x14ac:dyDescent="0.3">
      <c r="A20" s="51"/>
      <c r="B20" s="6"/>
      <c r="C20" s="96"/>
      <c r="D20" s="44"/>
      <c r="E20" s="43"/>
      <c r="F20" s="41"/>
    </row>
    <row r="21" spans="1:6" x14ac:dyDescent="0.3">
      <c r="A21" s="51"/>
      <c r="B21" s="6"/>
      <c r="C21" s="96"/>
      <c r="D21" s="44"/>
      <c r="E21" s="43"/>
      <c r="F21" s="41"/>
    </row>
    <row r="22" spans="1:6" x14ac:dyDescent="0.3">
      <c r="A22" s="51"/>
      <c r="B22" s="6"/>
      <c r="C22" s="96"/>
      <c r="D22" s="44"/>
      <c r="E22" s="43"/>
      <c r="F22" s="41"/>
    </row>
    <row r="23" spans="1:6" x14ac:dyDescent="0.3">
      <c r="A23" s="51"/>
      <c r="B23" s="6"/>
      <c r="C23" s="96"/>
      <c r="D23" s="44"/>
      <c r="E23" s="43"/>
      <c r="F23" s="41"/>
    </row>
    <row r="24" spans="1:6" x14ac:dyDescent="0.3">
      <c r="A24" s="51"/>
      <c r="B24" s="6"/>
      <c r="C24" s="96"/>
      <c r="D24" s="44"/>
      <c r="E24" s="43"/>
      <c r="F24" s="41"/>
    </row>
    <row r="25" spans="1:6" x14ac:dyDescent="0.3">
      <c r="A25" s="51"/>
      <c r="B25" s="6"/>
      <c r="C25" s="96"/>
      <c r="D25" s="44"/>
      <c r="E25" s="43"/>
      <c r="F25" s="41"/>
    </row>
    <row r="26" spans="1:6" x14ac:dyDescent="0.3">
      <c r="A26" s="51"/>
      <c r="B26" s="6"/>
      <c r="C26" s="96"/>
      <c r="D26" s="44"/>
      <c r="E26" s="43"/>
      <c r="F26" s="41"/>
    </row>
    <row r="27" spans="1:6" x14ac:dyDescent="0.3">
      <c r="A27" s="51"/>
      <c r="B27" s="6"/>
      <c r="C27" s="96"/>
      <c r="D27" s="44"/>
      <c r="E27" s="43"/>
      <c r="F27" s="41"/>
    </row>
    <row r="28" spans="1:6" x14ac:dyDescent="0.3">
      <c r="A28" s="51"/>
      <c r="B28" s="6"/>
      <c r="C28" s="96"/>
      <c r="D28" s="44"/>
      <c r="E28" s="43"/>
      <c r="F28" s="41"/>
    </row>
    <row r="29" spans="1:6" x14ac:dyDescent="0.3">
      <c r="A29" s="51"/>
      <c r="B29" s="6"/>
      <c r="C29" s="96"/>
      <c r="D29" s="44"/>
      <c r="E29" s="43"/>
      <c r="F29" s="41"/>
    </row>
    <row r="30" spans="1:6" x14ac:dyDescent="0.3">
      <c r="A30" s="51"/>
      <c r="B30" s="6"/>
      <c r="C30" s="96"/>
      <c r="D30" s="44"/>
      <c r="E30" s="43"/>
      <c r="F30" s="41"/>
    </row>
    <row r="31" spans="1:6" x14ac:dyDescent="0.3">
      <c r="A31" s="51"/>
      <c r="B31" s="6"/>
      <c r="C31" s="96"/>
      <c r="D31" s="44"/>
      <c r="E31" s="43"/>
      <c r="F31" s="41"/>
    </row>
    <row r="32" spans="1:6" x14ac:dyDescent="0.3">
      <c r="A32" s="51"/>
      <c r="B32" s="6"/>
      <c r="C32" s="96"/>
      <c r="D32" s="44"/>
      <c r="E32" s="43"/>
      <c r="F32" s="41"/>
    </row>
    <row r="33" spans="1:6" x14ac:dyDescent="0.3">
      <c r="A33" s="51"/>
      <c r="B33" s="6"/>
      <c r="C33" s="96"/>
      <c r="D33" s="44"/>
      <c r="E33" s="43"/>
      <c r="F33" s="41"/>
    </row>
    <row r="34" spans="1:6" x14ac:dyDescent="0.3">
      <c r="A34" s="51"/>
      <c r="B34" s="6"/>
      <c r="C34" s="96"/>
      <c r="D34" s="44"/>
      <c r="E34" s="43"/>
      <c r="F34" s="41"/>
    </row>
    <row r="35" spans="1:6" x14ac:dyDescent="0.3">
      <c r="A35" s="51"/>
      <c r="B35" s="6"/>
      <c r="C35" s="96"/>
      <c r="D35" s="44"/>
      <c r="E35" s="43"/>
      <c r="F35" s="41"/>
    </row>
    <row r="36" spans="1:6" x14ac:dyDescent="0.3">
      <c r="A36" s="51"/>
      <c r="B36" s="6"/>
      <c r="C36" s="96"/>
      <c r="D36" s="44"/>
      <c r="E36" s="43"/>
      <c r="F36" s="41"/>
    </row>
    <row r="37" spans="1:6" x14ac:dyDescent="0.3">
      <c r="A37" s="51"/>
      <c r="B37" s="6"/>
      <c r="C37" s="96"/>
      <c r="D37" s="44"/>
      <c r="E37" s="43"/>
      <c r="F37" s="41"/>
    </row>
    <row r="38" spans="1:6" x14ac:dyDescent="0.3">
      <c r="A38" s="51"/>
      <c r="B38" s="6"/>
      <c r="C38" s="96"/>
      <c r="D38" s="44"/>
      <c r="E38" s="43"/>
      <c r="F38" s="41"/>
    </row>
    <row r="39" spans="1:6" x14ac:dyDescent="0.3">
      <c r="A39" s="51"/>
      <c r="B39" s="6"/>
      <c r="C39" s="96"/>
      <c r="D39" s="44"/>
      <c r="E39" s="43"/>
      <c r="F39" s="41"/>
    </row>
    <row r="40" spans="1:6" x14ac:dyDescent="0.3">
      <c r="A40" s="51"/>
      <c r="B40" s="6"/>
      <c r="C40" s="96"/>
      <c r="D40" s="44"/>
      <c r="E40" s="43"/>
      <c r="F40" s="41"/>
    </row>
    <row r="41" spans="1:6" x14ac:dyDescent="0.3">
      <c r="A41" s="51"/>
      <c r="B41" s="6"/>
      <c r="C41" s="96"/>
      <c r="D41" s="44"/>
      <c r="E41" s="43"/>
      <c r="F41" s="41"/>
    </row>
    <row r="42" spans="1:6" x14ac:dyDescent="0.3">
      <c r="A42" s="51"/>
      <c r="B42" s="6"/>
      <c r="C42" s="96"/>
      <c r="D42" s="44"/>
      <c r="E42" s="43"/>
      <c r="F42" s="41"/>
    </row>
    <row r="43" spans="1:6" x14ac:dyDescent="0.3">
      <c r="A43" s="51"/>
      <c r="B43" s="6"/>
      <c r="C43" s="96"/>
      <c r="D43" s="44"/>
      <c r="E43" s="43"/>
      <c r="F43" s="41"/>
    </row>
    <row r="44" spans="1:6" x14ac:dyDescent="0.3">
      <c r="A44" s="51"/>
      <c r="B44" s="6"/>
      <c r="C44" s="96"/>
      <c r="D44" s="44"/>
      <c r="E44" s="43"/>
      <c r="F44" s="41"/>
    </row>
    <row r="45" spans="1:6" x14ac:dyDescent="0.3">
      <c r="A45" s="51"/>
      <c r="B45" s="6"/>
      <c r="C45" s="96"/>
      <c r="D45" s="44"/>
      <c r="E45" s="43"/>
      <c r="F45" s="41"/>
    </row>
    <row r="46" spans="1:6" x14ac:dyDescent="0.3">
      <c r="A46" s="51"/>
      <c r="B46" s="6"/>
      <c r="C46" s="96"/>
      <c r="D46" s="44"/>
      <c r="E46" s="43"/>
      <c r="F46" s="41"/>
    </row>
    <row r="47" spans="1:6" x14ac:dyDescent="0.3">
      <c r="A47" s="51"/>
      <c r="B47" s="6"/>
      <c r="C47" s="96"/>
      <c r="D47" s="44"/>
      <c r="E47" s="43"/>
      <c r="F47" s="41"/>
    </row>
    <row r="48" spans="1:6" x14ac:dyDescent="0.3">
      <c r="A48" s="51"/>
      <c r="B48" s="6"/>
      <c r="C48" s="96"/>
      <c r="D48" s="44"/>
      <c r="E48" s="43"/>
      <c r="F48" s="41"/>
    </row>
    <row r="49" spans="1:6" x14ac:dyDescent="0.3">
      <c r="A49" s="51"/>
      <c r="B49" s="6"/>
      <c r="C49" s="96"/>
      <c r="D49" s="44"/>
      <c r="E49" s="43"/>
      <c r="F49" s="41"/>
    </row>
    <row r="50" spans="1:6" x14ac:dyDescent="0.3">
      <c r="A50" s="51"/>
      <c r="B50" s="6"/>
      <c r="C50" s="96"/>
      <c r="D50" s="44"/>
      <c r="E50" s="43"/>
      <c r="F50" s="41"/>
    </row>
    <row r="51" spans="1:6" x14ac:dyDescent="0.3">
      <c r="A51" s="51"/>
      <c r="B51" s="6"/>
      <c r="C51" s="96"/>
      <c r="D51" s="44"/>
      <c r="E51" s="43"/>
      <c r="F51" s="41"/>
    </row>
    <row r="52" spans="1:6" x14ac:dyDescent="0.3">
      <c r="A52" s="51"/>
      <c r="B52" s="6"/>
      <c r="C52" s="96"/>
      <c r="D52" s="44"/>
      <c r="E52" s="43"/>
      <c r="F52" s="41"/>
    </row>
    <row r="53" spans="1:6" x14ac:dyDescent="0.3">
      <c r="A53" s="51"/>
      <c r="B53" s="6"/>
      <c r="C53" s="96"/>
      <c r="D53" s="44"/>
      <c r="E53" s="43"/>
      <c r="F53" s="41"/>
    </row>
    <row r="54" spans="1:6" x14ac:dyDescent="0.3">
      <c r="A54" s="51"/>
      <c r="B54" s="6"/>
      <c r="C54" s="96"/>
      <c r="D54" s="44"/>
      <c r="E54" s="43"/>
      <c r="F54" s="41"/>
    </row>
    <row r="55" spans="1:6" x14ac:dyDescent="0.3">
      <c r="A55" s="51"/>
      <c r="B55" s="6"/>
      <c r="C55" s="96"/>
      <c r="D55" s="44"/>
      <c r="E55" s="43"/>
      <c r="F55" s="41"/>
    </row>
    <row r="56" spans="1:6" s="13" customFormat="1" ht="19.5" thickBot="1" x14ac:dyDescent="0.35">
      <c r="A56" s="53"/>
      <c r="B56" s="52" t="s">
        <v>121</v>
      </c>
      <c r="C56" s="97"/>
      <c r="D56" s="55"/>
      <c r="E56" s="56"/>
      <c r="F56" s="57">
        <f>SUM(F9:F55)</f>
        <v>0</v>
      </c>
    </row>
  </sheetData>
  <mergeCells count="1">
    <mergeCell ref="D6:F6"/>
  </mergeCells>
  <phoneticPr fontId="29" type="noConversion"/>
  <pageMargins left="0.7" right="0.7" top="0.75" bottom="0.75" header="0.3" footer="0.3"/>
  <pageSetup paperSize="9" scale="63" fitToHeight="0" orientation="portrait" r:id="rId1"/>
  <headerFooter>
    <oddHeader>&amp;L&amp;"-,Bold"&amp;14BILL NO 12  PLASTERING&amp;"-,Regular"&amp;11
&amp;R&amp;"-,Bold"&amp;14UPGRADING OF DELARAYVILLE SPORT FACILITY</oddHeader>
  </headerFooter>
  <extLst>
    <ext xmlns:mx="http://schemas.microsoft.com/office/mac/excel/2008/main" uri="{64002731-A6B0-56B0-2670-7721B7C09600}">
      <mx:PLV Mode="1"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51"/>
  <sheetViews>
    <sheetView view="pageBreakPreview" zoomScale="60" zoomScaleNormal="100" zoomScalePageLayoutView="69" workbookViewId="0">
      <selection activeCell="B27" sqref="B27"/>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1.28515625" style="2" bestFit="1" customWidth="1"/>
    <col min="5" max="5" width="12.28515625" style="42" bestFit="1" customWidth="1"/>
    <col min="6" max="6" width="17.42578125" style="42" bestFit="1" customWidth="1"/>
    <col min="7" max="16384" width="9.140625" style="2"/>
  </cols>
  <sheetData>
    <row r="1" spans="1:6" s="40" customFormat="1" ht="37.5" customHeight="1" thickBot="1" x14ac:dyDescent="0.3">
      <c r="A1" s="39"/>
      <c r="B1" s="39"/>
      <c r="C1" s="39"/>
      <c r="D1" s="135" t="s">
        <v>379</v>
      </c>
      <c r="E1" s="136"/>
      <c r="F1" s="137"/>
    </row>
    <row r="2" spans="1:6" s="13" customFormat="1" ht="37.5" x14ac:dyDescent="0.3">
      <c r="A2" s="64" t="s">
        <v>220</v>
      </c>
      <c r="B2" s="46"/>
      <c r="C2" s="47"/>
      <c r="D2" s="48" t="s">
        <v>122</v>
      </c>
      <c r="E2" s="49" t="s">
        <v>380</v>
      </c>
      <c r="F2" s="50" t="s">
        <v>123</v>
      </c>
    </row>
    <row r="3" spans="1:6" ht="21" x14ac:dyDescent="0.3">
      <c r="A3" s="51"/>
      <c r="B3" s="7" t="s">
        <v>91</v>
      </c>
      <c r="C3" s="29"/>
      <c r="D3" s="44"/>
      <c r="E3" s="43"/>
      <c r="F3" s="41"/>
    </row>
    <row r="4" spans="1:6" x14ac:dyDescent="0.3">
      <c r="A4" s="51"/>
      <c r="B4" s="6"/>
      <c r="C4" s="29"/>
      <c r="D4" s="44"/>
      <c r="E4" s="43"/>
      <c r="F4" s="41"/>
    </row>
    <row r="5" spans="1:6" ht="37.5" x14ac:dyDescent="0.3">
      <c r="A5" s="51"/>
      <c r="B5" s="8" t="s">
        <v>369</v>
      </c>
      <c r="C5" s="29"/>
      <c r="D5" s="44"/>
      <c r="E5" s="43"/>
      <c r="F5" s="41"/>
    </row>
    <row r="6" spans="1:6" x14ac:dyDescent="0.3">
      <c r="A6" s="51"/>
      <c r="B6" s="8"/>
      <c r="C6" s="29"/>
      <c r="D6" s="44"/>
      <c r="E6" s="43"/>
      <c r="F6" s="41"/>
    </row>
    <row r="7" spans="1:6" x14ac:dyDescent="0.3">
      <c r="A7" s="51">
        <v>1</v>
      </c>
      <c r="B7" s="6" t="s">
        <v>92</v>
      </c>
      <c r="C7" s="29" t="s">
        <v>117</v>
      </c>
      <c r="D7" s="44">
        <v>550</v>
      </c>
      <c r="E7" s="43"/>
      <c r="F7" s="41"/>
    </row>
    <row r="8" spans="1:6" x14ac:dyDescent="0.3">
      <c r="A8" s="51"/>
      <c r="B8" s="8"/>
      <c r="C8" s="29"/>
      <c r="D8" s="44"/>
      <c r="E8" s="43"/>
      <c r="F8" s="41"/>
    </row>
    <row r="9" spans="1:6" x14ac:dyDescent="0.3">
      <c r="A9" s="51"/>
      <c r="B9" s="8"/>
      <c r="C9" s="29"/>
      <c r="D9" s="44"/>
      <c r="E9" s="43"/>
      <c r="F9" s="41"/>
    </row>
    <row r="10" spans="1:6" x14ac:dyDescent="0.3">
      <c r="A10" s="51"/>
      <c r="B10" s="8"/>
      <c r="C10" s="29"/>
      <c r="D10" s="44"/>
      <c r="E10" s="43"/>
      <c r="F10" s="41"/>
    </row>
    <row r="11" spans="1:6" x14ac:dyDescent="0.3">
      <c r="A11" s="51"/>
      <c r="B11" s="8"/>
      <c r="C11" s="29"/>
      <c r="D11" s="44"/>
      <c r="E11" s="43"/>
      <c r="F11" s="41"/>
    </row>
    <row r="12" spans="1:6" x14ac:dyDescent="0.3">
      <c r="A12" s="51"/>
      <c r="B12" s="8"/>
      <c r="C12" s="29"/>
      <c r="D12" s="44"/>
      <c r="E12" s="43"/>
      <c r="F12" s="41"/>
    </row>
    <row r="13" spans="1:6" x14ac:dyDescent="0.3">
      <c r="A13" s="51"/>
      <c r="B13" s="8"/>
      <c r="C13" s="29"/>
      <c r="D13" s="44"/>
      <c r="E13" s="43"/>
      <c r="F13" s="41"/>
    </row>
    <row r="14" spans="1:6" x14ac:dyDescent="0.3">
      <c r="A14" s="51"/>
      <c r="B14" s="8"/>
      <c r="C14" s="29"/>
      <c r="D14" s="44"/>
      <c r="E14" s="43"/>
      <c r="F14" s="41"/>
    </row>
    <row r="15" spans="1:6" x14ac:dyDescent="0.3">
      <c r="A15" s="51"/>
      <c r="B15" s="8"/>
      <c r="C15" s="29"/>
      <c r="D15" s="44"/>
      <c r="E15" s="43"/>
      <c r="F15" s="41"/>
    </row>
    <row r="16" spans="1:6" x14ac:dyDescent="0.3">
      <c r="A16" s="51"/>
      <c r="B16" s="8"/>
      <c r="C16" s="29"/>
      <c r="D16" s="44"/>
      <c r="E16" s="43"/>
      <c r="F16" s="41"/>
    </row>
    <row r="17" spans="1:6" x14ac:dyDescent="0.3">
      <c r="A17" s="51"/>
      <c r="B17" s="8"/>
      <c r="C17" s="29"/>
      <c r="D17" s="44"/>
      <c r="E17" s="43"/>
      <c r="F17" s="41"/>
    </row>
    <row r="18" spans="1:6" x14ac:dyDescent="0.3">
      <c r="A18" s="51"/>
      <c r="B18" s="8"/>
      <c r="C18" s="29"/>
      <c r="D18" s="44"/>
      <c r="E18" s="43"/>
      <c r="F18" s="41"/>
    </row>
    <row r="19" spans="1:6" x14ac:dyDescent="0.3">
      <c r="A19" s="51"/>
      <c r="B19" s="8"/>
      <c r="C19" s="29"/>
      <c r="D19" s="44"/>
      <c r="E19" s="43"/>
      <c r="F19" s="41"/>
    </row>
    <row r="20" spans="1:6" x14ac:dyDescent="0.3">
      <c r="A20" s="51"/>
      <c r="B20" s="8"/>
      <c r="C20" s="29"/>
      <c r="D20" s="44"/>
      <c r="E20" s="43"/>
      <c r="F20" s="41"/>
    </row>
    <row r="21" spans="1:6" x14ac:dyDescent="0.3">
      <c r="A21" s="51"/>
      <c r="B21" s="8"/>
      <c r="C21" s="29"/>
      <c r="D21" s="44"/>
      <c r="E21" s="43"/>
      <c r="F21" s="41"/>
    </row>
    <row r="22" spans="1:6" x14ac:dyDescent="0.3">
      <c r="A22" s="51"/>
      <c r="B22" s="8"/>
      <c r="C22" s="29"/>
      <c r="D22" s="44"/>
      <c r="E22" s="43"/>
      <c r="F22" s="41"/>
    </row>
    <row r="23" spans="1:6" x14ac:dyDescent="0.3">
      <c r="A23" s="51"/>
      <c r="B23" s="8"/>
      <c r="C23" s="29"/>
      <c r="D23" s="44"/>
      <c r="E23" s="43"/>
      <c r="F23" s="41"/>
    </row>
    <row r="24" spans="1:6" x14ac:dyDescent="0.3">
      <c r="A24" s="51"/>
      <c r="B24" s="8"/>
      <c r="C24" s="29"/>
      <c r="D24" s="44"/>
      <c r="E24" s="43"/>
      <c r="F24" s="41"/>
    </row>
    <row r="25" spans="1:6" x14ac:dyDescent="0.3">
      <c r="A25" s="51"/>
      <c r="B25" s="8"/>
      <c r="C25" s="29"/>
      <c r="D25" s="44"/>
      <c r="E25" s="43"/>
      <c r="F25" s="41"/>
    </row>
    <row r="26" spans="1:6" x14ac:dyDescent="0.3">
      <c r="A26" s="51"/>
      <c r="B26" s="8"/>
      <c r="C26" s="29"/>
      <c r="D26" s="44"/>
      <c r="E26" s="43"/>
      <c r="F26" s="41"/>
    </row>
    <row r="27" spans="1:6" x14ac:dyDescent="0.3">
      <c r="A27" s="51"/>
      <c r="B27" s="8"/>
      <c r="C27" s="29"/>
      <c r="D27" s="44"/>
      <c r="E27" s="43"/>
      <c r="F27" s="41"/>
    </row>
    <row r="28" spans="1:6" x14ac:dyDescent="0.3">
      <c r="A28" s="51"/>
      <c r="B28" s="8"/>
      <c r="C28" s="29"/>
      <c r="D28" s="44"/>
      <c r="E28" s="43"/>
      <c r="F28" s="41"/>
    </row>
    <row r="29" spans="1:6" x14ac:dyDescent="0.3">
      <c r="A29" s="51"/>
      <c r="B29" s="8"/>
      <c r="C29" s="29"/>
      <c r="D29" s="44"/>
      <c r="E29" s="43"/>
      <c r="F29" s="41"/>
    </row>
    <row r="30" spans="1:6" x14ac:dyDescent="0.3">
      <c r="A30" s="51"/>
      <c r="B30" s="8"/>
      <c r="C30" s="29"/>
      <c r="D30" s="44"/>
      <c r="E30" s="43"/>
      <c r="F30" s="41"/>
    </row>
    <row r="31" spans="1:6" x14ac:dyDescent="0.3">
      <c r="A31" s="51"/>
      <c r="B31" s="8"/>
      <c r="C31" s="29"/>
      <c r="D31" s="44"/>
      <c r="E31" s="43"/>
      <c r="F31" s="41"/>
    </row>
    <row r="32" spans="1:6" x14ac:dyDescent="0.3">
      <c r="A32" s="51"/>
      <c r="B32" s="8"/>
      <c r="C32" s="29"/>
      <c r="D32" s="44"/>
      <c r="E32" s="43"/>
      <c r="F32" s="41"/>
    </row>
    <row r="33" spans="1:6" x14ac:dyDescent="0.3">
      <c r="A33" s="51"/>
      <c r="B33" s="8"/>
      <c r="C33" s="29"/>
      <c r="D33" s="44"/>
      <c r="E33" s="43"/>
      <c r="F33" s="41"/>
    </row>
    <row r="34" spans="1:6" x14ac:dyDescent="0.3">
      <c r="A34" s="51"/>
      <c r="B34" s="8"/>
      <c r="C34" s="29"/>
      <c r="D34" s="44"/>
      <c r="E34" s="43"/>
      <c r="F34" s="41"/>
    </row>
    <row r="35" spans="1:6" x14ac:dyDescent="0.3">
      <c r="A35" s="51"/>
      <c r="B35" s="8"/>
      <c r="C35" s="29"/>
      <c r="D35" s="44"/>
      <c r="E35" s="43"/>
      <c r="F35" s="41"/>
    </row>
    <row r="36" spans="1:6" x14ac:dyDescent="0.3">
      <c r="A36" s="51"/>
      <c r="B36" s="8"/>
      <c r="C36" s="29"/>
      <c r="D36" s="44"/>
      <c r="E36" s="43"/>
      <c r="F36" s="41"/>
    </row>
    <row r="37" spans="1:6" x14ac:dyDescent="0.3">
      <c r="A37" s="51"/>
      <c r="B37" s="8"/>
      <c r="C37" s="29"/>
      <c r="D37" s="44"/>
      <c r="E37" s="43"/>
      <c r="F37" s="41"/>
    </row>
    <row r="38" spans="1:6" x14ac:dyDescent="0.3">
      <c r="A38" s="51"/>
      <c r="B38" s="8"/>
      <c r="C38" s="29"/>
      <c r="D38" s="44"/>
      <c r="E38" s="43"/>
      <c r="F38" s="41"/>
    </row>
    <row r="39" spans="1:6" x14ac:dyDescent="0.3">
      <c r="A39" s="51"/>
      <c r="B39" s="8"/>
      <c r="C39" s="29"/>
      <c r="D39" s="44"/>
      <c r="E39" s="43"/>
      <c r="F39" s="41"/>
    </row>
    <row r="40" spans="1:6" x14ac:dyDescent="0.3">
      <c r="A40" s="51"/>
      <c r="B40" s="8"/>
      <c r="C40" s="29"/>
      <c r="D40" s="44"/>
      <c r="E40" s="43"/>
      <c r="F40" s="41"/>
    </row>
    <row r="41" spans="1:6" x14ac:dyDescent="0.3">
      <c r="A41" s="51"/>
      <c r="B41" s="8"/>
      <c r="C41" s="29"/>
      <c r="D41" s="44"/>
      <c r="E41" s="43"/>
      <c r="F41" s="41"/>
    </row>
    <row r="42" spans="1:6" x14ac:dyDescent="0.3">
      <c r="A42" s="51"/>
      <c r="B42" s="8"/>
      <c r="C42" s="29"/>
      <c r="D42" s="44"/>
      <c r="E42" s="43"/>
      <c r="F42" s="41"/>
    </row>
    <row r="43" spans="1:6" x14ac:dyDescent="0.3">
      <c r="A43" s="51"/>
      <c r="B43" s="8"/>
      <c r="C43" s="29"/>
      <c r="D43" s="44"/>
      <c r="E43" s="43"/>
      <c r="F43" s="41"/>
    </row>
    <row r="44" spans="1:6" x14ac:dyDescent="0.3">
      <c r="A44" s="51"/>
      <c r="B44" s="8"/>
      <c r="C44" s="29"/>
      <c r="D44" s="44"/>
      <c r="E44" s="43"/>
      <c r="F44" s="41"/>
    </row>
    <row r="45" spans="1:6" x14ac:dyDescent="0.3">
      <c r="A45" s="51"/>
      <c r="B45" s="8"/>
      <c r="C45" s="29"/>
      <c r="D45" s="44"/>
      <c r="E45" s="43"/>
      <c r="F45" s="41"/>
    </row>
    <row r="46" spans="1:6" x14ac:dyDescent="0.3">
      <c r="A46" s="51"/>
      <c r="B46" s="8"/>
      <c r="C46" s="29"/>
      <c r="D46" s="44"/>
      <c r="E46" s="43"/>
      <c r="F46" s="41"/>
    </row>
    <row r="47" spans="1:6" x14ac:dyDescent="0.3">
      <c r="A47" s="51"/>
      <c r="B47" s="8"/>
      <c r="C47" s="29"/>
      <c r="D47" s="44"/>
      <c r="E47" s="43"/>
      <c r="F47" s="41"/>
    </row>
    <row r="48" spans="1:6" x14ac:dyDescent="0.3">
      <c r="A48" s="51"/>
      <c r="B48" s="8"/>
      <c r="C48" s="29"/>
      <c r="D48" s="44"/>
      <c r="E48" s="43"/>
      <c r="F48" s="41"/>
    </row>
    <row r="49" spans="1:6" x14ac:dyDescent="0.3">
      <c r="A49" s="51"/>
      <c r="B49" s="8"/>
      <c r="C49" s="29"/>
      <c r="D49" s="44"/>
      <c r="E49" s="43"/>
      <c r="F49" s="41"/>
    </row>
    <row r="50" spans="1:6" x14ac:dyDescent="0.3">
      <c r="A50" s="51"/>
      <c r="B50" s="8"/>
      <c r="C50" s="29"/>
      <c r="D50" s="44"/>
      <c r="E50" s="43"/>
      <c r="F50" s="41"/>
    </row>
    <row r="51" spans="1:6" s="13" customFormat="1" ht="19.5" thickBot="1" x14ac:dyDescent="0.35">
      <c r="A51" s="53"/>
      <c r="B51" s="52" t="s">
        <v>121</v>
      </c>
      <c r="C51" s="54"/>
      <c r="D51" s="55"/>
      <c r="E51" s="56"/>
      <c r="F51" s="57">
        <f>SUM(F7:F50)</f>
        <v>0</v>
      </c>
    </row>
  </sheetData>
  <mergeCells count="1">
    <mergeCell ref="D1:F1"/>
  </mergeCells>
  <phoneticPr fontId="29" type="noConversion"/>
  <pageMargins left="0.7" right="0.7" top="0.75" bottom="0.75" header="0.3" footer="0.3"/>
  <pageSetup paperSize="9" scale="65" fitToHeight="0" orientation="portrait" r:id="rId1"/>
  <headerFooter>
    <oddHeader>&amp;L&amp;"-,Bold"&amp;14BILL NO 13 TILING
&amp;R&amp;"-,Bold"&amp;14UPGRADING OF DELARAYVILLE SPORT FACILITY</oddHeader>
  </headerFooter>
  <extLst>
    <ext xmlns:mx="http://schemas.microsoft.com/office/mac/excel/2008/main" uri="{64002731-A6B0-56B0-2670-7721B7C09600}">
      <mx:PLV Mode="1"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51"/>
  <sheetViews>
    <sheetView view="pageBreakPreview" topLeftCell="A7" zoomScale="60" zoomScaleNormal="70" zoomScalePageLayoutView="62" workbookViewId="0">
      <selection activeCell="D1" sqref="D1:F1"/>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1.28515625" style="2" bestFit="1" customWidth="1"/>
    <col min="5" max="5" width="12.28515625" style="42" bestFit="1" customWidth="1"/>
    <col min="6" max="6" width="17.42578125" style="42" bestFit="1" customWidth="1"/>
    <col min="7" max="7" width="9.7109375" style="2" customWidth="1"/>
    <col min="8" max="16384" width="9.140625" style="2"/>
  </cols>
  <sheetData>
    <row r="1" spans="1:7" s="40" customFormat="1" ht="37.5" customHeight="1" thickBot="1" x14ac:dyDescent="0.3">
      <c r="A1" s="39"/>
      <c r="B1" s="39"/>
      <c r="C1" s="39"/>
      <c r="D1" s="135" t="s">
        <v>379</v>
      </c>
      <c r="E1" s="136"/>
      <c r="F1" s="137"/>
      <c r="G1" s="116"/>
    </row>
    <row r="2" spans="1:7" s="13" customFormat="1" ht="37.5" x14ac:dyDescent="0.3">
      <c r="A2" s="64" t="s">
        <v>220</v>
      </c>
      <c r="B2" s="46"/>
      <c r="C2" s="47"/>
      <c r="D2" s="48" t="s">
        <v>122</v>
      </c>
      <c r="E2" s="49" t="s">
        <v>380</v>
      </c>
      <c r="F2" s="50" t="s">
        <v>123</v>
      </c>
    </row>
    <row r="3" spans="1:7" ht="21" x14ac:dyDescent="0.3">
      <c r="A3" s="51"/>
      <c r="B3" s="7" t="s">
        <v>100</v>
      </c>
      <c r="C3" s="29"/>
      <c r="D3" s="44"/>
      <c r="E3" s="43"/>
      <c r="F3" s="41"/>
    </row>
    <row r="4" spans="1:7" x14ac:dyDescent="0.3">
      <c r="A4" s="51"/>
      <c r="B4" s="6"/>
      <c r="C4" s="29"/>
      <c r="D4" s="44"/>
      <c r="E4" s="43"/>
      <c r="F4" s="41"/>
    </row>
    <row r="5" spans="1:7" ht="21" x14ac:dyDescent="0.3">
      <c r="A5" s="51"/>
      <c r="B5" s="7" t="s">
        <v>375</v>
      </c>
      <c r="C5" s="29"/>
      <c r="D5" s="44"/>
      <c r="E5" s="43"/>
      <c r="F5" s="41"/>
    </row>
    <row r="6" spans="1:7" x14ac:dyDescent="0.3">
      <c r="A6" s="51"/>
      <c r="B6" s="6"/>
      <c r="C6" s="29"/>
      <c r="D6" s="44"/>
      <c r="E6" s="43"/>
      <c r="F6" s="41"/>
    </row>
    <row r="7" spans="1:7" ht="37.5" x14ac:dyDescent="0.3">
      <c r="A7" s="51"/>
      <c r="B7" s="8" t="s">
        <v>101</v>
      </c>
      <c r="C7" s="29"/>
      <c r="D7" s="44"/>
      <c r="E7" s="43"/>
      <c r="F7" s="41"/>
    </row>
    <row r="8" spans="1:7" x14ac:dyDescent="0.3">
      <c r="A8" s="51"/>
      <c r="B8" s="8"/>
      <c r="C8" s="29"/>
      <c r="D8" s="44"/>
      <c r="E8" s="43"/>
      <c r="F8" s="41"/>
    </row>
    <row r="9" spans="1:7" x14ac:dyDescent="0.3">
      <c r="A9" s="51">
        <v>1</v>
      </c>
      <c r="B9" s="6" t="s">
        <v>53</v>
      </c>
      <c r="C9" s="29" t="s">
        <v>117</v>
      </c>
      <c r="D9" s="44">
        <v>2250</v>
      </c>
      <c r="E9" s="43"/>
      <c r="F9" s="41"/>
    </row>
    <row r="10" spans="1:7" x14ac:dyDescent="0.3">
      <c r="A10" s="51"/>
      <c r="B10" s="8"/>
      <c r="C10" s="29"/>
      <c r="D10" s="44"/>
      <c r="E10" s="43"/>
      <c r="F10" s="41"/>
    </row>
    <row r="11" spans="1:7" x14ac:dyDescent="0.3">
      <c r="A11" s="51"/>
      <c r="B11" s="8"/>
      <c r="C11" s="29"/>
      <c r="D11" s="44"/>
      <c r="E11" s="43"/>
      <c r="F11" s="41"/>
    </row>
    <row r="12" spans="1:7" x14ac:dyDescent="0.3">
      <c r="A12" s="51"/>
      <c r="B12" s="8"/>
      <c r="C12" s="29"/>
      <c r="D12" s="44"/>
      <c r="E12" s="43"/>
      <c r="F12" s="41"/>
    </row>
    <row r="13" spans="1:7" x14ac:dyDescent="0.3">
      <c r="A13" s="51"/>
      <c r="B13" s="8"/>
      <c r="C13" s="29"/>
      <c r="D13" s="44"/>
      <c r="E13" s="43"/>
      <c r="F13" s="41"/>
    </row>
    <row r="14" spans="1:7" x14ac:dyDescent="0.3">
      <c r="A14" s="51"/>
      <c r="B14" s="8"/>
      <c r="C14" s="29"/>
      <c r="D14" s="44"/>
      <c r="E14" s="43"/>
      <c r="F14" s="41"/>
    </row>
    <row r="15" spans="1:7" x14ac:dyDescent="0.3">
      <c r="A15" s="51"/>
      <c r="B15" s="8"/>
      <c r="C15" s="29"/>
      <c r="D15" s="44"/>
      <c r="E15" s="43"/>
      <c r="F15" s="41"/>
    </row>
    <row r="16" spans="1:7" x14ac:dyDescent="0.3">
      <c r="A16" s="51"/>
      <c r="B16" s="8"/>
      <c r="C16" s="29"/>
      <c r="D16" s="44"/>
      <c r="E16" s="43"/>
      <c r="F16" s="41"/>
    </row>
    <row r="17" spans="1:6" x14ac:dyDescent="0.3">
      <c r="A17" s="51"/>
      <c r="B17" s="8"/>
      <c r="C17" s="29"/>
      <c r="D17" s="44"/>
      <c r="E17" s="43"/>
      <c r="F17" s="41"/>
    </row>
    <row r="18" spans="1:6" x14ac:dyDescent="0.3">
      <c r="A18" s="51"/>
      <c r="B18" s="8"/>
      <c r="C18" s="29"/>
      <c r="D18" s="44"/>
      <c r="E18" s="43"/>
      <c r="F18" s="41"/>
    </row>
    <row r="19" spans="1:6" x14ac:dyDescent="0.3">
      <c r="A19" s="51"/>
      <c r="B19" s="8"/>
      <c r="C19" s="29"/>
      <c r="D19" s="44"/>
      <c r="E19" s="43"/>
      <c r="F19" s="41"/>
    </row>
    <row r="20" spans="1:6" x14ac:dyDescent="0.3">
      <c r="A20" s="51"/>
      <c r="B20" s="8"/>
      <c r="C20" s="29"/>
      <c r="D20" s="44"/>
      <c r="E20" s="43"/>
      <c r="F20" s="41"/>
    </row>
    <row r="21" spans="1:6" x14ac:dyDescent="0.3">
      <c r="A21" s="51"/>
      <c r="B21" s="8"/>
      <c r="C21" s="29"/>
      <c r="D21" s="44"/>
      <c r="E21" s="43"/>
      <c r="F21" s="41"/>
    </row>
    <row r="22" spans="1:6" x14ac:dyDescent="0.3">
      <c r="A22" s="51"/>
      <c r="B22" s="8"/>
      <c r="C22" s="29"/>
      <c r="D22" s="44"/>
      <c r="E22" s="43"/>
      <c r="F22" s="41"/>
    </row>
    <row r="23" spans="1:6" x14ac:dyDescent="0.3">
      <c r="A23" s="51"/>
      <c r="B23" s="8"/>
      <c r="C23" s="29"/>
      <c r="D23" s="44"/>
      <c r="E23" s="43"/>
      <c r="F23" s="41"/>
    </row>
    <row r="24" spans="1:6" x14ac:dyDescent="0.3">
      <c r="A24" s="51"/>
      <c r="B24" s="8"/>
      <c r="C24" s="29"/>
      <c r="D24" s="44"/>
      <c r="E24" s="43"/>
      <c r="F24" s="41"/>
    </row>
    <row r="25" spans="1:6" x14ac:dyDescent="0.3">
      <c r="A25" s="51"/>
      <c r="B25" s="8"/>
      <c r="C25" s="29"/>
      <c r="D25" s="44"/>
      <c r="E25" s="43"/>
      <c r="F25" s="41"/>
    </row>
    <row r="26" spans="1:6" x14ac:dyDescent="0.3">
      <c r="A26" s="51"/>
      <c r="B26" s="8"/>
      <c r="C26" s="29"/>
      <c r="D26" s="44"/>
      <c r="E26" s="43"/>
      <c r="F26" s="41"/>
    </row>
    <row r="27" spans="1:6" x14ac:dyDescent="0.3">
      <c r="A27" s="51"/>
      <c r="B27" s="8"/>
      <c r="C27" s="29"/>
      <c r="D27" s="44"/>
      <c r="E27" s="43"/>
      <c r="F27" s="41"/>
    </row>
    <row r="28" spans="1:6" x14ac:dyDescent="0.3">
      <c r="A28" s="51"/>
      <c r="B28" s="8"/>
      <c r="C28" s="29"/>
      <c r="D28" s="44"/>
      <c r="E28" s="43"/>
      <c r="F28" s="41"/>
    </row>
    <row r="29" spans="1:6" x14ac:dyDescent="0.3">
      <c r="A29" s="51"/>
      <c r="B29" s="8"/>
      <c r="C29" s="29"/>
      <c r="D29" s="44"/>
      <c r="E29" s="43"/>
      <c r="F29" s="41"/>
    </row>
    <row r="30" spans="1:6" x14ac:dyDescent="0.3">
      <c r="A30" s="51"/>
      <c r="B30" s="8"/>
      <c r="C30" s="29"/>
      <c r="D30" s="44"/>
      <c r="E30" s="43"/>
      <c r="F30" s="41"/>
    </row>
    <row r="31" spans="1:6" x14ac:dyDescent="0.3">
      <c r="A31" s="51"/>
      <c r="B31" s="8"/>
      <c r="C31" s="29"/>
      <c r="D31" s="44"/>
      <c r="E31" s="43"/>
      <c r="F31" s="41"/>
    </row>
    <row r="32" spans="1:6" x14ac:dyDescent="0.3">
      <c r="A32" s="51"/>
      <c r="B32" s="8"/>
      <c r="C32" s="29"/>
      <c r="D32" s="44"/>
      <c r="E32" s="43"/>
      <c r="F32" s="41"/>
    </row>
    <row r="33" spans="1:6" x14ac:dyDescent="0.3">
      <c r="A33" s="51"/>
      <c r="B33" s="8"/>
      <c r="C33" s="29"/>
      <c r="D33" s="44"/>
      <c r="E33" s="43"/>
      <c r="F33" s="41"/>
    </row>
    <row r="34" spans="1:6" x14ac:dyDescent="0.3">
      <c r="A34" s="51"/>
      <c r="B34" s="8"/>
      <c r="C34" s="29"/>
      <c r="D34" s="44"/>
      <c r="E34" s="43"/>
      <c r="F34" s="41"/>
    </row>
    <row r="35" spans="1:6" x14ac:dyDescent="0.3">
      <c r="A35" s="51"/>
      <c r="B35" s="8"/>
      <c r="C35" s="29"/>
      <c r="D35" s="44"/>
      <c r="E35" s="43"/>
      <c r="F35" s="41"/>
    </row>
    <row r="36" spans="1:6" x14ac:dyDescent="0.3">
      <c r="A36" s="51"/>
      <c r="B36" s="8"/>
      <c r="C36" s="29"/>
      <c r="D36" s="44"/>
      <c r="E36" s="43"/>
      <c r="F36" s="41"/>
    </row>
    <row r="37" spans="1:6" x14ac:dyDescent="0.3">
      <c r="A37" s="51"/>
      <c r="B37" s="8"/>
      <c r="C37" s="29"/>
      <c r="D37" s="44"/>
      <c r="E37" s="43"/>
      <c r="F37" s="41"/>
    </row>
    <row r="38" spans="1:6" x14ac:dyDescent="0.3">
      <c r="A38" s="51"/>
      <c r="B38" s="8"/>
      <c r="C38" s="29"/>
      <c r="D38" s="44"/>
      <c r="E38" s="43"/>
      <c r="F38" s="41"/>
    </row>
    <row r="39" spans="1:6" x14ac:dyDescent="0.3">
      <c r="A39" s="51"/>
      <c r="B39" s="8"/>
      <c r="C39" s="29"/>
      <c r="D39" s="44"/>
      <c r="E39" s="43"/>
      <c r="F39" s="41"/>
    </row>
    <row r="40" spans="1:6" x14ac:dyDescent="0.3">
      <c r="A40" s="51"/>
      <c r="B40" s="8"/>
      <c r="C40" s="29"/>
      <c r="D40" s="44"/>
      <c r="E40" s="43"/>
      <c r="F40" s="41"/>
    </row>
    <row r="41" spans="1:6" x14ac:dyDescent="0.3">
      <c r="A41" s="51"/>
      <c r="B41" s="8"/>
      <c r="C41" s="29"/>
      <c r="D41" s="44"/>
      <c r="E41" s="43"/>
      <c r="F41" s="41"/>
    </row>
    <row r="42" spans="1:6" x14ac:dyDescent="0.3">
      <c r="A42" s="51"/>
      <c r="B42" s="8"/>
      <c r="C42" s="29"/>
      <c r="D42" s="44"/>
      <c r="E42" s="43"/>
      <c r="F42" s="41"/>
    </row>
    <row r="43" spans="1:6" x14ac:dyDescent="0.3">
      <c r="A43" s="51"/>
      <c r="B43" s="8"/>
      <c r="C43" s="29"/>
      <c r="D43" s="44"/>
      <c r="E43" s="43"/>
      <c r="F43" s="41"/>
    </row>
    <row r="44" spans="1:6" x14ac:dyDescent="0.3">
      <c r="A44" s="51"/>
      <c r="B44" s="8"/>
      <c r="C44" s="29"/>
      <c r="D44" s="44"/>
      <c r="E44" s="43"/>
      <c r="F44" s="41"/>
    </row>
    <row r="45" spans="1:6" x14ac:dyDescent="0.3">
      <c r="A45" s="51"/>
      <c r="B45" s="8"/>
      <c r="C45" s="29"/>
      <c r="D45" s="44"/>
      <c r="E45" s="43"/>
      <c r="F45" s="41"/>
    </row>
    <row r="46" spans="1:6" x14ac:dyDescent="0.3">
      <c r="A46" s="51"/>
      <c r="B46" s="8"/>
      <c r="C46" s="29"/>
      <c r="D46" s="44"/>
      <c r="E46" s="43"/>
      <c r="F46" s="41"/>
    </row>
    <row r="47" spans="1:6" x14ac:dyDescent="0.3">
      <c r="A47" s="51"/>
      <c r="B47" s="6"/>
      <c r="C47" s="29"/>
      <c r="D47" s="44"/>
      <c r="E47" s="43"/>
      <c r="F47" s="41"/>
    </row>
    <row r="48" spans="1:6" x14ac:dyDescent="0.3">
      <c r="A48" s="51"/>
      <c r="B48" s="6"/>
      <c r="C48" s="29"/>
      <c r="D48" s="44"/>
      <c r="E48" s="43"/>
      <c r="F48" s="41"/>
    </row>
    <row r="49" spans="1:6" x14ac:dyDescent="0.3">
      <c r="A49" s="51"/>
      <c r="B49" s="6"/>
      <c r="C49" s="29"/>
      <c r="D49" s="44"/>
      <c r="E49" s="43"/>
      <c r="F49" s="41"/>
    </row>
    <row r="50" spans="1:6" x14ac:dyDescent="0.3">
      <c r="A50" s="51"/>
      <c r="B50" s="6"/>
      <c r="C50" s="29"/>
      <c r="D50" s="44"/>
      <c r="E50" s="43"/>
      <c r="F50" s="41"/>
    </row>
    <row r="51" spans="1:6" s="13" customFormat="1" ht="19.5" thickBot="1" x14ac:dyDescent="0.35">
      <c r="A51" s="53"/>
      <c r="B51" s="52" t="s">
        <v>121</v>
      </c>
      <c r="C51" s="54"/>
      <c r="D51" s="55"/>
      <c r="E51" s="56"/>
      <c r="F51" s="57">
        <f>SUM(F8:F50)</f>
        <v>0</v>
      </c>
    </row>
  </sheetData>
  <mergeCells count="1">
    <mergeCell ref="D1:F1"/>
  </mergeCells>
  <phoneticPr fontId="29" type="noConversion"/>
  <pageMargins left="0.7" right="0.7" top="0.75" bottom="0.75" header="0.3" footer="0.3"/>
  <pageSetup paperSize="9" scale="65" fitToHeight="0" orientation="portrait" r:id="rId1"/>
  <headerFooter>
    <oddHeader>&amp;L&amp;"-,Bold"&amp;14BILL NO 14  PAINTWORK&amp;"-,Regular"&amp;11
&amp;R&amp;"-,Bold"&amp;14UPGRADING OFDELARAYVILLESPORT FACILITY</oddHeader>
  </headerFooter>
  <extLst>
    <ext xmlns:mx="http://schemas.microsoft.com/office/mac/excel/2008/main" uri="{64002731-A6B0-56B0-2670-7721B7C09600}">
      <mx:PLV Mode="1"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46"/>
  <sheetViews>
    <sheetView view="pageBreakPreview" zoomScale="60" zoomScaleNormal="70" zoomScalePageLayoutView="60" workbookViewId="0">
      <selection activeCell="B10" sqref="B10"/>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6" width="17.42578125" style="42" bestFit="1" customWidth="1"/>
    <col min="7" max="16384" width="9.140625" style="2"/>
  </cols>
  <sheetData>
    <row r="1" spans="1:6" s="40" customFormat="1" ht="37.5" customHeight="1" thickBot="1" x14ac:dyDescent="0.3">
      <c r="A1" s="39"/>
      <c r="B1" s="39"/>
      <c r="C1" s="39"/>
      <c r="D1" s="135" t="s">
        <v>379</v>
      </c>
      <c r="E1" s="136"/>
      <c r="F1" s="137"/>
    </row>
    <row r="2" spans="1:6" s="13" customFormat="1" ht="37.5" x14ac:dyDescent="0.3">
      <c r="A2" s="64" t="s">
        <v>220</v>
      </c>
      <c r="B2" s="46"/>
      <c r="C2" s="47"/>
      <c r="D2" s="48" t="s">
        <v>122</v>
      </c>
      <c r="E2" s="49" t="s">
        <v>380</v>
      </c>
      <c r="F2" s="50" t="s">
        <v>123</v>
      </c>
    </row>
    <row r="3" spans="1:6" ht="21" x14ac:dyDescent="0.3">
      <c r="A3" s="51"/>
      <c r="B3" s="7" t="s">
        <v>93</v>
      </c>
      <c r="C3" s="29"/>
      <c r="D3" s="44"/>
      <c r="E3" s="43"/>
      <c r="F3" s="41"/>
    </row>
    <row r="4" spans="1:6" x14ac:dyDescent="0.3">
      <c r="A4" s="51"/>
      <c r="B4" s="6"/>
      <c r="C4" s="29"/>
      <c r="D4" s="44"/>
      <c r="E4" s="43"/>
      <c r="F4" s="41"/>
    </row>
    <row r="5" spans="1:6" x14ac:dyDescent="0.3">
      <c r="A5" s="51"/>
      <c r="B5" s="6"/>
      <c r="C5" s="29"/>
      <c r="D5" s="44"/>
      <c r="E5" s="43"/>
      <c r="F5" s="41"/>
    </row>
    <row r="6" spans="1:6" ht="37.5" x14ac:dyDescent="0.3">
      <c r="A6" s="51">
        <v>1</v>
      </c>
      <c r="B6" s="6" t="s">
        <v>370</v>
      </c>
      <c r="C6" s="29" t="s">
        <v>7</v>
      </c>
      <c r="D6" s="44">
        <v>11</v>
      </c>
      <c r="E6" s="43"/>
      <c r="F6" s="41"/>
    </row>
    <row r="7" spans="1:6" x14ac:dyDescent="0.3">
      <c r="A7" s="51"/>
      <c r="B7" s="6"/>
      <c r="C7" s="29"/>
      <c r="D7" s="44"/>
      <c r="E7" s="43"/>
      <c r="F7" s="41"/>
    </row>
    <row r="8" spans="1:6" ht="37.5" x14ac:dyDescent="0.3">
      <c r="A8" s="51">
        <v>2</v>
      </c>
      <c r="B8" s="6" t="s">
        <v>371</v>
      </c>
      <c r="C8" s="29" t="s">
        <v>7</v>
      </c>
      <c r="D8" s="44">
        <f>Messaurements!N25</f>
        <v>4</v>
      </c>
      <c r="E8" s="43"/>
      <c r="F8" s="41"/>
    </row>
    <row r="9" spans="1:6" x14ac:dyDescent="0.3">
      <c r="A9" s="51"/>
      <c r="B9" s="6"/>
      <c r="C9" s="29"/>
      <c r="D9" s="44"/>
      <c r="E9" s="43"/>
      <c r="F9" s="41"/>
    </row>
    <row r="10" spans="1:6" x14ac:dyDescent="0.3">
      <c r="A10" s="51">
        <v>3</v>
      </c>
      <c r="B10" s="6" t="s">
        <v>372</v>
      </c>
      <c r="C10" s="29" t="s">
        <v>7</v>
      </c>
      <c r="D10" s="44">
        <f>Messaurements!N23</f>
        <v>11</v>
      </c>
      <c r="E10" s="43"/>
      <c r="F10" s="41"/>
    </row>
    <row r="11" spans="1:6" x14ac:dyDescent="0.3">
      <c r="A11" s="51"/>
      <c r="B11" s="6"/>
      <c r="C11" s="29"/>
      <c r="D11" s="44"/>
      <c r="E11" s="43"/>
      <c r="F11" s="41"/>
    </row>
    <row r="12" spans="1:6" x14ac:dyDescent="0.3">
      <c r="A12" s="51">
        <v>4</v>
      </c>
      <c r="B12" s="6" t="s">
        <v>373</v>
      </c>
      <c r="C12" s="29" t="s">
        <v>7</v>
      </c>
      <c r="D12" s="44">
        <v>15</v>
      </c>
      <c r="E12" s="43"/>
      <c r="F12" s="41"/>
    </row>
    <row r="13" spans="1:6" x14ac:dyDescent="0.3">
      <c r="A13" s="51"/>
      <c r="B13" s="6"/>
      <c r="C13" s="29"/>
      <c r="D13" s="44"/>
      <c r="E13" s="43"/>
      <c r="F13" s="41"/>
    </row>
    <row r="14" spans="1:6" ht="21" x14ac:dyDescent="0.3">
      <c r="A14" s="51"/>
      <c r="B14" s="7" t="s">
        <v>94</v>
      </c>
      <c r="C14" s="29"/>
      <c r="D14" s="44"/>
      <c r="E14" s="43"/>
      <c r="F14" s="41"/>
    </row>
    <row r="15" spans="1:6" x14ac:dyDescent="0.3">
      <c r="A15" s="51"/>
      <c r="B15" s="6"/>
      <c r="C15" s="29"/>
      <c r="D15" s="44"/>
      <c r="E15" s="43"/>
      <c r="F15" s="41"/>
    </row>
    <row r="16" spans="1:6" ht="37.5" x14ac:dyDescent="0.3">
      <c r="A16" s="51">
        <v>5</v>
      </c>
      <c r="B16" s="6" t="s">
        <v>374</v>
      </c>
      <c r="C16" s="29" t="s">
        <v>351</v>
      </c>
      <c r="D16" s="44">
        <v>1</v>
      </c>
      <c r="E16" s="43"/>
      <c r="F16" s="41"/>
    </row>
    <row r="17" spans="1:6" x14ac:dyDescent="0.3">
      <c r="A17" s="51"/>
      <c r="B17" s="6"/>
      <c r="C17" s="29"/>
      <c r="D17" s="44"/>
      <c r="E17" s="43"/>
      <c r="F17" s="41"/>
    </row>
    <row r="18" spans="1:6" ht="21" x14ac:dyDescent="0.3">
      <c r="A18" s="51"/>
      <c r="B18" s="7" t="s">
        <v>95</v>
      </c>
      <c r="C18" s="29"/>
      <c r="D18" s="44"/>
      <c r="E18" s="43"/>
      <c r="F18" s="41"/>
    </row>
    <row r="19" spans="1:6" x14ac:dyDescent="0.3">
      <c r="A19" s="51"/>
      <c r="B19" s="6"/>
      <c r="C19" s="29"/>
      <c r="D19" s="44"/>
      <c r="E19" s="43"/>
      <c r="F19" s="41"/>
    </row>
    <row r="20" spans="1:6" ht="37.5" x14ac:dyDescent="0.3">
      <c r="A20" s="51">
        <v>6</v>
      </c>
      <c r="B20" s="6" t="s">
        <v>377</v>
      </c>
      <c r="C20" s="29" t="s">
        <v>351</v>
      </c>
      <c r="D20" s="44">
        <v>1</v>
      </c>
      <c r="E20" s="43"/>
      <c r="F20" s="41"/>
    </row>
    <row r="21" spans="1:6" x14ac:dyDescent="0.3">
      <c r="A21" s="51"/>
      <c r="B21" s="6"/>
      <c r="C21" s="29"/>
      <c r="D21" s="44"/>
      <c r="E21" s="43"/>
      <c r="F21" s="41"/>
    </row>
    <row r="22" spans="1:6" ht="21" x14ac:dyDescent="0.3">
      <c r="A22" s="51"/>
      <c r="B22" s="7" t="s">
        <v>96</v>
      </c>
      <c r="C22" s="29"/>
      <c r="D22" s="44"/>
      <c r="E22" s="43"/>
      <c r="F22" s="41"/>
    </row>
    <row r="23" spans="1:6" x14ac:dyDescent="0.3">
      <c r="A23" s="51"/>
      <c r="B23" s="6"/>
      <c r="C23" s="29"/>
      <c r="D23" s="44"/>
      <c r="E23" s="43"/>
      <c r="F23" s="41"/>
    </row>
    <row r="24" spans="1:6" x14ac:dyDescent="0.3">
      <c r="A24" s="51">
        <v>7</v>
      </c>
      <c r="B24" s="6" t="s">
        <v>97</v>
      </c>
      <c r="C24" s="29" t="s">
        <v>8</v>
      </c>
      <c r="D24" s="44">
        <v>1</v>
      </c>
      <c r="E24" s="43"/>
      <c r="F24" s="41"/>
    </row>
    <row r="25" spans="1:6" x14ac:dyDescent="0.3">
      <c r="A25" s="51"/>
      <c r="B25" s="6"/>
      <c r="C25" s="29"/>
      <c r="D25" s="44"/>
      <c r="E25" s="43"/>
      <c r="F25" s="41"/>
    </row>
    <row r="26" spans="1:6" ht="21" x14ac:dyDescent="0.3">
      <c r="A26" s="51"/>
      <c r="B26" s="7" t="s">
        <v>386</v>
      </c>
      <c r="C26" s="29"/>
      <c r="D26" s="44"/>
      <c r="E26" s="43"/>
      <c r="F26" s="41"/>
    </row>
    <row r="27" spans="1:6" x14ac:dyDescent="0.3">
      <c r="A27" s="51"/>
      <c r="B27" s="6"/>
      <c r="C27" s="29"/>
      <c r="D27" s="44"/>
      <c r="E27" s="43"/>
      <c r="F27" s="41"/>
    </row>
    <row r="28" spans="1:6" ht="37.5" x14ac:dyDescent="0.3">
      <c r="A28" s="51">
        <v>8</v>
      </c>
      <c r="B28" s="6" t="s">
        <v>387</v>
      </c>
      <c r="C28" s="29" t="s">
        <v>7</v>
      </c>
      <c r="D28" s="44">
        <v>4</v>
      </c>
      <c r="E28" s="43"/>
      <c r="F28" s="41"/>
    </row>
    <row r="29" spans="1:6" x14ac:dyDescent="0.3">
      <c r="A29" s="51"/>
      <c r="B29" s="6"/>
      <c r="C29" s="29"/>
      <c r="D29" s="44"/>
      <c r="E29" s="43"/>
      <c r="F29" s="41"/>
    </row>
    <row r="30" spans="1:6" ht="37.5" x14ac:dyDescent="0.3">
      <c r="A30" s="51">
        <v>9</v>
      </c>
      <c r="B30" s="6" t="s">
        <v>388</v>
      </c>
      <c r="C30" s="29" t="s">
        <v>7</v>
      </c>
      <c r="D30" s="44">
        <v>8</v>
      </c>
      <c r="E30" s="43"/>
      <c r="F30" s="41"/>
    </row>
    <row r="31" spans="1:6" x14ac:dyDescent="0.3">
      <c r="A31" s="51"/>
      <c r="B31" s="6"/>
      <c r="C31" s="29"/>
      <c r="D31" s="44"/>
      <c r="E31" s="43"/>
      <c r="F31" s="41"/>
    </row>
    <row r="32" spans="1:6" ht="93.75" x14ac:dyDescent="0.3">
      <c r="A32" s="51"/>
      <c r="B32" s="6" t="s">
        <v>389</v>
      </c>
      <c r="C32" s="29" t="s">
        <v>7</v>
      </c>
      <c r="D32" s="44">
        <v>3</v>
      </c>
      <c r="E32" s="43"/>
      <c r="F32" s="41"/>
    </row>
    <row r="33" spans="1:6" x14ac:dyDescent="0.3">
      <c r="A33" s="51"/>
      <c r="B33" s="6"/>
      <c r="C33" s="29"/>
      <c r="D33" s="44"/>
      <c r="E33" s="43"/>
      <c r="F33" s="41"/>
    </row>
    <row r="34" spans="1:6" x14ac:dyDescent="0.3">
      <c r="A34" s="51"/>
      <c r="B34" s="6"/>
      <c r="C34" s="29"/>
      <c r="D34" s="44"/>
      <c r="E34" s="43"/>
      <c r="F34" s="41"/>
    </row>
    <row r="35" spans="1:6" x14ac:dyDescent="0.3">
      <c r="A35" s="51"/>
      <c r="B35" s="6"/>
      <c r="C35" s="29"/>
      <c r="D35" s="44"/>
      <c r="E35" s="43"/>
      <c r="F35" s="41"/>
    </row>
    <row r="36" spans="1:6" x14ac:dyDescent="0.3">
      <c r="A36" s="51"/>
      <c r="B36" s="6"/>
      <c r="C36" s="29"/>
      <c r="D36" s="44"/>
      <c r="E36" s="43"/>
      <c r="F36" s="41"/>
    </row>
    <row r="37" spans="1:6" x14ac:dyDescent="0.3">
      <c r="A37" s="51"/>
      <c r="B37" s="6"/>
      <c r="C37" s="29"/>
      <c r="D37" s="44"/>
      <c r="E37" s="43"/>
      <c r="F37" s="41"/>
    </row>
    <row r="38" spans="1:6" x14ac:dyDescent="0.3">
      <c r="A38" s="51"/>
      <c r="B38" s="6"/>
      <c r="C38" s="29"/>
      <c r="D38" s="44"/>
      <c r="E38" s="43"/>
      <c r="F38" s="41"/>
    </row>
    <row r="39" spans="1:6" x14ac:dyDescent="0.3">
      <c r="A39" s="51"/>
      <c r="B39" s="6"/>
      <c r="C39" s="29"/>
      <c r="D39" s="44"/>
      <c r="E39" s="43"/>
      <c r="F39" s="41"/>
    </row>
    <row r="40" spans="1:6" x14ac:dyDescent="0.3">
      <c r="A40" s="51"/>
      <c r="B40" s="6"/>
      <c r="C40" s="29"/>
      <c r="D40" s="44"/>
      <c r="E40" s="43"/>
      <c r="F40" s="41"/>
    </row>
    <row r="41" spans="1:6" x14ac:dyDescent="0.3">
      <c r="A41" s="51"/>
      <c r="B41" s="6"/>
      <c r="C41" s="29"/>
      <c r="D41" s="44"/>
      <c r="E41" s="43"/>
      <c r="F41" s="41"/>
    </row>
    <row r="42" spans="1:6" x14ac:dyDescent="0.3">
      <c r="A42" s="51"/>
      <c r="B42" s="6"/>
      <c r="C42" s="29"/>
      <c r="D42" s="44"/>
      <c r="E42" s="43"/>
      <c r="F42" s="41"/>
    </row>
    <row r="43" spans="1:6" x14ac:dyDescent="0.3">
      <c r="A43" s="51"/>
      <c r="B43" s="6"/>
      <c r="C43" s="29"/>
      <c r="D43" s="44"/>
      <c r="E43" s="43"/>
      <c r="F43" s="41"/>
    </row>
    <row r="44" spans="1:6" x14ac:dyDescent="0.3">
      <c r="A44" s="51"/>
      <c r="B44" s="6"/>
      <c r="C44" s="29"/>
      <c r="D44" s="44"/>
      <c r="E44" s="43"/>
      <c r="F44" s="41"/>
    </row>
    <row r="45" spans="1:6" x14ac:dyDescent="0.3">
      <c r="A45" s="51"/>
      <c r="B45" s="6"/>
      <c r="C45" s="29"/>
      <c r="D45" s="44"/>
      <c r="E45" s="43"/>
      <c r="F45" s="41"/>
    </row>
    <row r="46" spans="1:6" s="13" customFormat="1" ht="19.5" thickBot="1" x14ac:dyDescent="0.35">
      <c r="A46" s="103"/>
      <c r="B46" s="52" t="s">
        <v>121</v>
      </c>
      <c r="C46" s="104"/>
      <c r="D46" s="55"/>
      <c r="E46" s="56"/>
      <c r="F46" s="57"/>
    </row>
  </sheetData>
  <mergeCells count="1">
    <mergeCell ref="D1:F1"/>
  </mergeCells>
  <phoneticPr fontId="29" type="noConversion"/>
  <pageMargins left="0.7" right="0.7" top="0.75" bottom="0.75" header="0.3" footer="0.3"/>
  <pageSetup paperSize="9" scale="61" fitToHeight="0" orientation="portrait" r:id="rId1"/>
  <headerFooter>
    <oddHeader>&amp;L&amp;"-,Bold"&amp;14BILL NO 15  PLUMBING AND DRAINAGE
&amp;R&amp;"-,Bold"&amp;14UPGRADING OF BOROLELO SPORT FACILITY</oddHeader>
  </headerFooter>
  <extLst>
    <ext xmlns:mx="http://schemas.microsoft.com/office/mac/excel/2008/main" uri="{64002731-A6B0-56B0-2670-7721B7C09600}">
      <mx:PLV Mode="1"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28"/>
  <sheetViews>
    <sheetView view="pageBreakPreview" zoomScale="70" zoomScaleNormal="70" zoomScaleSheetLayoutView="70" zoomScalePageLayoutView="69" workbookViewId="0">
      <selection activeCell="K17" sqref="K17"/>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7.85546875" style="42" bestFit="1" customWidth="1"/>
    <col min="6" max="6" width="19.7109375" style="42" bestFit="1" customWidth="1"/>
    <col min="7" max="7" width="10.85546875" style="2" bestFit="1" customWidth="1"/>
    <col min="8" max="16384" width="9.140625" style="2"/>
  </cols>
  <sheetData>
    <row r="1" spans="1:7" s="40" customFormat="1" ht="37.5" customHeight="1" thickBot="1" x14ac:dyDescent="0.3">
      <c r="A1" s="39"/>
      <c r="B1" s="39"/>
      <c r="C1" s="39"/>
      <c r="D1" s="135" t="s">
        <v>379</v>
      </c>
      <c r="E1" s="136"/>
      <c r="F1" s="137"/>
      <c r="G1" s="116"/>
    </row>
    <row r="2" spans="1:7" s="13" customFormat="1" ht="37.5" x14ac:dyDescent="0.3">
      <c r="A2" s="64" t="s">
        <v>220</v>
      </c>
      <c r="B2" s="46"/>
      <c r="C2" s="47"/>
      <c r="D2" s="48" t="s">
        <v>122</v>
      </c>
      <c r="E2" s="49" t="s">
        <v>380</v>
      </c>
      <c r="F2" s="50" t="s">
        <v>123</v>
      </c>
    </row>
    <row r="3" spans="1:7" x14ac:dyDescent="0.3">
      <c r="A3" s="51"/>
      <c r="B3" s="6"/>
      <c r="C3" s="29"/>
      <c r="D3" s="44"/>
      <c r="E3" s="43"/>
      <c r="F3" s="41"/>
    </row>
    <row r="4" spans="1:7" x14ac:dyDescent="0.3">
      <c r="A4" s="51"/>
      <c r="B4" s="6"/>
      <c r="C4" s="29"/>
      <c r="D4" s="44"/>
      <c r="E4" s="43"/>
      <c r="F4" s="41"/>
    </row>
    <row r="5" spans="1:7" x14ac:dyDescent="0.3">
      <c r="A5" s="51"/>
      <c r="B5" s="10" t="s">
        <v>376</v>
      </c>
      <c r="C5" s="29"/>
      <c r="D5" s="44"/>
      <c r="E5" s="43"/>
      <c r="F5" s="41"/>
    </row>
    <row r="6" spans="1:7" x14ac:dyDescent="0.3">
      <c r="A6" s="51"/>
      <c r="B6" s="10"/>
      <c r="C6" s="29"/>
      <c r="D6" s="44"/>
      <c r="E6" s="43"/>
      <c r="F6" s="41"/>
    </row>
    <row r="7" spans="1:7" x14ac:dyDescent="0.3">
      <c r="A7" s="51"/>
      <c r="B7" s="6"/>
      <c r="C7" s="29"/>
      <c r="D7" s="44"/>
      <c r="E7" s="43"/>
      <c r="F7" s="41"/>
    </row>
    <row r="8" spans="1:7" ht="37.5" x14ac:dyDescent="0.3">
      <c r="A8" s="51">
        <v>1</v>
      </c>
      <c r="B8" s="6" t="s">
        <v>378</v>
      </c>
      <c r="C8" s="29"/>
      <c r="D8" s="44"/>
      <c r="E8" s="43"/>
      <c r="F8" s="41"/>
    </row>
    <row r="9" spans="1:7" x14ac:dyDescent="0.3">
      <c r="A9" s="51"/>
      <c r="B9" s="10"/>
      <c r="C9" s="29"/>
      <c r="D9" s="44"/>
      <c r="E9" s="43"/>
      <c r="F9" s="41"/>
    </row>
    <row r="10" spans="1:7" x14ac:dyDescent="0.3">
      <c r="A10" s="51"/>
      <c r="B10" s="6"/>
      <c r="C10" s="29"/>
      <c r="D10" s="44"/>
      <c r="E10" s="43"/>
      <c r="F10" s="41"/>
    </row>
    <row r="11" spans="1:7" x14ac:dyDescent="0.3">
      <c r="A11" s="51"/>
      <c r="B11" s="10"/>
      <c r="C11" s="29"/>
      <c r="D11" s="44"/>
      <c r="E11" s="43"/>
      <c r="F11" s="41"/>
    </row>
    <row r="12" spans="1:7" x14ac:dyDescent="0.3">
      <c r="A12" s="51"/>
      <c r="B12" s="6"/>
      <c r="C12" s="29"/>
      <c r="D12" s="44"/>
      <c r="E12" s="43"/>
      <c r="F12" s="41"/>
    </row>
    <row r="13" spans="1:7" x14ac:dyDescent="0.3">
      <c r="A13" s="51"/>
      <c r="B13" s="6"/>
      <c r="C13" s="29"/>
      <c r="D13" s="44"/>
      <c r="E13" s="43"/>
      <c r="F13" s="41"/>
    </row>
    <row r="14" spans="1:7" x14ac:dyDescent="0.3">
      <c r="A14" s="51"/>
      <c r="B14" s="6"/>
      <c r="C14" s="29"/>
      <c r="D14" s="44"/>
      <c r="E14" s="43"/>
      <c r="F14" s="41"/>
    </row>
    <row r="15" spans="1:7" x14ac:dyDescent="0.3">
      <c r="A15" s="51"/>
      <c r="B15" s="6"/>
      <c r="C15" s="29"/>
      <c r="D15" s="44"/>
      <c r="E15" s="43"/>
      <c r="F15" s="41"/>
    </row>
    <row r="16" spans="1:7" x14ac:dyDescent="0.3">
      <c r="A16" s="51"/>
      <c r="B16" s="6"/>
      <c r="C16" s="29"/>
      <c r="D16" s="44"/>
      <c r="E16" s="43"/>
      <c r="F16" s="41"/>
    </row>
    <row r="17" spans="1:6" x14ac:dyDescent="0.3">
      <c r="A17" s="51"/>
      <c r="B17" s="117"/>
      <c r="C17" s="29"/>
      <c r="D17" s="44"/>
      <c r="E17" s="43"/>
      <c r="F17" s="41"/>
    </row>
    <row r="18" spans="1:6" x14ac:dyDescent="0.3">
      <c r="A18" s="51"/>
      <c r="B18" s="6"/>
      <c r="C18" s="29"/>
      <c r="D18" s="44"/>
      <c r="E18" s="43"/>
      <c r="F18" s="41"/>
    </row>
    <row r="19" spans="1:6" x14ac:dyDescent="0.3">
      <c r="A19" s="51"/>
      <c r="B19" s="6"/>
      <c r="C19" s="29"/>
      <c r="D19" s="44"/>
      <c r="E19" s="43"/>
      <c r="F19" s="41"/>
    </row>
    <row r="20" spans="1:6" x14ac:dyDescent="0.3">
      <c r="A20" s="51"/>
      <c r="B20" s="6"/>
      <c r="C20" s="29"/>
      <c r="D20" s="44"/>
      <c r="E20" s="43"/>
      <c r="F20" s="41"/>
    </row>
    <row r="21" spans="1:6" x14ac:dyDescent="0.3">
      <c r="A21" s="51"/>
      <c r="B21" s="6"/>
      <c r="C21" s="29"/>
      <c r="D21" s="44"/>
      <c r="E21" s="43"/>
      <c r="F21" s="41"/>
    </row>
    <row r="22" spans="1:6" x14ac:dyDescent="0.3">
      <c r="A22" s="51"/>
      <c r="B22" s="6"/>
      <c r="C22" s="29"/>
      <c r="D22" s="44"/>
      <c r="E22" s="43"/>
      <c r="F22" s="41"/>
    </row>
    <row r="23" spans="1:6" x14ac:dyDescent="0.3">
      <c r="A23" s="51"/>
      <c r="B23" s="6"/>
      <c r="C23" s="29"/>
      <c r="D23" s="44"/>
      <c r="E23" s="43"/>
      <c r="F23" s="41"/>
    </row>
    <row r="24" spans="1:6" x14ac:dyDescent="0.3">
      <c r="A24" s="51"/>
      <c r="B24" s="6"/>
      <c r="C24" s="29"/>
      <c r="D24" s="44"/>
      <c r="E24" s="43"/>
      <c r="F24" s="41"/>
    </row>
    <row r="25" spans="1:6" x14ac:dyDescent="0.3">
      <c r="A25" s="51"/>
      <c r="B25" s="6"/>
      <c r="C25" s="29"/>
      <c r="D25" s="44"/>
      <c r="E25" s="43"/>
      <c r="F25" s="41"/>
    </row>
    <row r="26" spans="1:6" x14ac:dyDescent="0.3">
      <c r="A26" s="51"/>
      <c r="B26" s="6"/>
      <c r="C26" s="29"/>
      <c r="D26" s="44"/>
      <c r="E26" s="43"/>
      <c r="F26" s="41"/>
    </row>
    <row r="27" spans="1:6" x14ac:dyDescent="0.3">
      <c r="A27" s="51"/>
      <c r="B27" s="6"/>
      <c r="C27" s="29"/>
      <c r="D27" s="44"/>
      <c r="E27" s="43"/>
      <c r="F27" s="41"/>
    </row>
    <row r="28" spans="1:6" s="13" customFormat="1" ht="19.5" thickBot="1" x14ac:dyDescent="0.35">
      <c r="A28" s="53"/>
      <c r="B28" s="52" t="s">
        <v>121</v>
      </c>
      <c r="C28" s="54"/>
      <c r="D28" s="55"/>
      <c r="E28" s="56"/>
      <c r="F28" s="57">
        <f>SUM(F3:F27)</f>
        <v>0</v>
      </c>
    </row>
  </sheetData>
  <mergeCells count="1">
    <mergeCell ref="D1:F1"/>
  </mergeCells>
  <phoneticPr fontId="29" type="noConversion"/>
  <pageMargins left="0.7" right="0.7" top="0.75" bottom="0.75" header="0.3" footer="0.3"/>
  <pageSetup paperSize="9" scale="60" fitToHeight="0" orientation="portrait" r:id="rId1"/>
  <headerFooter>
    <oddHeader>&amp;L&amp;"-,Bold"&amp;14 BILL NO 15  EXTERNAL WORK&amp;"-,Regular"&amp;11
&amp;R&amp;"-,Bold"&amp;14UPGRADING OF DELARAYVILLE SPORT FACILITY</oddHeader>
  </headerFooter>
  <extLst>
    <ext xmlns:mx="http://schemas.microsoft.com/office/mac/excel/2008/main" uri="{64002731-A6B0-56B0-2670-7721B7C09600}">
      <mx:PLV Mode="1" OnePage="0" WScale="10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58"/>
  <sheetViews>
    <sheetView topLeftCell="A25" workbookViewId="0">
      <selection activeCell="N46" sqref="N46"/>
    </sheetView>
  </sheetViews>
  <sheetFormatPr defaultColWidth="8.85546875" defaultRowHeight="15" x14ac:dyDescent="0.25"/>
  <cols>
    <col min="1" max="1" width="20.85546875" bestFit="1" customWidth="1"/>
    <col min="2" max="2" width="1.42578125" customWidth="1"/>
    <col min="3" max="3" width="7" customWidth="1"/>
    <col min="4" max="4" width="2.140625" customWidth="1"/>
    <col min="5" max="5" width="8.85546875" style="24"/>
    <col min="6" max="6" width="8.85546875" style="27"/>
    <col min="7" max="7" width="8.85546875" style="24"/>
    <col min="8" max="8" width="8.85546875" style="27"/>
    <col min="9" max="9" width="10.42578125" style="24" bestFit="1" customWidth="1"/>
    <col min="10" max="10" width="8.85546875" style="27"/>
    <col min="11" max="11" width="8.85546875" style="24"/>
    <col min="12" max="12" width="16.140625" bestFit="1" customWidth="1"/>
    <col min="13" max="13" width="11.7109375" style="24" customWidth="1"/>
  </cols>
  <sheetData>
    <row r="1" spans="1:14" s="25" customFormat="1" x14ac:dyDescent="0.25">
      <c r="A1" s="25" t="s">
        <v>62</v>
      </c>
      <c r="C1" s="25" t="s">
        <v>293</v>
      </c>
      <c r="E1" s="26" t="s">
        <v>288</v>
      </c>
      <c r="F1" s="27"/>
      <c r="G1" s="26" t="s">
        <v>289</v>
      </c>
      <c r="H1" s="27"/>
      <c r="I1" s="26" t="s">
        <v>290</v>
      </c>
      <c r="J1" s="27"/>
      <c r="K1" s="26" t="s">
        <v>291</v>
      </c>
      <c r="L1" s="25" t="s">
        <v>328</v>
      </c>
      <c r="M1" s="26" t="s">
        <v>329</v>
      </c>
    </row>
    <row r="2" spans="1:14" s="25" customFormat="1" x14ac:dyDescent="0.25">
      <c r="A2" s="25" t="s">
        <v>111</v>
      </c>
      <c r="E2" s="26"/>
      <c r="F2" s="27"/>
      <c r="G2" s="26"/>
      <c r="H2" s="27"/>
      <c r="I2" s="26"/>
      <c r="J2" s="27"/>
      <c r="K2" s="26"/>
      <c r="M2" s="26"/>
    </row>
    <row r="3" spans="1:14" x14ac:dyDescent="0.25">
      <c r="A3" t="s">
        <v>292</v>
      </c>
      <c r="C3" t="s">
        <v>117</v>
      </c>
      <c r="E3" s="24">
        <f>(50+8+15+4+4)*3.5</f>
        <v>283.5</v>
      </c>
      <c r="F3" s="27">
        <v>1</v>
      </c>
      <c r="G3" s="24">
        <f>(32.7*2.8)+(32.7*5.9)+((((2.8+5.9)/2)*4.5)*4)</f>
        <v>362.79</v>
      </c>
      <c r="H3" s="27">
        <v>1</v>
      </c>
      <c r="I3" s="24">
        <f>12.4*3.5</f>
        <v>43.4</v>
      </c>
      <c r="J3" s="27">
        <v>1</v>
      </c>
      <c r="K3" s="24">
        <f>(E3*F3)+(G3*H3)+(I3*J3)</f>
        <v>689.68999999999994</v>
      </c>
      <c r="L3">
        <f>K3*1.05</f>
        <v>724.17449999999997</v>
      </c>
      <c r="M3" s="24">
        <v>10</v>
      </c>
      <c r="N3">
        <f>ROUNDUP((L3/M3),0)*M3</f>
        <v>730</v>
      </c>
    </row>
    <row r="4" spans="1:14" x14ac:dyDescent="0.25">
      <c r="A4" t="s">
        <v>294</v>
      </c>
      <c r="C4" t="s">
        <v>117</v>
      </c>
      <c r="E4" s="24">
        <f>(6+3.2+6+3.6+3.6+3.4+0.7+3.2+4.3+1.2+1+3.2+4.4+1.2+1)*3</f>
        <v>138.00000000000003</v>
      </c>
      <c r="F4" s="27">
        <v>1</v>
      </c>
      <c r="G4" s="24">
        <f>((2+4+4.7+4+1.7+3.8+2+2+0.9+2.2)*2)*2.5</f>
        <v>136.5</v>
      </c>
      <c r="H4" s="27">
        <v>1</v>
      </c>
      <c r="I4" s="24">
        <f>2.9*3</f>
        <v>8.6999999999999993</v>
      </c>
      <c r="J4" s="27">
        <v>1</v>
      </c>
      <c r="K4" s="24">
        <f t="shared" ref="K4:K42" si="0">(E4*F4)+(G4*H4)+(I4*J4)</f>
        <v>283.2</v>
      </c>
      <c r="L4">
        <f t="shared" ref="L4:L42" si="1">K4*1.05</f>
        <v>297.36</v>
      </c>
      <c r="M4" s="24">
        <v>10</v>
      </c>
      <c r="N4">
        <f t="shared" ref="N4:N42" si="2">ROUNDUP((L4/M4),0)*M4</f>
        <v>300</v>
      </c>
    </row>
    <row r="5" spans="1:14" x14ac:dyDescent="0.25">
      <c r="A5" s="25" t="s">
        <v>310</v>
      </c>
    </row>
    <row r="6" spans="1:14" x14ac:dyDescent="0.25">
      <c r="A6" t="s">
        <v>296</v>
      </c>
      <c r="C6" t="s">
        <v>119</v>
      </c>
      <c r="E6" s="24">
        <f>(E3/3.5)*0.7*0.3</f>
        <v>17.009999999999998</v>
      </c>
      <c r="F6" s="27">
        <v>1</v>
      </c>
      <c r="G6" s="24">
        <f>(75+(4.46*2))*0.7*0.3</f>
        <v>17.623200000000001</v>
      </c>
      <c r="H6" s="27">
        <v>1</v>
      </c>
      <c r="I6" s="24">
        <f>(I3/3.5)*0.7*0.3</f>
        <v>2.6039999999999996</v>
      </c>
      <c r="J6" s="27">
        <v>1</v>
      </c>
      <c r="K6" s="24">
        <f t="shared" si="0"/>
        <v>37.237200000000001</v>
      </c>
      <c r="L6">
        <f t="shared" si="1"/>
        <v>39.099060000000001</v>
      </c>
      <c r="M6" s="24">
        <v>5</v>
      </c>
      <c r="N6">
        <f t="shared" si="2"/>
        <v>40</v>
      </c>
    </row>
    <row r="7" spans="1:14" x14ac:dyDescent="0.25">
      <c r="A7" t="s">
        <v>297</v>
      </c>
      <c r="C7" t="s">
        <v>119</v>
      </c>
      <c r="E7" s="24">
        <f>(E4/3)*0.5*0.2</f>
        <v>4.6000000000000005</v>
      </c>
      <c r="F7" s="27">
        <v>1</v>
      </c>
      <c r="G7" s="24">
        <f>(G4/2.5)*0.5*0.25</f>
        <v>6.8250000000000002</v>
      </c>
      <c r="H7" s="27">
        <v>1</v>
      </c>
      <c r="I7" s="24">
        <f>(I4/3)*0.5*0.2</f>
        <v>0.28999999999999998</v>
      </c>
      <c r="J7" s="27">
        <v>1</v>
      </c>
      <c r="K7" s="24">
        <f t="shared" si="0"/>
        <v>11.715</v>
      </c>
      <c r="L7">
        <f t="shared" si="1"/>
        <v>12.300750000000001</v>
      </c>
      <c r="M7" s="24">
        <v>5</v>
      </c>
      <c r="N7">
        <f t="shared" si="2"/>
        <v>15</v>
      </c>
    </row>
    <row r="8" spans="1:14" x14ac:dyDescent="0.25">
      <c r="A8" t="s">
        <v>298</v>
      </c>
      <c r="C8" t="s">
        <v>117</v>
      </c>
      <c r="E8" s="24">
        <f>11.5+7.1+46.5+5.8+5.8+9+9.6+9.4+5.6+9.4+9.6+8</f>
        <v>137.29999999999998</v>
      </c>
      <c r="F8" s="27">
        <v>1</v>
      </c>
      <c r="G8" s="24">
        <v>145.9</v>
      </c>
      <c r="H8" s="27">
        <v>1</v>
      </c>
      <c r="I8" s="24">
        <v>9.5</v>
      </c>
      <c r="J8" s="27">
        <v>1</v>
      </c>
      <c r="K8" s="24">
        <f>((E8*F8)+(G8*H8)+(I8*J8))*0.075</f>
        <v>21.952499999999997</v>
      </c>
      <c r="L8">
        <f t="shared" si="1"/>
        <v>23.050124999999998</v>
      </c>
      <c r="M8" s="24">
        <v>5</v>
      </c>
      <c r="N8">
        <f t="shared" si="2"/>
        <v>25</v>
      </c>
    </row>
    <row r="9" spans="1:14" x14ac:dyDescent="0.25">
      <c r="A9" s="25" t="s">
        <v>99</v>
      </c>
    </row>
    <row r="10" spans="1:14" x14ac:dyDescent="0.25">
      <c r="A10" t="s">
        <v>299</v>
      </c>
      <c r="C10" t="s">
        <v>7</v>
      </c>
      <c r="E10" s="24">
        <v>4</v>
      </c>
      <c r="F10" s="27">
        <v>1</v>
      </c>
      <c r="G10" s="24">
        <v>6</v>
      </c>
      <c r="H10" s="27">
        <v>1</v>
      </c>
      <c r="J10" s="27">
        <v>1</v>
      </c>
      <c r="K10" s="24">
        <f t="shared" si="0"/>
        <v>10</v>
      </c>
      <c r="L10">
        <f t="shared" si="1"/>
        <v>10.5</v>
      </c>
      <c r="M10" s="24">
        <v>1</v>
      </c>
      <c r="N10">
        <f t="shared" si="2"/>
        <v>11</v>
      </c>
    </row>
    <row r="11" spans="1:14" x14ac:dyDescent="0.25">
      <c r="A11" t="s">
        <v>300</v>
      </c>
      <c r="C11" t="s">
        <v>7</v>
      </c>
      <c r="E11" s="24">
        <v>2</v>
      </c>
      <c r="F11" s="27">
        <v>1</v>
      </c>
      <c r="H11" s="27">
        <v>1</v>
      </c>
      <c r="J11" s="27">
        <v>1</v>
      </c>
      <c r="K11" s="24">
        <f t="shared" si="0"/>
        <v>2</v>
      </c>
      <c r="L11">
        <f t="shared" si="1"/>
        <v>2.1</v>
      </c>
      <c r="M11" s="24">
        <v>1</v>
      </c>
      <c r="N11">
        <f t="shared" si="2"/>
        <v>3</v>
      </c>
    </row>
    <row r="12" spans="1:14" x14ac:dyDescent="0.25">
      <c r="A12" t="s">
        <v>301</v>
      </c>
      <c r="C12" t="s">
        <v>7</v>
      </c>
      <c r="E12" s="24">
        <v>3</v>
      </c>
      <c r="F12" s="27">
        <v>1</v>
      </c>
      <c r="H12" s="27">
        <v>1</v>
      </c>
      <c r="J12" s="27">
        <v>1</v>
      </c>
      <c r="K12" s="24">
        <f t="shared" si="0"/>
        <v>3</v>
      </c>
      <c r="L12">
        <f t="shared" si="1"/>
        <v>3.1500000000000004</v>
      </c>
      <c r="M12" s="24">
        <v>1</v>
      </c>
      <c r="N12">
        <f t="shared" si="2"/>
        <v>4</v>
      </c>
    </row>
    <row r="13" spans="1:14" x14ac:dyDescent="0.25">
      <c r="A13" t="s">
        <v>302</v>
      </c>
      <c r="C13" t="s">
        <v>7</v>
      </c>
      <c r="E13" s="24">
        <v>16</v>
      </c>
      <c r="F13" s="27">
        <v>1</v>
      </c>
      <c r="G13" s="24">
        <v>4</v>
      </c>
      <c r="H13" s="27">
        <v>1</v>
      </c>
      <c r="I13" s="24">
        <v>1</v>
      </c>
      <c r="J13" s="27">
        <v>1</v>
      </c>
      <c r="K13" s="24">
        <f t="shared" si="0"/>
        <v>21</v>
      </c>
      <c r="L13">
        <f t="shared" si="1"/>
        <v>22.05</v>
      </c>
      <c r="M13" s="24">
        <v>1</v>
      </c>
      <c r="N13">
        <f t="shared" si="2"/>
        <v>23</v>
      </c>
    </row>
    <row r="14" spans="1:14" x14ac:dyDescent="0.25">
      <c r="A14" t="s">
        <v>308</v>
      </c>
      <c r="C14" t="s">
        <v>7</v>
      </c>
      <c r="E14" s="24">
        <v>1</v>
      </c>
      <c r="F14" s="27">
        <v>1</v>
      </c>
      <c r="H14" s="27">
        <v>1</v>
      </c>
      <c r="J14" s="27">
        <v>1</v>
      </c>
      <c r="K14" s="24">
        <f t="shared" si="0"/>
        <v>1</v>
      </c>
      <c r="L14">
        <f t="shared" si="1"/>
        <v>1.05</v>
      </c>
      <c r="M14" s="24">
        <v>1</v>
      </c>
      <c r="N14">
        <f t="shared" si="2"/>
        <v>2</v>
      </c>
    </row>
    <row r="15" spans="1:14" x14ac:dyDescent="0.25">
      <c r="A15" t="s">
        <v>327</v>
      </c>
      <c r="C15" t="s">
        <v>7</v>
      </c>
      <c r="F15" s="27">
        <v>1</v>
      </c>
      <c r="H15" s="27">
        <v>1</v>
      </c>
      <c r="I15" s="24">
        <v>1</v>
      </c>
      <c r="J15" s="27">
        <v>1</v>
      </c>
      <c r="K15" s="24">
        <f t="shared" si="0"/>
        <v>1</v>
      </c>
      <c r="L15">
        <f t="shared" si="1"/>
        <v>1.05</v>
      </c>
      <c r="M15" s="24">
        <v>1</v>
      </c>
      <c r="N15">
        <f t="shared" si="2"/>
        <v>2</v>
      </c>
    </row>
    <row r="16" spans="1:14" x14ac:dyDescent="0.25">
      <c r="A16" s="25" t="s">
        <v>98</v>
      </c>
    </row>
    <row r="17" spans="1:14" x14ac:dyDescent="0.25">
      <c r="A17" t="s">
        <v>303</v>
      </c>
      <c r="C17" t="s">
        <v>7</v>
      </c>
      <c r="F17" s="27">
        <v>1</v>
      </c>
      <c r="G17" s="24">
        <v>2</v>
      </c>
      <c r="H17" s="27">
        <v>1</v>
      </c>
      <c r="J17" s="27">
        <v>1</v>
      </c>
      <c r="K17" s="24">
        <f t="shared" si="0"/>
        <v>2</v>
      </c>
      <c r="L17">
        <f t="shared" si="1"/>
        <v>2.1</v>
      </c>
      <c r="M17" s="24">
        <v>1</v>
      </c>
      <c r="N17">
        <f t="shared" si="2"/>
        <v>3</v>
      </c>
    </row>
    <row r="18" spans="1:14" x14ac:dyDescent="0.25">
      <c r="A18" t="s">
        <v>304</v>
      </c>
      <c r="C18" t="s">
        <v>7</v>
      </c>
      <c r="F18" s="27">
        <v>1</v>
      </c>
      <c r="G18" s="24">
        <v>2</v>
      </c>
      <c r="H18" s="27">
        <v>1</v>
      </c>
      <c r="J18" s="27">
        <v>1</v>
      </c>
      <c r="K18" s="24">
        <f t="shared" si="0"/>
        <v>2</v>
      </c>
      <c r="L18">
        <f t="shared" si="1"/>
        <v>2.1</v>
      </c>
      <c r="M18" s="24">
        <v>1</v>
      </c>
      <c r="N18">
        <f t="shared" si="2"/>
        <v>3</v>
      </c>
    </row>
    <row r="19" spans="1:14" x14ac:dyDescent="0.25">
      <c r="A19" t="s">
        <v>305</v>
      </c>
      <c r="C19" t="s">
        <v>7</v>
      </c>
      <c r="E19" s="24">
        <v>6</v>
      </c>
      <c r="F19" s="27">
        <v>1</v>
      </c>
      <c r="G19" s="24">
        <v>4</v>
      </c>
      <c r="H19" s="27">
        <v>1</v>
      </c>
      <c r="I19" s="24">
        <v>1</v>
      </c>
      <c r="J19" s="27">
        <v>1</v>
      </c>
      <c r="K19" s="24">
        <f t="shared" si="0"/>
        <v>11</v>
      </c>
      <c r="L19">
        <f t="shared" si="1"/>
        <v>11.55</v>
      </c>
      <c r="M19" s="24">
        <v>1</v>
      </c>
      <c r="N19">
        <f t="shared" si="2"/>
        <v>12</v>
      </c>
    </row>
    <row r="20" spans="1:14" x14ac:dyDescent="0.25">
      <c r="A20" t="s">
        <v>306</v>
      </c>
      <c r="C20" t="s">
        <v>7</v>
      </c>
      <c r="E20" s="24">
        <v>5</v>
      </c>
      <c r="F20" s="27">
        <v>1</v>
      </c>
      <c r="G20" s="24">
        <v>4</v>
      </c>
      <c r="H20" s="27">
        <v>1</v>
      </c>
      <c r="I20" s="24">
        <v>1</v>
      </c>
      <c r="J20" s="27">
        <v>1</v>
      </c>
      <c r="K20" s="24">
        <f t="shared" si="0"/>
        <v>10</v>
      </c>
      <c r="L20">
        <f t="shared" si="1"/>
        <v>10.5</v>
      </c>
      <c r="M20" s="24">
        <v>1</v>
      </c>
      <c r="N20">
        <f t="shared" si="2"/>
        <v>11</v>
      </c>
    </row>
    <row r="21" spans="1:14" x14ac:dyDescent="0.25">
      <c r="A21" t="s">
        <v>307</v>
      </c>
      <c r="C21" t="s">
        <v>7</v>
      </c>
      <c r="E21" s="24">
        <v>2</v>
      </c>
      <c r="F21" s="27">
        <v>1</v>
      </c>
      <c r="H21" s="27">
        <v>1</v>
      </c>
      <c r="J21" s="27">
        <v>1</v>
      </c>
      <c r="K21" s="24">
        <f t="shared" si="0"/>
        <v>2</v>
      </c>
      <c r="L21">
        <f t="shared" si="1"/>
        <v>2.1</v>
      </c>
      <c r="M21" s="24">
        <v>1</v>
      </c>
      <c r="N21">
        <f t="shared" si="2"/>
        <v>3</v>
      </c>
    </row>
    <row r="22" spans="1:14" x14ac:dyDescent="0.25">
      <c r="A22" s="25" t="s">
        <v>309</v>
      </c>
    </row>
    <row r="23" spans="1:14" x14ac:dyDescent="0.25">
      <c r="A23" t="s">
        <v>311</v>
      </c>
      <c r="C23" t="s">
        <v>7</v>
      </c>
      <c r="E23" s="24">
        <v>4</v>
      </c>
      <c r="F23" s="27">
        <v>1</v>
      </c>
      <c r="G23" s="24">
        <v>6</v>
      </c>
      <c r="H23" s="27">
        <v>1</v>
      </c>
      <c r="J23" s="27">
        <v>1</v>
      </c>
      <c r="K23" s="24">
        <f t="shared" si="0"/>
        <v>10</v>
      </c>
      <c r="L23">
        <f t="shared" si="1"/>
        <v>10.5</v>
      </c>
      <c r="M23" s="24">
        <v>1</v>
      </c>
      <c r="N23">
        <f t="shared" si="2"/>
        <v>11</v>
      </c>
    </row>
    <row r="24" spans="1:14" x14ac:dyDescent="0.25">
      <c r="A24" t="s">
        <v>312</v>
      </c>
      <c r="C24" t="s">
        <v>7</v>
      </c>
      <c r="E24" s="24">
        <v>4</v>
      </c>
      <c r="F24" s="27">
        <v>1</v>
      </c>
      <c r="G24" s="24">
        <v>6</v>
      </c>
      <c r="H24" s="27">
        <v>1</v>
      </c>
      <c r="I24" s="24">
        <v>1</v>
      </c>
      <c r="J24" s="27">
        <v>1</v>
      </c>
      <c r="K24" s="24">
        <f t="shared" si="0"/>
        <v>11</v>
      </c>
      <c r="L24">
        <f t="shared" si="1"/>
        <v>11.55</v>
      </c>
      <c r="M24" s="24">
        <v>1</v>
      </c>
      <c r="N24">
        <f t="shared" si="2"/>
        <v>12</v>
      </c>
    </row>
    <row r="25" spans="1:14" x14ac:dyDescent="0.25">
      <c r="A25" t="s">
        <v>313</v>
      </c>
      <c r="C25" t="s">
        <v>7</v>
      </c>
      <c r="E25" s="24">
        <v>1</v>
      </c>
      <c r="F25" s="27">
        <v>1</v>
      </c>
      <c r="G25" s="24">
        <v>2</v>
      </c>
      <c r="H25" s="27">
        <v>1</v>
      </c>
      <c r="J25" s="27">
        <v>1</v>
      </c>
      <c r="K25" s="24">
        <f t="shared" si="0"/>
        <v>3</v>
      </c>
      <c r="L25">
        <f t="shared" si="1"/>
        <v>3.1500000000000004</v>
      </c>
      <c r="M25" s="24">
        <v>1</v>
      </c>
      <c r="N25">
        <f t="shared" si="2"/>
        <v>4</v>
      </c>
    </row>
    <row r="26" spans="1:14" x14ac:dyDescent="0.25">
      <c r="A26" t="s">
        <v>314</v>
      </c>
      <c r="C26" t="s">
        <v>7</v>
      </c>
      <c r="E26" s="24">
        <v>6</v>
      </c>
      <c r="F26" s="27">
        <v>1</v>
      </c>
      <c r="G26" s="24">
        <v>8</v>
      </c>
      <c r="H26" s="27">
        <v>1</v>
      </c>
      <c r="I26" s="24">
        <v>1</v>
      </c>
      <c r="J26" s="27">
        <v>1</v>
      </c>
      <c r="K26" s="24">
        <f t="shared" si="0"/>
        <v>15</v>
      </c>
      <c r="L26">
        <f t="shared" si="1"/>
        <v>15.75</v>
      </c>
      <c r="M26" s="24">
        <v>1</v>
      </c>
      <c r="N26">
        <f t="shared" si="2"/>
        <v>16</v>
      </c>
    </row>
    <row r="27" spans="1:14" x14ac:dyDescent="0.25">
      <c r="A27" t="s">
        <v>315</v>
      </c>
      <c r="C27" t="s">
        <v>7</v>
      </c>
      <c r="E27" s="24">
        <v>1</v>
      </c>
      <c r="F27" s="27">
        <v>1</v>
      </c>
      <c r="H27" s="27">
        <v>1</v>
      </c>
      <c r="J27" s="27">
        <v>1</v>
      </c>
      <c r="K27" s="24">
        <f t="shared" si="0"/>
        <v>1</v>
      </c>
      <c r="L27">
        <f t="shared" si="1"/>
        <v>1.05</v>
      </c>
      <c r="M27" s="24">
        <v>1</v>
      </c>
      <c r="N27">
        <f t="shared" si="2"/>
        <v>2</v>
      </c>
    </row>
    <row r="28" spans="1:14" x14ac:dyDescent="0.25">
      <c r="A28" s="25" t="s">
        <v>78</v>
      </c>
    </row>
    <row r="29" spans="1:14" x14ac:dyDescent="0.25">
      <c r="A29" t="s">
        <v>316</v>
      </c>
      <c r="C29" t="s">
        <v>117</v>
      </c>
      <c r="E29" s="24">
        <f>E8</f>
        <v>137.29999999999998</v>
      </c>
      <c r="F29" s="27">
        <v>1</v>
      </c>
      <c r="H29" s="27">
        <v>1</v>
      </c>
      <c r="I29" s="24">
        <f>I8</f>
        <v>9.5</v>
      </c>
      <c r="J29" s="27">
        <v>1</v>
      </c>
      <c r="K29" s="24">
        <f t="shared" si="0"/>
        <v>146.79999999999998</v>
      </c>
      <c r="L29">
        <f t="shared" si="1"/>
        <v>154.13999999999999</v>
      </c>
      <c r="M29" s="24">
        <v>10</v>
      </c>
      <c r="N29">
        <f t="shared" si="2"/>
        <v>160</v>
      </c>
    </row>
    <row r="30" spans="1:14" x14ac:dyDescent="0.25">
      <c r="A30" t="s">
        <v>317</v>
      </c>
      <c r="C30" t="s">
        <v>6</v>
      </c>
      <c r="E30" s="24">
        <f>11+13.6+27.6+10.4+10.4+12.2+12.4+12.3+10.2+12.4+12.3</f>
        <v>144.80000000000001</v>
      </c>
      <c r="F30" s="27">
        <v>1</v>
      </c>
      <c r="H30" s="27">
        <v>1</v>
      </c>
      <c r="I30" s="24">
        <v>12.3</v>
      </c>
      <c r="J30" s="27">
        <v>1</v>
      </c>
      <c r="K30" s="24">
        <f t="shared" si="0"/>
        <v>157.10000000000002</v>
      </c>
      <c r="L30">
        <f t="shared" si="1"/>
        <v>164.95500000000004</v>
      </c>
      <c r="M30" s="24">
        <v>10</v>
      </c>
      <c r="N30">
        <f t="shared" si="2"/>
        <v>170</v>
      </c>
    </row>
    <row r="31" spans="1:14" x14ac:dyDescent="0.25">
      <c r="A31" s="25" t="s">
        <v>318</v>
      </c>
    </row>
    <row r="32" spans="1:14" x14ac:dyDescent="0.25">
      <c r="A32" t="s">
        <v>295</v>
      </c>
      <c r="C32" t="s">
        <v>117</v>
      </c>
      <c r="E32" s="24">
        <f>E8-E33</f>
        <v>129.29999999999998</v>
      </c>
      <c r="F32" s="27">
        <v>1</v>
      </c>
      <c r="G32" s="24">
        <f>G8</f>
        <v>145.9</v>
      </c>
      <c r="H32" s="27">
        <v>1</v>
      </c>
      <c r="I32" s="24">
        <f>I8</f>
        <v>9.5</v>
      </c>
      <c r="J32" s="27">
        <v>1</v>
      </c>
      <c r="K32" s="24">
        <f t="shared" si="0"/>
        <v>284.7</v>
      </c>
      <c r="L32">
        <f t="shared" si="1"/>
        <v>298.935</v>
      </c>
      <c r="M32" s="24">
        <v>5</v>
      </c>
      <c r="N32">
        <f t="shared" si="2"/>
        <v>300</v>
      </c>
    </row>
    <row r="33" spans="1:14" x14ac:dyDescent="0.25">
      <c r="A33" t="s">
        <v>319</v>
      </c>
      <c r="C33" t="s">
        <v>117</v>
      </c>
      <c r="E33" s="24">
        <v>8</v>
      </c>
      <c r="F33" s="27">
        <v>1</v>
      </c>
      <c r="H33" s="27">
        <v>1</v>
      </c>
      <c r="J33" s="27">
        <v>1</v>
      </c>
      <c r="K33" s="24">
        <f t="shared" si="0"/>
        <v>8</v>
      </c>
      <c r="L33">
        <f t="shared" si="1"/>
        <v>8.4</v>
      </c>
      <c r="M33" s="24">
        <v>5</v>
      </c>
      <c r="N33">
        <f t="shared" si="2"/>
        <v>10</v>
      </c>
    </row>
    <row r="34" spans="1:14" x14ac:dyDescent="0.25">
      <c r="A34" s="25" t="s">
        <v>320</v>
      </c>
    </row>
    <row r="35" spans="1:14" x14ac:dyDescent="0.25">
      <c r="A35" t="s">
        <v>321</v>
      </c>
      <c r="C35" t="s">
        <v>117</v>
      </c>
      <c r="E35" s="24">
        <f>(E3*2)+(E4*2)</f>
        <v>843</v>
      </c>
      <c r="F35" s="27">
        <v>1</v>
      </c>
      <c r="G35" s="24">
        <f>(G3+G4)*2</f>
        <v>998.58</v>
      </c>
      <c r="H35" s="27">
        <v>1</v>
      </c>
      <c r="I35" s="24">
        <f>(I3+I4)*2</f>
        <v>104.19999999999999</v>
      </c>
      <c r="J35" s="27">
        <v>1</v>
      </c>
      <c r="K35" s="24">
        <f t="shared" si="0"/>
        <v>1945.78</v>
      </c>
      <c r="L35">
        <f t="shared" si="1"/>
        <v>2043.069</v>
      </c>
      <c r="M35" s="24">
        <v>10</v>
      </c>
      <c r="N35">
        <f t="shared" si="2"/>
        <v>2050</v>
      </c>
    </row>
    <row r="36" spans="1:14" x14ac:dyDescent="0.25">
      <c r="A36" s="25" t="s">
        <v>322</v>
      </c>
    </row>
    <row r="37" spans="1:14" x14ac:dyDescent="0.25">
      <c r="A37" t="s">
        <v>323</v>
      </c>
      <c r="C37" t="s">
        <v>117</v>
      </c>
      <c r="E37" s="24">
        <f>E35</f>
        <v>843</v>
      </c>
      <c r="F37" s="27">
        <v>1</v>
      </c>
      <c r="G37" s="24">
        <f>G35</f>
        <v>998.58</v>
      </c>
      <c r="H37" s="27">
        <v>1</v>
      </c>
      <c r="I37" s="24">
        <f>I35</f>
        <v>104.19999999999999</v>
      </c>
      <c r="J37" s="27">
        <v>1</v>
      </c>
      <c r="K37" s="24">
        <f t="shared" si="0"/>
        <v>1945.78</v>
      </c>
      <c r="L37">
        <f t="shared" si="1"/>
        <v>2043.069</v>
      </c>
      <c r="M37" s="24">
        <v>10</v>
      </c>
      <c r="N37">
        <f t="shared" si="2"/>
        <v>2050</v>
      </c>
    </row>
    <row r="38" spans="1:14" x14ac:dyDescent="0.25">
      <c r="A38" t="s">
        <v>324</v>
      </c>
      <c r="C38" t="s">
        <v>117</v>
      </c>
      <c r="E38" s="24">
        <f>E37</f>
        <v>843</v>
      </c>
      <c r="F38" s="27">
        <v>1</v>
      </c>
      <c r="G38" s="24">
        <f>G37</f>
        <v>998.58</v>
      </c>
      <c r="H38" s="27">
        <v>1</v>
      </c>
      <c r="I38" s="24">
        <f>I37</f>
        <v>104.19999999999999</v>
      </c>
      <c r="J38" s="27">
        <v>1</v>
      </c>
      <c r="K38" s="24">
        <f t="shared" si="0"/>
        <v>1945.78</v>
      </c>
      <c r="L38">
        <f t="shared" si="1"/>
        <v>2043.069</v>
      </c>
      <c r="M38" s="24">
        <v>10</v>
      </c>
      <c r="N38">
        <f t="shared" si="2"/>
        <v>2050</v>
      </c>
    </row>
    <row r="39" spans="1:14" x14ac:dyDescent="0.25">
      <c r="A39" s="25" t="s">
        <v>325</v>
      </c>
    </row>
    <row r="40" spans="1:14" x14ac:dyDescent="0.25">
      <c r="A40" t="s">
        <v>296</v>
      </c>
      <c r="C40" t="s">
        <v>119</v>
      </c>
      <c r="E40" s="24">
        <f>(E6/0.3)*0.8</f>
        <v>45.36</v>
      </c>
      <c r="F40" s="27">
        <v>1</v>
      </c>
      <c r="G40" s="24">
        <f>(G6/0.3)*0.8</f>
        <v>46.995200000000011</v>
      </c>
      <c r="H40" s="27">
        <v>1</v>
      </c>
      <c r="I40" s="24">
        <f>(I6/0.3)*0.8</f>
        <v>6.944</v>
      </c>
      <c r="J40" s="27">
        <v>1</v>
      </c>
      <c r="K40" s="24">
        <f t="shared" si="0"/>
        <v>99.299200000000013</v>
      </c>
      <c r="L40">
        <f t="shared" si="1"/>
        <v>104.26416000000002</v>
      </c>
      <c r="M40" s="24">
        <v>10</v>
      </c>
      <c r="N40">
        <f t="shared" si="2"/>
        <v>110</v>
      </c>
    </row>
    <row r="41" spans="1:14" x14ac:dyDescent="0.25">
      <c r="A41" t="s">
        <v>297</v>
      </c>
      <c r="C41" t="s">
        <v>119</v>
      </c>
      <c r="E41" s="24">
        <f>(E7/0.25)*0.75</f>
        <v>13.8</v>
      </c>
      <c r="F41" s="27">
        <v>1</v>
      </c>
      <c r="G41" s="24">
        <f>(G7/0.25)*0.75</f>
        <v>20.475000000000001</v>
      </c>
      <c r="H41" s="27">
        <v>1</v>
      </c>
      <c r="I41" s="24">
        <f>(I7/0.25)*0.75</f>
        <v>0.86999999999999988</v>
      </c>
      <c r="J41" s="27">
        <v>1</v>
      </c>
      <c r="K41" s="24">
        <f t="shared" si="0"/>
        <v>35.145000000000003</v>
      </c>
      <c r="L41">
        <f t="shared" si="1"/>
        <v>36.902250000000002</v>
      </c>
      <c r="M41" s="24">
        <v>10</v>
      </c>
      <c r="N41">
        <f t="shared" si="2"/>
        <v>40</v>
      </c>
    </row>
    <row r="42" spans="1:14" x14ac:dyDescent="0.25">
      <c r="A42" s="25" t="s">
        <v>326</v>
      </c>
      <c r="C42" t="s">
        <v>117</v>
      </c>
      <c r="E42" s="24">
        <f>E8*1.2</f>
        <v>164.75999999999996</v>
      </c>
      <c r="F42" s="27">
        <v>1</v>
      </c>
      <c r="G42" s="24">
        <f>G8*1.2</f>
        <v>175.08</v>
      </c>
      <c r="H42" s="27">
        <v>1</v>
      </c>
      <c r="I42" s="24">
        <f>I8*1.2</f>
        <v>11.4</v>
      </c>
      <c r="J42" s="27">
        <v>1</v>
      </c>
      <c r="K42" s="24">
        <f t="shared" si="0"/>
        <v>351.23999999999995</v>
      </c>
      <c r="L42">
        <f t="shared" si="1"/>
        <v>368.80199999999996</v>
      </c>
      <c r="M42" s="24">
        <v>10</v>
      </c>
      <c r="N42">
        <f t="shared" si="2"/>
        <v>370</v>
      </c>
    </row>
    <row r="44" spans="1:14" x14ac:dyDescent="0.25">
      <c r="A44" t="s">
        <v>345</v>
      </c>
    </row>
    <row r="45" spans="1:14" x14ac:dyDescent="0.25">
      <c r="A45" t="s">
        <v>346</v>
      </c>
      <c r="L45">
        <f>(L6/0.7/0.3)+(L7/0.5/0.25)</f>
        <v>284.59199999999998</v>
      </c>
      <c r="M45" s="24">
        <v>10</v>
      </c>
      <c r="N45">
        <f t="shared" ref="N45:N46" si="3">ROUNDUP((L45/M45),0)*M45</f>
        <v>290</v>
      </c>
    </row>
    <row r="46" spans="1:14" x14ac:dyDescent="0.25">
      <c r="A46" t="s">
        <v>347</v>
      </c>
      <c r="L46">
        <f>K8/0.075</f>
        <v>292.7</v>
      </c>
      <c r="M46" s="24">
        <v>10</v>
      </c>
      <c r="N46">
        <f t="shared" si="3"/>
        <v>300</v>
      </c>
    </row>
    <row r="51" spans="1:14" x14ac:dyDescent="0.25">
      <c r="A51" t="s">
        <v>331</v>
      </c>
      <c r="C51" t="s">
        <v>117</v>
      </c>
      <c r="E51" s="24">
        <v>19150</v>
      </c>
    </row>
    <row r="52" spans="1:14" x14ac:dyDescent="0.25">
      <c r="A52" t="s">
        <v>332</v>
      </c>
      <c r="C52" t="s">
        <v>119</v>
      </c>
      <c r="E52" s="24">
        <f>E51*0.3</f>
        <v>5745</v>
      </c>
      <c r="L52">
        <f>E52</f>
        <v>5745</v>
      </c>
      <c r="M52" s="24">
        <v>10</v>
      </c>
      <c r="N52">
        <f t="shared" ref="N52" si="4">ROUNDUP((L52/M52),0)*M52</f>
        <v>5750</v>
      </c>
    </row>
    <row r="54" spans="1:14" x14ac:dyDescent="0.25">
      <c r="A54" t="s">
        <v>333</v>
      </c>
      <c r="C54" t="s">
        <v>117</v>
      </c>
      <c r="E54" s="24">
        <v>2500</v>
      </c>
      <c r="L54">
        <f t="shared" ref="L54:L55" si="5">E54</f>
        <v>2500</v>
      </c>
      <c r="M54" s="24">
        <v>5</v>
      </c>
      <c r="N54">
        <f t="shared" ref="N54:N55" si="6">ROUNDUP((L54/M54),0)*M54</f>
        <v>2500</v>
      </c>
    </row>
    <row r="55" spans="1:14" x14ac:dyDescent="0.25">
      <c r="A55" t="s">
        <v>334</v>
      </c>
      <c r="C55" t="s">
        <v>119</v>
      </c>
      <c r="E55" s="24">
        <f>E54*0.4</f>
        <v>1000</v>
      </c>
      <c r="L55">
        <f t="shared" si="5"/>
        <v>1000</v>
      </c>
      <c r="M55" s="24">
        <v>5</v>
      </c>
      <c r="N55">
        <f t="shared" si="6"/>
        <v>1000</v>
      </c>
    </row>
    <row r="56" spans="1:14" x14ac:dyDescent="0.25">
      <c r="A56" t="s">
        <v>335</v>
      </c>
      <c r="C56" t="s">
        <v>119</v>
      </c>
      <c r="E56" s="24">
        <f>E54*0.15</f>
        <v>375</v>
      </c>
      <c r="L56">
        <f t="shared" ref="L56:L58" si="7">E56</f>
        <v>375</v>
      </c>
      <c r="M56" s="24">
        <v>5</v>
      </c>
      <c r="N56">
        <f t="shared" ref="N56:N58" si="8">ROUNDUP((L56/M56),0)*M56</f>
        <v>375</v>
      </c>
    </row>
    <row r="57" spans="1:14" x14ac:dyDescent="0.25">
      <c r="A57" t="s">
        <v>336</v>
      </c>
      <c r="C57" t="s">
        <v>119</v>
      </c>
      <c r="E57" s="24">
        <f>E54*0.15</f>
        <v>375</v>
      </c>
      <c r="L57">
        <f t="shared" si="7"/>
        <v>375</v>
      </c>
      <c r="M57" s="24">
        <v>5</v>
      </c>
      <c r="N57">
        <f t="shared" si="8"/>
        <v>375</v>
      </c>
    </row>
    <row r="58" spans="1:14" x14ac:dyDescent="0.25">
      <c r="A58" t="s">
        <v>337</v>
      </c>
      <c r="L58">
        <f t="shared" si="7"/>
        <v>0</v>
      </c>
      <c r="M58" s="24">
        <v>5</v>
      </c>
      <c r="N58">
        <f t="shared" si="8"/>
        <v>0</v>
      </c>
    </row>
  </sheetData>
  <sheetProtection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32"/>
  <sheetViews>
    <sheetView view="pageLayout" topLeftCell="A70" zoomScale="82" zoomScaleNormal="70" zoomScaleSheetLayoutView="70" zoomScalePageLayoutView="82" workbookViewId="0">
      <selection activeCell="P273" sqref="P273:P283"/>
    </sheetView>
  </sheetViews>
  <sheetFormatPr defaultColWidth="9.140625" defaultRowHeight="18.75" x14ac:dyDescent="0.3"/>
  <cols>
    <col min="1" max="1" width="10.42578125" style="16" bestFit="1" customWidth="1"/>
    <col min="2" max="2" width="77" style="15" customWidth="1"/>
    <col min="3" max="3" width="11.42578125" style="12" bestFit="1" customWidth="1"/>
    <col min="4" max="4" width="17.85546875" style="28" customWidth="1"/>
    <col min="5" max="16384" width="9.140625" style="2"/>
  </cols>
  <sheetData>
    <row r="1" spans="1:4" s="40" customFormat="1" ht="37.5" customHeight="1" thickBot="1" x14ac:dyDescent="0.3">
      <c r="A1" s="39"/>
      <c r="B1" s="39"/>
      <c r="C1" s="133"/>
      <c r="D1" s="134"/>
    </row>
    <row r="2" spans="1:4" s="13" customFormat="1" x14ac:dyDescent="0.3">
      <c r="A2" s="45" t="s">
        <v>220</v>
      </c>
      <c r="B2" s="46"/>
      <c r="C2" s="86" t="s">
        <v>122</v>
      </c>
      <c r="D2" s="87" t="s">
        <v>123</v>
      </c>
    </row>
    <row r="3" spans="1:4" ht="21" x14ac:dyDescent="0.35">
      <c r="A3" s="88"/>
      <c r="B3" s="21" t="s">
        <v>124</v>
      </c>
      <c r="C3" s="77"/>
      <c r="D3" s="30"/>
    </row>
    <row r="4" spans="1:4" x14ac:dyDescent="0.3">
      <c r="A4" s="88"/>
      <c r="B4" s="1"/>
      <c r="C4" s="78"/>
      <c r="D4" s="30"/>
    </row>
    <row r="5" spans="1:4" s="14" customFormat="1" ht="21" x14ac:dyDescent="0.35">
      <c r="A5" s="89"/>
      <c r="B5" s="21" t="s">
        <v>4</v>
      </c>
      <c r="C5" s="79"/>
      <c r="D5" s="31"/>
    </row>
    <row r="6" spans="1:4" x14ac:dyDescent="0.3">
      <c r="A6" s="88"/>
      <c r="B6" s="1"/>
      <c r="C6" s="78"/>
      <c r="D6" s="30"/>
    </row>
    <row r="7" spans="1:4" ht="21" x14ac:dyDescent="0.35">
      <c r="A7" s="88"/>
      <c r="B7" s="21" t="s">
        <v>125</v>
      </c>
      <c r="C7" s="77"/>
      <c r="D7" s="30"/>
    </row>
    <row r="8" spans="1:4" x14ac:dyDescent="0.3">
      <c r="A8" s="88"/>
      <c r="B8" s="1"/>
      <c r="C8" s="78"/>
      <c r="D8" s="30"/>
    </row>
    <row r="9" spans="1:4" x14ac:dyDescent="0.3">
      <c r="A9" s="88"/>
      <c r="B9" s="67" t="s">
        <v>120</v>
      </c>
      <c r="C9" s="77"/>
      <c r="D9" s="30"/>
    </row>
    <row r="10" spans="1:4" x14ac:dyDescent="0.3">
      <c r="A10" s="88"/>
      <c r="B10" s="1"/>
      <c r="C10" s="78"/>
      <c r="D10" s="30"/>
    </row>
    <row r="11" spans="1:4" ht="187.5" x14ac:dyDescent="0.3">
      <c r="A11" s="88"/>
      <c r="B11" s="20" t="s">
        <v>221</v>
      </c>
      <c r="C11" s="77"/>
      <c r="D11" s="30"/>
    </row>
    <row r="12" spans="1:4" x14ac:dyDescent="0.3">
      <c r="A12" s="88"/>
      <c r="B12" s="20"/>
      <c r="C12" s="77"/>
      <c r="D12" s="30"/>
    </row>
    <row r="13" spans="1:4" ht="75" x14ac:dyDescent="0.3">
      <c r="A13" s="88"/>
      <c r="B13" s="20" t="s">
        <v>222</v>
      </c>
      <c r="C13" s="77"/>
      <c r="D13" s="30"/>
    </row>
    <row r="14" spans="1:4" x14ac:dyDescent="0.3">
      <c r="A14" s="88"/>
      <c r="B14" s="20"/>
      <c r="C14" s="77"/>
      <c r="D14" s="30"/>
    </row>
    <row r="15" spans="1:4" ht="56.25" x14ac:dyDescent="0.3">
      <c r="A15" s="88"/>
      <c r="B15" s="20" t="s">
        <v>223</v>
      </c>
      <c r="C15" s="77"/>
      <c r="D15" s="30"/>
    </row>
    <row r="16" spans="1:4" x14ac:dyDescent="0.3">
      <c r="A16" s="88"/>
      <c r="B16" s="20"/>
      <c r="C16" s="77"/>
      <c r="D16" s="30"/>
    </row>
    <row r="17" spans="1:4" ht="75" x14ac:dyDescent="0.3">
      <c r="A17" s="88"/>
      <c r="B17" s="20" t="s">
        <v>224</v>
      </c>
      <c r="C17" s="77"/>
      <c r="D17" s="30"/>
    </row>
    <row r="18" spans="1:4" x14ac:dyDescent="0.3">
      <c r="A18" s="88"/>
      <c r="B18" s="20"/>
      <c r="C18" s="77"/>
      <c r="D18" s="30"/>
    </row>
    <row r="19" spans="1:4" ht="37.5" x14ac:dyDescent="0.3">
      <c r="A19" s="88"/>
      <c r="B19" s="20" t="s">
        <v>225</v>
      </c>
      <c r="C19" s="77"/>
      <c r="D19" s="30"/>
    </row>
    <row r="20" spans="1:4" x14ac:dyDescent="0.3">
      <c r="A20" s="88"/>
      <c r="B20" s="1"/>
      <c r="C20" s="78"/>
      <c r="D20" s="30"/>
    </row>
    <row r="21" spans="1:4" ht="131.25" x14ac:dyDescent="0.3">
      <c r="A21" s="88"/>
      <c r="B21" s="20" t="s">
        <v>226</v>
      </c>
      <c r="C21" s="77"/>
      <c r="D21" s="30"/>
    </row>
    <row r="22" spans="1:4" x14ac:dyDescent="0.3">
      <c r="A22" s="88"/>
      <c r="B22" s="20"/>
      <c r="C22" s="77"/>
      <c r="D22" s="30"/>
    </row>
    <row r="23" spans="1:4" ht="37.5" x14ac:dyDescent="0.3">
      <c r="A23" s="88"/>
      <c r="B23" s="20" t="s">
        <v>227</v>
      </c>
      <c r="C23" s="77"/>
      <c r="D23" s="30"/>
    </row>
    <row r="24" spans="1:4" x14ac:dyDescent="0.3">
      <c r="A24" s="88"/>
      <c r="B24" s="20"/>
      <c r="C24" s="77"/>
      <c r="D24" s="30"/>
    </row>
    <row r="25" spans="1:4" ht="21" x14ac:dyDescent="0.35">
      <c r="A25" s="88"/>
      <c r="B25" s="21" t="s">
        <v>5</v>
      </c>
      <c r="C25" s="77"/>
      <c r="D25" s="30"/>
    </row>
    <row r="26" spans="1:4" x14ac:dyDescent="0.3">
      <c r="A26" s="88"/>
      <c r="B26" s="1"/>
      <c r="C26" s="78"/>
      <c r="D26" s="30"/>
    </row>
    <row r="27" spans="1:4" ht="93.75" x14ac:dyDescent="0.3">
      <c r="A27" s="88"/>
      <c r="B27" s="20" t="s">
        <v>228</v>
      </c>
      <c r="C27" s="77"/>
      <c r="D27" s="30"/>
    </row>
    <row r="28" spans="1:4" x14ac:dyDescent="0.3">
      <c r="A28" s="88"/>
      <c r="B28" s="20"/>
      <c r="C28" s="77"/>
      <c r="D28" s="30"/>
    </row>
    <row r="29" spans="1:4" ht="75" x14ac:dyDescent="0.3">
      <c r="A29" s="88"/>
      <c r="B29" s="20" t="s">
        <v>229</v>
      </c>
      <c r="C29" s="77"/>
      <c r="D29" s="30"/>
    </row>
    <row r="30" spans="1:4" x14ac:dyDescent="0.3">
      <c r="A30" s="88"/>
      <c r="B30" s="20"/>
      <c r="C30" s="77"/>
      <c r="D30" s="30"/>
    </row>
    <row r="31" spans="1:4" ht="75" x14ac:dyDescent="0.3">
      <c r="A31" s="88"/>
      <c r="B31" s="20" t="s">
        <v>230</v>
      </c>
      <c r="C31" s="77"/>
      <c r="D31" s="30"/>
    </row>
    <row r="32" spans="1:4" x14ac:dyDescent="0.3">
      <c r="A32" s="88"/>
      <c r="B32" s="20"/>
      <c r="C32" s="77"/>
      <c r="D32" s="30"/>
    </row>
    <row r="33" spans="1:4" ht="21" x14ac:dyDescent="0.35">
      <c r="A33" s="88"/>
      <c r="B33" s="21" t="s">
        <v>129</v>
      </c>
      <c r="C33" s="77"/>
      <c r="D33" s="30"/>
    </row>
    <row r="34" spans="1:4" x14ac:dyDescent="0.3">
      <c r="A34" s="88"/>
      <c r="B34" s="1"/>
      <c r="C34" s="78"/>
      <c r="D34" s="30"/>
    </row>
    <row r="35" spans="1:4" ht="112.5" x14ac:dyDescent="0.3">
      <c r="A35" s="88"/>
      <c r="B35" s="20" t="s">
        <v>231</v>
      </c>
      <c r="C35" s="77"/>
      <c r="D35" s="30"/>
    </row>
    <row r="36" spans="1:4" x14ac:dyDescent="0.3">
      <c r="A36" s="88"/>
      <c r="B36" s="20"/>
      <c r="C36" s="77"/>
      <c r="D36" s="30"/>
    </row>
    <row r="37" spans="1:4" ht="21" x14ac:dyDescent="0.35">
      <c r="A37" s="90"/>
      <c r="B37" s="21" t="s">
        <v>130</v>
      </c>
      <c r="C37" s="77"/>
      <c r="D37" s="30"/>
    </row>
    <row r="38" spans="1:4" x14ac:dyDescent="0.3">
      <c r="A38" s="90"/>
      <c r="B38" s="1"/>
      <c r="C38" s="78"/>
      <c r="D38" s="30"/>
    </row>
    <row r="39" spans="1:4" ht="21" x14ac:dyDescent="0.35">
      <c r="A39" s="90"/>
      <c r="B39" s="21" t="s">
        <v>131</v>
      </c>
      <c r="C39" s="77"/>
      <c r="D39" s="30"/>
    </row>
    <row r="40" spans="1:4" x14ac:dyDescent="0.3">
      <c r="A40" s="90"/>
      <c r="B40" s="1"/>
      <c r="C40" s="78"/>
      <c r="D40" s="30"/>
    </row>
    <row r="41" spans="1:4" ht="93.75" x14ac:dyDescent="0.3">
      <c r="A41" s="91">
        <v>1</v>
      </c>
      <c r="B41" s="20" t="s">
        <v>233</v>
      </c>
      <c r="C41" s="78"/>
      <c r="D41" s="30"/>
    </row>
    <row r="42" spans="1:4" x14ac:dyDescent="0.3">
      <c r="A42" s="88"/>
      <c r="B42" s="5"/>
      <c r="C42" s="80" t="s">
        <v>8</v>
      </c>
      <c r="D42" s="33"/>
    </row>
    <row r="43" spans="1:4" x14ac:dyDescent="0.3">
      <c r="A43" s="88"/>
      <c r="B43" s="20"/>
      <c r="C43" s="80"/>
      <c r="D43" s="33"/>
    </row>
    <row r="44" spans="1:4" ht="21" x14ac:dyDescent="0.35">
      <c r="A44" s="88"/>
      <c r="B44" s="21" t="s">
        <v>133</v>
      </c>
      <c r="C44" s="78"/>
      <c r="D44" s="30"/>
    </row>
    <row r="45" spans="1:4" x14ac:dyDescent="0.3">
      <c r="A45" s="91">
        <v>2</v>
      </c>
      <c r="B45" s="20" t="s">
        <v>134</v>
      </c>
      <c r="C45" s="78"/>
      <c r="D45" s="30"/>
    </row>
    <row r="46" spans="1:4" x14ac:dyDescent="0.3">
      <c r="A46" s="88"/>
      <c r="B46" s="20" t="s">
        <v>232</v>
      </c>
      <c r="C46" s="80" t="s">
        <v>8</v>
      </c>
      <c r="D46" s="33"/>
    </row>
    <row r="47" spans="1:4" x14ac:dyDescent="0.3">
      <c r="A47" s="88"/>
      <c r="B47" s="1"/>
      <c r="C47" s="78"/>
      <c r="D47" s="30"/>
    </row>
    <row r="48" spans="1:4" x14ac:dyDescent="0.3">
      <c r="A48" s="88"/>
      <c r="B48" s="1"/>
      <c r="C48" s="78"/>
      <c r="D48" s="30"/>
    </row>
    <row r="49" spans="1:4" x14ac:dyDescent="0.3">
      <c r="A49" s="88"/>
      <c r="B49" s="1"/>
      <c r="C49" s="78"/>
      <c r="D49" s="30"/>
    </row>
    <row r="50" spans="1:4" x14ac:dyDescent="0.3">
      <c r="A50" s="88"/>
      <c r="B50" s="1"/>
      <c r="C50" s="78"/>
      <c r="D50" s="30"/>
    </row>
    <row r="51" spans="1:4" x14ac:dyDescent="0.3">
      <c r="A51" s="88"/>
      <c r="B51" s="1"/>
      <c r="C51" s="78"/>
      <c r="D51" s="30"/>
    </row>
    <row r="52" spans="1:4" x14ac:dyDescent="0.3">
      <c r="A52" s="88"/>
      <c r="B52" s="1"/>
      <c r="C52" s="78"/>
      <c r="D52" s="30"/>
    </row>
    <row r="53" spans="1:4" x14ac:dyDescent="0.3">
      <c r="A53" s="88"/>
      <c r="B53" s="1"/>
      <c r="C53" s="78"/>
      <c r="D53" s="30"/>
    </row>
    <row r="54" spans="1:4" s="13" customFormat="1" x14ac:dyDescent="0.3">
      <c r="A54" s="92"/>
      <c r="B54" s="22" t="s">
        <v>126</v>
      </c>
      <c r="C54" s="76" t="s">
        <v>127</v>
      </c>
      <c r="D54" s="32"/>
    </row>
    <row r="55" spans="1:4" x14ac:dyDescent="0.3">
      <c r="A55" s="90"/>
      <c r="B55" s="68" t="s">
        <v>128</v>
      </c>
      <c r="C55" s="77" t="s">
        <v>127</v>
      </c>
      <c r="D55" s="33"/>
    </row>
    <row r="56" spans="1:4" x14ac:dyDescent="0.3">
      <c r="A56" s="90"/>
      <c r="B56" s="68"/>
      <c r="C56" s="77"/>
      <c r="D56" s="33"/>
    </row>
    <row r="57" spans="1:4" x14ac:dyDescent="0.3">
      <c r="A57" s="91">
        <v>3</v>
      </c>
      <c r="B57" s="20" t="s">
        <v>135</v>
      </c>
      <c r="C57" s="63"/>
      <c r="D57" s="30"/>
    </row>
    <row r="58" spans="1:4" x14ac:dyDescent="0.3">
      <c r="A58" s="88"/>
      <c r="B58" s="1"/>
      <c r="C58" s="78"/>
      <c r="D58" s="30"/>
    </row>
    <row r="59" spans="1:4" x14ac:dyDescent="0.3">
      <c r="A59" s="90"/>
      <c r="B59" s="20" t="s">
        <v>136</v>
      </c>
      <c r="C59" s="77"/>
      <c r="D59" s="30"/>
    </row>
    <row r="60" spans="1:4" ht="37.5" x14ac:dyDescent="0.3">
      <c r="A60" s="90"/>
      <c r="B60" s="20" t="s">
        <v>234</v>
      </c>
      <c r="C60" s="77"/>
      <c r="D60" s="30"/>
    </row>
    <row r="61" spans="1:4" ht="56.25" x14ac:dyDescent="0.3">
      <c r="A61" s="90"/>
      <c r="B61" s="20" t="s">
        <v>235</v>
      </c>
      <c r="C61" s="77"/>
      <c r="D61" s="30"/>
    </row>
    <row r="62" spans="1:4" x14ac:dyDescent="0.3">
      <c r="A62" s="88"/>
      <c r="B62" s="20" t="str">
        <f>B46</f>
        <v>F: ............................ V: ............................ T: ............................</v>
      </c>
      <c r="C62" s="80" t="s">
        <v>8</v>
      </c>
      <c r="D62" s="33"/>
    </row>
    <row r="63" spans="1:4" x14ac:dyDescent="0.3">
      <c r="A63" s="88"/>
      <c r="B63" s="1"/>
      <c r="C63" s="78"/>
      <c r="D63" s="30"/>
    </row>
    <row r="64" spans="1:4" x14ac:dyDescent="0.3">
      <c r="A64" s="91">
        <v>4</v>
      </c>
      <c r="B64" s="20" t="s">
        <v>137</v>
      </c>
      <c r="C64" s="63"/>
      <c r="D64" s="33"/>
    </row>
    <row r="65" spans="1:4" x14ac:dyDescent="0.3">
      <c r="A65" s="88"/>
      <c r="B65" s="20" t="str">
        <f>B46</f>
        <v>F: ............................ V: ............................ T: ............................</v>
      </c>
      <c r="C65" s="80" t="s">
        <v>8</v>
      </c>
      <c r="D65" s="33"/>
    </row>
    <row r="66" spans="1:4" x14ac:dyDescent="0.3">
      <c r="A66" s="88"/>
      <c r="B66" s="20"/>
      <c r="C66" s="80"/>
      <c r="D66" s="33"/>
    </row>
    <row r="67" spans="1:4" x14ac:dyDescent="0.3">
      <c r="A67" s="91">
        <v>5</v>
      </c>
      <c r="B67" s="20" t="s">
        <v>138</v>
      </c>
      <c r="C67" s="63"/>
      <c r="D67" s="33"/>
    </row>
    <row r="68" spans="1:4" x14ac:dyDescent="0.3">
      <c r="A68" s="88"/>
      <c r="B68" s="20" t="str">
        <f>B65</f>
        <v>F: ............................ V: ............................ T: ............................</v>
      </c>
      <c r="C68" s="80" t="s">
        <v>8</v>
      </c>
      <c r="D68" s="33"/>
    </row>
    <row r="69" spans="1:4" x14ac:dyDescent="0.3">
      <c r="A69" s="88"/>
      <c r="B69" s="20"/>
      <c r="C69" s="80"/>
      <c r="D69" s="33"/>
    </row>
    <row r="70" spans="1:4" x14ac:dyDescent="0.3">
      <c r="A70" s="91">
        <v>6</v>
      </c>
      <c r="B70" s="20" t="s">
        <v>139</v>
      </c>
      <c r="C70" s="63"/>
      <c r="D70" s="33"/>
    </row>
    <row r="71" spans="1:4" x14ac:dyDescent="0.3">
      <c r="A71" s="88"/>
      <c r="B71" s="5"/>
      <c r="C71" s="80" t="s">
        <v>8</v>
      </c>
      <c r="D71" s="33"/>
    </row>
    <row r="72" spans="1:4" x14ac:dyDescent="0.3">
      <c r="A72" s="88"/>
      <c r="B72" s="20"/>
      <c r="C72" s="80"/>
      <c r="D72" s="33"/>
    </row>
    <row r="73" spans="1:4" x14ac:dyDescent="0.3">
      <c r="A73" s="91">
        <v>7</v>
      </c>
      <c r="B73" s="20" t="s">
        <v>140</v>
      </c>
      <c r="C73" s="63"/>
      <c r="D73" s="33"/>
    </row>
    <row r="74" spans="1:4" x14ac:dyDescent="0.3">
      <c r="A74" s="88"/>
      <c r="B74" s="1"/>
      <c r="C74" s="78"/>
      <c r="D74" s="33"/>
    </row>
    <row r="75" spans="1:4" ht="243.75" x14ac:dyDescent="0.3">
      <c r="A75" s="90"/>
      <c r="B75" s="20" t="s">
        <v>236</v>
      </c>
      <c r="C75" s="77"/>
      <c r="D75" s="30"/>
    </row>
    <row r="76" spans="1:4" x14ac:dyDescent="0.3">
      <c r="A76" s="90"/>
      <c r="B76" s="20" t="str">
        <f>B68</f>
        <v>F: ............................ V: ............................ T: ............................</v>
      </c>
      <c r="C76" s="77" t="s">
        <v>8</v>
      </c>
      <c r="D76" s="33"/>
    </row>
    <row r="77" spans="1:4" x14ac:dyDescent="0.3">
      <c r="A77" s="88"/>
      <c r="B77" s="1"/>
      <c r="C77" s="63"/>
      <c r="D77" s="33"/>
    </row>
    <row r="78" spans="1:4" x14ac:dyDescent="0.3">
      <c r="A78" s="91">
        <v>8</v>
      </c>
      <c r="B78" s="20" t="s">
        <v>141</v>
      </c>
      <c r="C78" s="78"/>
      <c r="D78" s="30"/>
    </row>
    <row r="79" spans="1:4" x14ac:dyDescent="0.3">
      <c r="A79" s="93"/>
      <c r="B79" s="20" t="str">
        <f>$B$76</f>
        <v>F: ............................ V: ............................ T: ............................</v>
      </c>
      <c r="C79" s="80" t="s">
        <v>8</v>
      </c>
      <c r="D79" s="33"/>
    </row>
    <row r="80" spans="1:4" x14ac:dyDescent="0.3">
      <c r="A80" s="93"/>
      <c r="B80" s="20"/>
      <c r="C80" s="80"/>
      <c r="D80" s="33"/>
    </row>
    <row r="81" spans="1:4" x14ac:dyDescent="0.3">
      <c r="A81" s="91">
        <v>9</v>
      </c>
      <c r="B81" s="20" t="s">
        <v>142</v>
      </c>
      <c r="C81" s="63"/>
      <c r="D81" s="33"/>
    </row>
    <row r="82" spans="1:4" x14ac:dyDescent="0.3">
      <c r="A82" s="93"/>
      <c r="B82" s="20" t="str">
        <f>$B$76</f>
        <v>F: ............................ V: ............................ T: ............................</v>
      </c>
      <c r="C82" s="80" t="s">
        <v>8</v>
      </c>
      <c r="D82" s="33"/>
    </row>
    <row r="83" spans="1:4" x14ac:dyDescent="0.3">
      <c r="A83" s="93"/>
      <c r="B83" s="20"/>
      <c r="C83" s="80"/>
      <c r="D83" s="33"/>
    </row>
    <row r="84" spans="1:4" x14ac:dyDescent="0.3">
      <c r="A84" s="91">
        <v>10</v>
      </c>
      <c r="B84" s="20" t="s">
        <v>143</v>
      </c>
      <c r="C84" s="63"/>
      <c r="D84" s="33"/>
    </row>
    <row r="85" spans="1:4" x14ac:dyDescent="0.3">
      <c r="A85" s="93"/>
      <c r="B85" s="20" t="str">
        <f>$B$76</f>
        <v>F: ............................ V: ............................ T: ............................</v>
      </c>
      <c r="C85" s="80" t="s">
        <v>8</v>
      </c>
      <c r="D85" s="33"/>
    </row>
    <row r="86" spans="1:4" x14ac:dyDescent="0.3">
      <c r="A86" s="93"/>
      <c r="B86" s="20"/>
      <c r="C86" s="80"/>
      <c r="D86" s="33"/>
    </row>
    <row r="87" spans="1:4" x14ac:dyDescent="0.3">
      <c r="A87" s="91">
        <v>11</v>
      </c>
      <c r="B87" s="20" t="s">
        <v>144</v>
      </c>
      <c r="C87" s="63"/>
      <c r="D87" s="33"/>
    </row>
    <row r="88" spans="1:4" x14ac:dyDescent="0.3">
      <c r="A88" s="93"/>
      <c r="B88" s="20" t="str">
        <f>$B$76</f>
        <v>F: ............................ V: ............................ T: ............................</v>
      </c>
      <c r="C88" s="80" t="s">
        <v>8</v>
      </c>
      <c r="D88" s="33"/>
    </row>
    <row r="89" spans="1:4" x14ac:dyDescent="0.3">
      <c r="A89" s="93"/>
      <c r="B89" s="20"/>
      <c r="C89" s="80"/>
      <c r="D89" s="33"/>
    </row>
    <row r="90" spans="1:4" x14ac:dyDescent="0.3">
      <c r="A90" s="91">
        <v>12</v>
      </c>
      <c r="B90" s="20" t="s">
        <v>145</v>
      </c>
      <c r="C90" s="63"/>
      <c r="D90" s="33"/>
    </row>
    <row r="91" spans="1:4" x14ac:dyDescent="0.3">
      <c r="A91" s="93"/>
      <c r="B91" s="20" t="str">
        <f>$B$76</f>
        <v>F: ............................ V: ............................ T: ............................</v>
      </c>
      <c r="C91" s="80" t="s">
        <v>8</v>
      </c>
      <c r="D91" s="33"/>
    </row>
    <row r="92" spans="1:4" x14ac:dyDescent="0.3">
      <c r="A92" s="93"/>
      <c r="B92" s="20"/>
      <c r="C92" s="80"/>
      <c r="D92" s="33"/>
    </row>
    <row r="93" spans="1:4" x14ac:dyDescent="0.3">
      <c r="A93" s="93"/>
      <c r="B93" s="20"/>
      <c r="C93" s="80"/>
      <c r="D93" s="33"/>
    </row>
    <row r="94" spans="1:4" x14ac:dyDescent="0.3">
      <c r="A94" s="93"/>
      <c r="B94" s="20"/>
      <c r="C94" s="80"/>
      <c r="D94" s="33"/>
    </row>
    <row r="95" spans="1:4" x14ac:dyDescent="0.3">
      <c r="A95" s="93"/>
      <c r="B95" s="20"/>
      <c r="C95" s="80"/>
      <c r="D95" s="33"/>
    </row>
    <row r="96" spans="1:4" s="13" customFormat="1" x14ac:dyDescent="0.3">
      <c r="A96" s="92"/>
      <c r="B96" s="22" t="s">
        <v>126</v>
      </c>
      <c r="C96" s="76" t="s">
        <v>127</v>
      </c>
      <c r="D96" s="32"/>
    </row>
    <row r="97" spans="1:4" s="13" customFormat="1" x14ac:dyDescent="0.3">
      <c r="A97" s="62"/>
      <c r="B97" s="19" t="s">
        <v>128</v>
      </c>
      <c r="C97" s="81" t="s">
        <v>127</v>
      </c>
      <c r="D97" s="32"/>
    </row>
    <row r="98" spans="1:4" s="13" customFormat="1" x14ac:dyDescent="0.3">
      <c r="A98" s="62"/>
      <c r="B98" s="19"/>
      <c r="C98" s="81"/>
      <c r="D98" s="32"/>
    </row>
    <row r="99" spans="1:4" x14ac:dyDescent="0.3">
      <c r="A99" s="91">
        <v>13</v>
      </c>
      <c r="B99" s="20" t="s">
        <v>146</v>
      </c>
      <c r="C99" s="63"/>
      <c r="D99" s="33"/>
    </row>
    <row r="100" spans="1:4" x14ac:dyDescent="0.3">
      <c r="A100" s="93"/>
      <c r="B100" s="20" t="str">
        <f>$B$76</f>
        <v>F: ............................ V: ............................ T: ............................</v>
      </c>
      <c r="C100" s="80" t="s">
        <v>8</v>
      </c>
      <c r="D100" s="33"/>
    </row>
    <row r="101" spans="1:4" x14ac:dyDescent="0.3">
      <c r="A101" s="93"/>
      <c r="B101" s="20"/>
      <c r="C101" s="80"/>
      <c r="D101" s="33"/>
    </row>
    <row r="102" spans="1:4" x14ac:dyDescent="0.3">
      <c r="A102" s="91">
        <v>14</v>
      </c>
      <c r="B102" s="20" t="s">
        <v>147</v>
      </c>
      <c r="C102" s="63"/>
      <c r="D102" s="33"/>
    </row>
    <row r="103" spans="1:4" x14ac:dyDescent="0.3">
      <c r="A103" s="93"/>
      <c r="B103" s="20" t="str">
        <f>$B$76</f>
        <v>F: ............................ V: ............................ T: ............................</v>
      </c>
      <c r="C103" s="80" t="s">
        <v>8</v>
      </c>
      <c r="D103" s="33"/>
    </row>
    <row r="104" spans="1:4" x14ac:dyDescent="0.3">
      <c r="A104" s="93"/>
      <c r="B104" s="20"/>
      <c r="C104" s="80"/>
      <c r="D104" s="33"/>
    </row>
    <row r="105" spans="1:4" ht="21" x14ac:dyDescent="0.35">
      <c r="A105" s="88"/>
      <c r="B105" s="21" t="s">
        <v>148</v>
      </c>
      <c r="C105" s="63"/>
      <c r="D105" s="33"/>
    </row>
    <row r="106" spans="1:4" ht="21" x14ac:dyDescent="0.35">
      <c r="A106" s="88"/>
      <c r="B106" s="21"/>
      <c r="C106" s="63"/>
      <c r="D106" s="33"/>
    </row>
    <row r="107" spans="1:4" x14ac:dyDescent="0.3">
      <c r="A107" s="91">
        <v>15</v>
      </c>
      <c r="B107" s="20" t="s">
        <v>149</v>
      </c>
      <c r="C107" s="63"/>
      <c r="D107" s="33"/>
    </row>
    <row r="108" spans="1:4" x14ac:dyDescent="0.3">
      <c r="A108" s="93"/>
      <c r="B108" s="20" t="str">
        <f>$B$76</f>
        <v>F: ............................ V: ............................ T: ............................</v>
      </c>
      <c r="C108" s="80" t="s">
        <v>8</v>
      </c>
      <c r="D108" s="33"/>
    </row>
    <row r="109" spans="1:4" x14ac:dyDescent="0.3">
      <c r="A109" s="88"/>
      <c r="B109" s="1"/>
      <c r="C109" s="78"/>
      <c r="D109" s="30"/>
    </row>
    <row r="110" spans="1:4" x14ac:dyDescent="0.3">
      <c r="A110" s="91">
        <v>16</v>
      </c>
      <c r="B110" s="20" t="s">
        <v>150</v>
      </c>
      <c r="C110" s="78"/>
      <c r="D110" s="30"/>
    </row>
    <row r="111" spans="1:4" x14ac:dyDescent="0.3">
      <c r="A111" s="88"/>
      <c r="B111" s="1"/>
      <c r="C111" s="78"/>
      <c r="D111" s="30"/>
    </row>
    <row r="112" spans="1:4" ht="37.5" x14ac:dyDescent="0.3">
      <c r="A112" s="37"/>
      <c r="B112" s="69" t="s">
        <v>237</v>
      </c>
      <c r="C112" s="77"/>
      <c r="D112" s="30"/>
    </row>
    <row r="113" spans="1:4" ht="37.5" x14ac:dyDescent="0.3">
      <c r="A113" s="37"/>
      <c r="B113" s="69" t="s">
        <v>151</v>
      </c>
      <c r="C113" s="77"/>
      <c r="D113" s="30"/>
    </row>
    <row r="114" spans="1:4" ht="93.75" x14ac:dyDescent="0.3">
      <c r="A114" s="37"/>
      <c r="B114" s="69" t="s">
        <v>238</v>
      </c>
      <c r="C114" s="77"/>
      <c r="D114" s="30"/>
    </row>
    <row r="115" spans="1:4" x14ac:dyDescent="0.3">
      <c r="A115" s="37"/>
      <c r="B115" s="20" t="str">
        <f>$B$76</f>
        <v>F: ............................ V: ............................ T: ............................</v>
      </c>
      <c r="C115" s="77" t="s">
        <v>8</v>
      </c>
      <c r="D115" s="30"/>
    </row>
    <row r="116" spans="1:4" x14ac:dyDescent="0.3">
      <c r="A116" s="37"/>
      <c r="B116" s="70"/>
      <c r="C116" s="77"/>
      <c r="D116" s="30"/>
    </row>
    <row r="117" spans="1:4" x14ac:dyDescent="0.3">
      <c r="A117" s="91">
        <v>17</v>
      </c>
      <c r="B117" s="20" t="s">
        <v>152</v>
      </c>
      <c r="C117" s="78"/>
      <c r="D117" s="30"/>
    </row>
    <row r="118" spans="1:4" x14ac:dyDescent="0.3">
      <c r="A118" s="93"/>
      <c r="B118" s="20" t="str">
        <f>B115</f>
        <v>F: ............................ V: ............................ T: ............................</v>
      </c>
      <c r="C118" s="77" t="s">
        <v>8</v>
      </c>
      <c r="D118" s="34"/>
    </row>
    <row r="119" spans="1:4" x14ac:dyDescent="0.3">
      <c r="A119" s="93"/>
      <c r="B119" s="20"/>
      <c r="C119" s="77"/>
      <c r="D119" s="34"/>
    </row>
    <row r="120" spans="1:4" x14ac:dyDescent="0.3">
      <c r="A120" s="91">
        <v>18</v>
      </c>
      <c r="B120" s="20" t="s">
        <v>153</v>
      </c>
      <c r="C120" s="63"/>
      <c r="D120" s="30"/>
    </row>
    <row r="121" spans="1:4" ht="93.75" x14ac:dyDescent="0.3">
      <c r="A121" s="37"/>
      <c r="B121" s="69" t="s">
        <v>239</v>
      </c>
      <c r="C121" s="78"/>
      <c r="D121" s="30"/>
    </row>
    <row r="122" spans="1:4" x14ac:dyDescent="0.3">
      <c r="A122" s="37"/>
      <c r="B122" s="69" t="str">
        <f>B118</f>
        <v>F: ............................ V: ............................ T: ............................</v>
      </c>
      <c r="C122" s="77" t="s">
        <v>8</v>
      </c>
      <c r="D122" s="30"/>
    </row>
    <row r="123" spans="1:4" x14ac:dyDescent="0.3">
      <c r="A123" s="37"/>
      <c r="B123" s="69"/>
      <c r="C123" s="77"/>
      <c r="D123" s="30"/>
    </row>
    <row r="124" spans="1:4" x14ac:dyDescent="0.3">
      <c r="A124" s="91">
        <v>19</v>
      </c>
      <c r="B124" s="20" t="s">
        <v>154</v>
      </c>
      <c r="C124" s="78"/>
      <c r="D124" s="30"/>
    </row>
    <row r="125" spans="1:4" ht="75" x14ac:dyDescent="0.3">
      <c r="A125" s="88"/>
      <c r="B125" s="20" t="s">
        <v>240</v>
      </c>
      <c r="C125" s="78"/>
      <c r="D125" s="33"/>
    </row>
    <row r="126" spans="1:4" x14ac:dyDescent="0.3">
      <c r="A126" s="88"/>
      <c r="B126" s="69" t="str">
        <f>B122</f>
        <v>F: ............................ V: ............................ T: ............................</v>
      </c>
      <c r="C126" s="77" t="s">
        <v>8</v>
      </c>
      <c r="D126" s="33"/>
    </row>
    <row r="127" spans="1:4" x14ac:dyDescent="0.3">
      <c r="A127" s="88"/>
      <c r="B127" s="69"/>
      <c r="C127" s="77"/>
      <c r="D127" s="33"/>
    </row>
    <row r="128" spans="1:4" x14ac:dyDescent="0.3">
      <c r="A128" s="91">
        <v>20</v>
      </c>
      <c r="B128" s="20" t="s">
        <v>155</v>
      </c>
      <c r="C128" s="78"/>
      <c r="D128" s="30"/>
    </row>
    <row r="129" spans="1:4" x14ac:dyDescent="0.3">
      <c r="A129" s="88"/>
      <c r="B129" s="20" t="s">
        <v>156</v>
      </c>
      <c r="C129" s="78"/>
      <c r="D129" s="30"/>
    </row>
    <row r="130" spans="1:4" x14ac:dyDescent="0.3">
      <c r="A130" s="93"/>
      <c r="B130" s="69" t="str">
        <f>B126</f>
        <v>F: ............................ V: ............................ T: ............................</v>
      </c>
      <c r="C130" s="77" t="s">
        <v>8</v>
      </c>
      <c r="D130" s="34"/>
    </row>
    <row r="131" spans="1:4" x14ac:dyDescent="0.3">
      <c r="A131" s="91">
        <v>21</v>
      </c>
      <c r="B131" s="20" t="s">
        <v>157</v>
      </c>
      <c r="C131" s="63"/>
      <c r="D131" s="30"/>
    </row>
    <row r="132" spans="1:4" x14ac:dyDescent="0.3">
      <c r="A132" s="88"/>
      <c r="B132" s="1"/>
      <c r="C132" s="78"/>
      <c r="D132" s="30"/>
    </row>
    <row r="133" spans="1:4" ht="131.25" x14ac:dyDescent="0.3">
      <c r="A133" s="37"/>
      <c r="B133" s="69" t="s">
        <v>241</v>
      </c>
      <c r="C133" s="77"/>
      <c r="D133" s="30"/>
    </row>
    <row r="134" spans="1:4" x14ac:dyDescent="0.3">
      <c r="A134" s="37"/>
      <c r="B134" s="20" t="str">
        <f>$B$76</f>
        <v>F: ............................ V: ............................ T: ............................</v>
      </c>
      <c r="C134" s="77" t="s">
        <v>8</v>
      </c>
      <c r="D134" s="30"/>
    </row>
    <row r="135" spans="1:4" x14ac:dyDescent="0.3">
      <c r="A135" s="37"/>
      <c r="B135" s="70"/>
      <c r="C135" s="77"/>
      <c r="D135" s="30"/>
    </row>
    <row r="136" spans="1:4" x14ac:dyDescent="0.3">
      <c r="A136" s="91">
        <v>22</v>
      </c>
      <c r="B136" s="20" t="s">
        <v>158</v>
      </c>
      <c r="C136" s="78"/>
      <c r="D136" s="33"/>
    </row>
    <row r="137" spans="1:4" x14ac:dyDescent="0.3">
      <c r="A137" s="37"/>
      <c r="B137" s="20" t="str">
        <f>$B$76</f>
        <v>F: ............................ V: ............................ T: ............................</v>
      </c>
      <c r="C137" s="77" t="s">
        <v>8</v>
      </c>
      <c r="D137" s="30"/>
    </row>
    <row r="138" spans="1:4" x14ac:dyDescent="0.3">
      <c r="A138" s="93"/>
      <c r="B138" s="20"/>
      <c r="C138" s="77"/>
      <c r="D138" s="33"/>
    </row>
    <row r="139" spans="1:4" x14ac:dyDescent="0.3">
      <c r="A139" s="91">
        <v>23</v>
      </c>
      <c r="B139" s="20" t="s">
        <v>159</v>
      </c>
      <c r="C139" s="78"/>
      <c r="D139" s="33"/>
    </row>
    <row r="140" spans="1:4" x14ac:dyDescent="0.3">
      <c r="A140" s="37"/>
      <c r="B140" s="20" t="str">
        <f>$B$76</f>
        <v>F: ............................ V: ............................ T: ............................</v>
      </c>
      <c r="C140" s="77" t="s">
        <v>8</v>
      </c>
      <c r="D140" s="30"/>
    </row>
    <row r="141" spans="1:4" x14ac:dyDescent="0.3">
      <c r="A141" s="93"/>
      <c r="B141" s="20"/>
      <c r="C141" s="77"/>
      <c r="D141" s="33"/>
    </row>
    <row r="142" spans="1:4" ht="21" x14ac:dyDescent="0.35">
      <c r="A142" s="88"/>
      <c r="B142" s="21" t="s">
        <v>160</v>
      </c>
      <c r="C142" s="78"/>
      <c r="D142" s="33"/>
    </row>
    <row r="143" spans="1:4" ht="21" x14ac:dyDescent="0.35">
      <c r="A143" s="88"/>
      <c r="B143" s="21"/>
      <c r="C143" s="78"/>
      <c r="D143" s="33"/>
    </row>
    <row r="144" spans="1:4" x14ac:dyDescent="0.3">
      <c r="A144" s="91">
        <v>24</v>
      </c>
      <c r="B144" s="20" t="s">
        <v>161</v>
      </c>
      <c r="C144" s="78"/>
      <c r="D144" s="33"/>
    </row>
    <row r="145" spans="1:4" x14ac:dyDescent="0.3">
      <c r="A145" s="93"/>
      <c r="B145" s="20" t="str">
        <f>$B$76</f>
        <v>F: ............................ V: ............................ T: ............................</v>
      </c>
      <c r="C145" s="77" t="s">
        <v>8</v>
      </c>
      <c r="D145" s="33"/>
    </row>
    <row r="146" spans="1:4" x14ac:dyDescent="0.3">
      <c r="A146" s="93"/>
      <c r="B146" s="20"/>
      <c r="C146" s="77"/>
      <c r="D146" s="33"/>
    </row>
    <row r="147" spans="1:4" x14ac:dyDescent="0.3">
      <c r="A147" s="91">
        <v>25</v>
      </c>
      <c r="B147" s="20" t="s">
        <v>162</v>
      </c>
      <c r="C147" s="78"/>
      <c r="D147" s="33"/>
    </row>
    <row r="148" spans="1:4" x14ac:dyDescent="0.3">
      <c r="A148" s="93"/>
      <c r="B148" s="20" t="str">
        <f>$B$76</f>
        <v>F: ............................ V: ............................ T: ............................</v>
      </c>
      <c r="C148" s="77" t="s">
        <v>8</v>
      </c>
      <c r="D148" s="33"/>
    </row>
    <row r="149" spans="1:4" x14ac:dyDescent="0.3">
      <c r="A149" s="93"/>
      <c r="B149" s="20"/>
      <c r="C149" s="77"/>
      <c r="D149" s="33"/>
    </row>
    <row r="150" spans="1:4" x14ac:dyDescent="0.3">
      <c r="A150" s="91">
        <v>26</v>
      </c>
      <c r="B150" s="20" t="s">
        <v>163</v>
      </c>
      <c r="C150" s="78"/>
      <c r="D150" s="33"/>
    </row>
    <row r="151" spans="1:4" x14ac:dyDescent="0.3">
      <c r="A151" s="93"/>
      <c r="B151" s="20" t="str">
        <f>$B$76</f>
        <v>F: ............................ V: ............................ T: ............................</v>
      </c>
      <c r="C151" s="77" t="s">
        <v>8</v>
      </c>
      <c r="D151" s="33"/>
    </row>
    <row r="152" spans="1:4" x14ac:dyDescent="0.3">
      <c r="A152" s="93"/>
      <c r="B152" s="20"/>
      <c r="C152" s="77"/>
      <c r="D152" s="33"/>
    </row>
    <row r="153" spans="1:4" x14ac:dyDescent="0.3">
      <c r="A153" s="93"/>
      <c r="B153" s="20"/>
      <c r="C153" s="77"/>
      <c r="D153" s="33"/>
    </row>
    <row r="154" spans="1:4" s="13" customFormat="1" x14ac:dyDescent="0.3">
      <c r="A154" s="38"/>
      <c r="B154" s="71" t="s">
        <v>126</v>
      </c>
      <c r="C154" s="76" t="s">
        <v>127</v>
      </c>
      <c r="D154" s="32">
        <f>SUM(D97:D153)</f>
        <v>0</v>
      </c>
    </row>
    <row r="155" spans="1:4" x14ac:dyDescent="0.3">
      <c r="A155" s="37"/>
      <c r="B155" s="72" t="s">
        <v>128</v>
      </c>
      <c r="C155" s="77" t="s">
        <v>127</v>
      </c>
      <c r="D155" s="30">
        <f>D154</f>
        <v>0</v>
      </c>
    </row>
    <row r="156" spans="1:4" x14ac:dyDescent="0.3">
      <c r="A156" s="93"/>
      <c r="B156" s="20"/>
      <c r="C156" s="77"/>
      <c r="D156" s="33"/>
    </row>
    <row r="157" spans="1:4" x14ac:dyDescent="0.3">
      <c r="A157" s="91">
        <v>27</v>
      </c>
      <c r="B157" s="20" t="s">
        <v>164</v>
      </c>
      <c r="C157" s="78"/>
      <c r="D157" s="33"/>
    </row>
    <row r="158" spans="1:4" x14ac:dyDescent="0.3">
      <c r="A158" s="93"/>
      <c r="B158" s="20" t="str">
        <f>$B$76</f>
        <v>F: ............................ V: ............................ T: ............................</v>
      </c>
      <c r="C158" s="77" t="s">
        <v>8</v>
      </c>
      <c r="D158" s="33"/>
    </row>
    <row r="159" spans="1:4" x14ac:dyDescent="0.3">
      <c r="A159" s="93"/>
      <c r="B159" s="20"/>
      <c r="C159" s="77"/>
      <c r="D159" s="33"/>
    </row>
    <row r="160" spans="1:4" x14ac:dyDescent="0.3">
      <c r="A160" s="91">
        <v>28</v>
      </c>
      <c r="B160" s="20" t="s">
        <v>165</v>
      </c>
      <c r="C160" s="78"/>
      <c r="D160" s="33"/>
    </row>
    <row r="161" spans="1:4" x14ac:dyDescent="0.3">
      <c r="A161" s="88"/>
      <c r="B161" s="20" t="s">
        <v>166</v>
      </c>
      <c r="C161" s="78"/>
      <c r="D161" s="33"/>
    </row>
    <row r="162" spans="1:4" x14ac:dyDescent="0.3">
      <c r="A162" s="93"/>
      <c r="B162" s="20" t="str">
        <f>$B$76</f>
        <v>F: ............................ V: ............................ T: ............................</v>
      </c>
      <c r="C162" s="77" t="s">
        <v>8</v>
      </c>
      <c r="D162" s="33"/>
    </row>
    <row r="163" spans="1:4" x14ac:dyDescent="0.3">
      <c r="A163" s="88"/>
      <c r="B163" s="1"/>
      <c r="C163" s="78"/>
      <c r="D163" s="30"/>
    </row>
    <row r="164" spans="1:4" x14ac:dyDescent="0.3">
      <c r="A164" s="91">
        <v>29</v>
      </c>
      <c r="B164" s="20" t="s">
        <v>242</v>
      </c>
      <c r="C164" s="76" t="s">
        <v>127</v>
      </c>
      <c r="D164" s="30"/>
    </row>
    <row r="165" spans="1:4" ht="75" x14ac:dyDescent="0.3">
      <c r="A165" s="88"/>
      <c r="B165" s="20" t="s">
        <v>243</v>
      </c>
      <c r="C165" s="78"/>
      <c r="D165" s="33"/>
    </row>
    <row r="166" spans="1:4" x14ac:dyDescent="0.3">
      <c r="A166" s="88"/>
      <c r="B166" s="20" t="str">
        <f>$B$76</f>
        <v>F: ............................ V: ............................ T: ............................</v>
      </c>
      <c r="C166" s="77" t="s">
        <v>8</v>
      </c>
      <c r="D166" s="33"/>
    </row>
    <row r="167" spans="1:4" x14ac:dyDescent="0.3">
      <c r="A167" s="88"/>
      <c r="B167" s="20"/>
      <c r="C167" s="63"/>
      <c r="D167" s="33"/>
    </row>
    <row r="168" spans="1:4" x14ac:dyDescent="0.3">
      <c r="A168" s="91">
        <v>30</v>
      </c>
      <c r="B168" s="20" t="s">
        <v>167</v>
      </c>
      <c r="C168" s="63"/>
      <c r="D168" s="33"/>
    </row>
    <row r="169" spans="1:4" x14ac:dyDescent="0.3">
      <c r="A169" s="93"/>
      <c r="B169" s="20" t="str">
        <f>$B$76</f>
        <v>F: ............................ V: ............................ T: ............................</v>
      </c>
      <c r="C169" s="77" t="s">
        <v>8</v>
      </c>
      <c r="D169" s="33"/>
    </row>
    <row r="170" spans="1:4" x14ac:dyDescent="0.3">
      <c r="A170" s="93"/>
      <c r="B170" s="20"/>
      <c r="C170" s="77"/>
      <c r="D170" s="33"/>
    </row>
    <row r="171" spans="1:4" ht="21" x14ac:dyDescent="0.35">
      <c r="A171" s="37"/>
      <c r="B171" s="21" t="s">
        <v>168</v>
      </c>
      <c r="C171" s="77"/>
      <c r="D171" s="30"/>
    </row>
    <row r="172" spans="1:4" ht="21" x14ac:dyDescent="0.35">
      <c r="A172" s="37"/>
      <c r="B172" s="21"/>
      <c r="C172" s="77"/>
      <c r="D172" s="30"/>
    </row>
    <row r="173" spans="1:4" x14ac:dyDescent="0.3">
      <c r="A173" s="91">
        <v>31</v>
      </c>
      <c r="B173" s="20" t="s">
        <v>169</v>
      </c>
      <c r="C173" s="78"/>
      <c r="D173" s="30"/>
    </row>
    <row r="174" spans="1:4" x14ac:dyDescent="0.3">
      <c r="A174" s="88"/>
      <c r="B174" s="1"/>
      <c r="C174" s="78"/>
      <c r="D174" s="30"/>
    </row>
    <row r="175" spans="1:4" ht="112.5" x14ac:dyDescent="0.3">
      <c r="A175" s="37"/>
      <c r="B175" s="69" t="s">
        <v>244</v>
      </c>
      <c r="C175" s="77"/>
      <c r="D175" s="30"/>
    </row>
    <row r="176" spans="1:4" x14ac:dyDescent="0.3">
      <c r="A176" s="37"/>
      <c r="B176" s="5"/>
      <c r="C176" s="63"/>
      <c r="D176" s="30"/>
    </row>
    <row r="177" spans="1:4" x14ac:dyDescent="0.3">
      <c r="A177" s="37"/>
      <c r="B177" s="20"/>
      <c r="C177" s="77"/>
      <c r="D177" s="30"/>
    </row>
    <row r="178" spans="1:4" x14ac:dyDescent="0.3">
      <c r="A178" s="91">
        <v>32</v>
      </c>
      <c r="B178" s="20" t="s">
        <v>170</v>
      </c>
      <c r="C178" s="63"/>
      <c r="D178" s="30"/>
    </row>
    <row r="179" spans="1:4" x14ac:dyDescent="0.3">
      <c r="A179" s="88"/>
      <c r="B179" s="1"/>
      <c r="C179" s="78"/>
      <c r="D179" s="30"/>
    </row>
    <row r="180" spans="1:4" ht="75" x14ac:dyDescent="0.3">
      <c r="A180" s="37"/>
      <c r="B180" s="69" t="s">
        <v>245</v>
      </c>
      <c r="C180" s="77"/>
      <c r="D180" s="30"/>
    </row>
    <row r="181" spans="1:4" ht="150" x14ac:dyDescent="0.3">
      <c r="A181" s="37"/>
      <c r="B181" s="69" t="s">
        <v>246</v>
      </c>
      <c r="C181" s="77"/>
      <c r="D181" s="30"/>
    </row>
    <row r="182" spans="1:4" ht="75" x14ac:dyDescent="0.3">
      <c r="A182" s="37"/>
      <c r="B182" s="69" t="s">
        <v>247</v>
      </c>
      <c r="C182" s="77"/>
      <c r="D182" s="30"/>
    </row>
    <row r="183" spans="1:4" x14ac:dyDescent="0.3">
      <c r="A183" s="37"/>
      <c r="B183" s="20" t="str">
        <f>$B$76</f>
        <v>F: ............................ V: ............................ T: ............................</v>
      </c>
      <c r="C183" s="77" t="s">
        <v>8</v>
      </c>
      <c r="D183" s="30"/>
    </row>
    <row r="184" spans="1:4" x14ac:dyDescent="0.3">
      <c r="A184" s="37"/>
      <c r="B184" s="20"/>
      <c r="C184" s="77"/>
      <c r="D184" s="30"/>
    </row>
    <row r="185" spans="1:4" x14ac:dyDescent="0.3">
      <c r="A185" s="91">
        <v>33</v>
      </c>
      <c r="B185" s="20" t="s">
        <v>171</v>
      </c>
      <c r="C185" s="78"/>
      <c r="D185" s="30"/>
    </row>
    <row r="186" spans="1:4" x14ac:dyDescent="0.3">
      <c r="A186" s="93"/>
      <c r="B186" s="20" t="str">
        <f>$B$76</f>
        <v>F: ............................ V: ............................ T: ............................</v>
      </c>
      <c r="C186" s="77" t="s">
        <v>8</v>
      </c>
      <c r="D186" s="33"/>
    </row>
    <row r="187" spans="1:4" x14ac:dyDescent="0.3">
      <c r="A187" s="93"/>
      <c r="B187" s="20"/>
      <c r="C187" s="77"/>
      <c r="D187" s="33"/>
    </row>
    <row r="188" spans="1:4" x14ac:dyDescent="0.3">
      <c r="A188" s="91">
        <v>34</v>
      </c>
      <c r="B188" s="20" t="s">
        <v>172</v>
      </c>
      <c r="C188" s="78"/>
      <c r="D188" s="33"/>
    </row>
    <row r="189" spans="1:4" x14ac:dyDescent="0.3">
      <c r="A189" s="93"/>
      <c r="B189" s="20" t="str">
        <f>$B$76</f>
        <v>F: ............................ V: ............................ T: ............................</v>
      </c>
      <c r="C189" s="77" t="s">
        <v>8</v>
      </c>
      <c r="D189" s="33"/>
    </row>
    <row r="190" spans="1:4" x14ac:dyDescent="0.3">
      <c r="A190" s="93"/>
      <c r="B190" s="20"/>
      <c r="C190" s="77"/>
      <c r="D190" s="33"/>
    </row>
    <row r="191" spans="1:4" x14ac:dyDescent="0.3">
      <c r="A191" s="91">
        <v>35</v>
      </c>
      <c r="B191" s="20" t="s">
        <v>173</v>
      </c>
      <c r="C191" s="78"/>
      <c r="D191" s="33"/>
    </row>
    <row r="192" spans="1:4" x14ac:dyDescent="0.3">
      <c r="A192" s="93"/>
      <c r="B192" s="20" t="str">
        <f>$B$76</f>
        <v>F: ............................ V: ............................ T: ............................</v>
      </c>
      <c r="C192" s="77" t="s">
        <v>8</v>
      </c>
      <c r="D192" s="33"/>
    </row>
    <row r="193" spans="1:4" x14ac:dyDescent="0.3">
      <c r="A193" s="93"/>
      <c r="B193" s="20"/>
      <c r="C193" s="77"/>
      <c r="D193" s="33"/>
    </row>
    <row r="194" spans="1:4" ht="21" x14ac:dyDescent="0.35">
      <c r="A194" s="88"/>
      <c r="B194" s="21" t="s">
        <v>174</v>
      </c>
      <c r="C194" s="78"/>
      <c r="D194" s="33"/>
    </row>
    <row r="195" spans="1:4" ht="21" x14ac:dyDescent="0.35">
      <c r="A195" s="88"/>
      <c r="B195" s="21"/>
      <c r="C195" s="78"/>
      <c r="D195" s="33"/>
    </row>
    <row r="196" spans="1:4" x14ac:dyDescent="0.3">
      <c r="A196" s="91">
        <v>36</v>
      </c>
      <c r="B196" s="20" t="s">
        <v>248</v>
      </c>
      <c r="C196" s="78"/>
      <c r="D196" s="33"/>
    </row>
    <row r="197" spans="1:4" x14ac:dyDescent="0.3">
      <c r="A197" s="93"/>
      <c r="B197" s="20" t="str">
        <f>$B$76</f>
        <v>F: ............................ V: ............................ T: ............................</v>
      </c>
      <c r="C197" s="77" t="s">
        <v>8</v>
      </c>
      <c r="D197" s="33"/>
    </row>
    <row r="198" spans="1:4" x14ac:dyDescent="0.3">
      <c r="A198" s="93"/>
      <c r="B198" s="20"/>
      <c r="C198" s="77"/>
      <c r="D198" s="33"/>
    </row>
    <row r="199" spans="1:4" x14ac:dyDescent="0.3">
      <c r="A199" s="91">
        <v>37</v>
      </c>
      <c r="B199" s="20" t="s">
        <v>249</v>
      </c>
      <c r="C199" s="78"/>
      <c r="D199" s="33"/>
    </row>
    <row r="200" spans="1:4" x14ac:dyDescent="0.3">
      <c r="A200" s="93"/>
      <c r="B200" s="20" t="str">
        <f>$B$76</f>
        <v>F: ............................ V: ............................ T: ............................</v>
      </c>
      <c r="C200" s="77" t="s">
        <v>8</v>
      </c>
      <c r="D200" s="33"/>
    </row>
    <row r="201" spans="1:4" x14ac:dyDescent="0.3">
      <c r="A201" s="93"/>
      <c r="B201" s="20"/>
      <c r="C201" s="77"/>
      <c r="D201" s="33"/>
    </row>
    <row r="202" spans="1:4" x14ac:dyDescent="0.3">
      <c r="A202" s="91">
        <v>38</v>
      </c>
      <c r="B202" s="20" t="s">
        <v>250</v>
      </c>
      <c r="C202" s="78"/>
      <c r="D202" s="33"/>
    </row>
    <row r="203" spans="1:4" x14ac:dyDescent="0.3">
      <c r="A203" s="93"/>
      <c r="B203" s="20" t="str">
        <f>$B$76</f>
        <v>F: ............................ V: ............................ T: ............................</v>
      </c>
      <c r="C203" s="77" t="s">
        <v>8</v>
      </c>
      <c r="D203" s="33"/>
    </row>
    <row r="204" spans="1:4" x14ac:dyDescent="0.3">
      <c r="A204" s="37"/>
      <c r="B204" s="71"/>
      <c r="C204" s="76"/>
      <c r="D204" s="30"/>
    </row>
    <row r="205" spans="1:4" x14ac:dyDescent="0.3">
      <c r="A205" s="91">
        <v>39</v>
      </c>
      <c r="B205" s="20" t="s">
        <v>251</v>
      </c>
      <c r="C205" s="78"/>
      <c r="D205" s="33"/>
    </row>
    <row r="206" spans="1:4" x14ac:dyDescent="0.3">
      <c r="A206" s="93"/>
      <c r="B206" s="20" t="str">
        <f>$B$76</f>
        <v>F: ............................ V: ............................ T: ............................</v>
      </c>
      <c r="C206" s="77" t="s">
        <v>8</v>
      </c>
      <c r="D206" s="33"/>
    </row>
    <row r="207" spans="1:4" x14ac:dyDescent="0.3">
      <c r="A207" s="93"/>
      <c r="B207" s="20"/>
      <c r="C207" s="77"/>
      <c r="D207" s="33"/>
    </row>
    <row r="208" spans="1:4" x14ac:dyDescent="0.3">
      <c r="A208" s="93"/>
      <c r="B208" s="20"/>
      <c r="C208" s="77"/>
      <c r="D208" s="33"/>
    </row>
    <row r="209" spans="1:4" x14ac:dyDescent="0.3">
      <c r="A209" s="93"/>
      <c r="B209" s="20"/>
      <c r="C209" s="77"/>
      <c r="D209" s="33"/>
    </row>
    <row r="210" spans="1:4" x14ac:dyDescent="0.3">
      <c r="A210" s="37"/>
      <c r="B210" s="71" t="s">
        <v>126</v>
      </c>
      <c r="C210" s="76" t="s">
        <v>127</v>
      </c>
      <c r="D210" s="32">
        <f>SUM(D155:D209)</f>
        <v>0</v>
      </c>
    </row>
    <row r="211" spans="1:4" x14ac:dyDescent="0.3">
      <c r="A211" s="88"/>
      <c r="B211" s="72" t="s">
        <v>128</v>
      </c>
      <c r="C211" s="76" t="s">
        <v>127</v>
      </c>
      <c r="D211" s="32">
        <f>D210</f>
        <v>0</v>
      </c>
    </row>
    <row r="212" spans="1:4" x14ac:dyDescent="0.3">
      <c r="A212" s="93"/>
      <c r="B212" s="20"/>
      <c r="C212" s="77"/>
      <c r="D212" s="33"/>
    </row>
    <row r="213" spans="1:4" ht="21" x14ac:dyDescent="0.35">
      <c r="A213" s="37"/>
      <c r="B213" s="21" t="s">
        <v>175</v>
      </c>
      <c r="C213" s="78"/>
      <c r="D213" s="33"/>
    </row>
    <row r="214" spans="1:4" ht="21" x14ac:dyDescent="0.35">
      <c r="A214" s="37"/>
      <c r="B214" s="21"/>
      <c r="C214" s="78"/>
      <c r="D214" s="33"/>
    </row>
    <row r="215" spans="1:4" x14ac:dyDescent="0.3">
      <c r="A215" s="91">
        <v>40</v>
      </c>
      <c r="B215" s="20" t="s">
        <v>176</v>
      </c>
      <c r="C215" s="78"/>
      <c r="D215" s="33"/>
    </row>
    <row r="216" spans="1:4" x14ac:dyDescent="0.3">
      <c r="A216" s="93"/>
      <c r="B216" s="20" t="str">
        <f>$B$76</f>
        <v>F: ............................ V: ............................ T: ............................</v>
      </c>
      <c r="C216" s="77" t="s">
        <v>8</v>
      </c>
      <c r="D216" s="33"/>
    </row>
    <row r="217" spans="1:4" x14ac:dyDescent="0.3">
      <c r="A217" s="93"/>
      <c r="B217" s="20"/>
      <c r="C217" s="77"/>
      <c r="D217" s="33"/>
    </row>
    <row r="218" spans="1:4" ht="21" x14ac:dyDescent="0.35">
      <c r="A218" s="88"/>
      <c r="B218" s="21" t="s">
        <v>177</v>
      </c>
      <c r="C218" s="78"/>
      <c r="D218" s="33"/>
    </row>
    <row r="219" spans="1:4" ht="21" x14ac:dyDescent="0.35">
      <c r="A219" s="88"/>
      <c r="B219" s="21"/>
      <c r="C219" s="78"/>
      <c r="D219" s="33"/>
    </row>
    <row r="220" spans="1:4" x14ac:dyDescent="0.3">
      <c r="A220" s="91">
        <v>41</v>
      </c>
      <c r="B220" s="20" t="s">
        <v>178</v>
      </c>
      <c r="C220" s="78"/>
      <c r="D220" s="33"/>
    </row>
    <row r="221" spans="1:4" ht="37.5" x14ac:dyDescent="0.3">
      <c r="A221" s="88"/>
      <c r="B221" s="20" t="s">
        <v>252</v>
      </c>
      <c r="C221" s="78"/>
      <c r="D221" s="33"/>
    </row>
    <row r="222" spans="1:4" x14ac:dyDescent="0.3">
      <c r="A222" s="93"/>
      <c r="B222" s="20" t="str">
        <f>$B$76</f>
        <v>F: ............................ V: ............................ T: ............................</v>
      </c>
      <c r="C222" s="77" t="s">
        <v>8</v>
      </c>
      <c r="D222" s="33"/>
    </row>
    <row r="223" spans="1:4" x14ac:dyDescent="0.3">
      <c r="A223" s="88"/>
      <c r="B223" s="1"/>
      <c r="C223" s="78"/>
      <c r="D223" s="30"/>
    </row>
    <row r="224" spans="1:4" x14ac:dyDescent="0.3">
      <c r="A224" s="91">
        <v>42</v>
      </c>
      <c r="B224" s="20" t="s">
        <v>179</v>
      </c>
      <c r="C224" s="78"/>
      <c r="D224" s="30"/>
    </row>
    <row r="225" spans="1:4" ht="56.25" x14ac:dyDescent="0.3">
      <c r="A225" s="88"/>
      <c r="B225" s="20" t="s">
        <v>253</v>
      </c>
      <c r="C225" s="78"/>
      <c r="D225" s="33"/>
    </row>
    <row r="226" spans="1:4" x14ac:dyDescent="0.3">
      <c r="A226" s="88"/>
      <c r="B226" s="20" t="str">
        <f>$B$76</f>
        <v>F: ............................ V: ............................ T: ............................</v>
      </c>
      <c r="C226" s="77" t="s">
        <v>8</v>
      </c>
      <c r="D226" s="33"/>
    </row>
    <row r="227" spans="1:4" x14ac:dyDescent="0.3">
      <c r="A227" s="93"/>
      <c r="B227" s="20"/>
      <c r="C227" s="78"/>
      <c r="D227" s="30"/>
    </row>
    <row r="228" spans="1:4" ht="21" x14ac:dyDescent="0.35">
      <c r="A228" s="88"/>
      <c r="B228" s="21" t="s">
        <v>180</v>
      </c>
      <c r="C228" s="78"/>
      <c r="D228" s="30"/>
    </row>
    <row r="229" spans="1:4" ht="21" x14ac:dyDescent="0.35">
      <c r="A229" s="88"/>
      <c r="B229" s="21" t="s">
        <v>181</v>
      </c>
      <c r="C229" s="78"/>
      <c r="D229" s="30"/>
    </row>
    <row r="230" spans="1:4" x14ac:dyDescent="0.3">
      <c r="A230" s="91">
        <v>43</v>
      </c>
      <c r="B230" s="20" t="s">
        <v>132</v>
      </c>
      <c r="C230" s="78"/>
      <c r="D230" s="30"/>
    </row>
    <row r="231" spans="1:4" x14ac:dyDescent="0.3">
      <c r="A231" s="93"/>
      <c r="B231" s="20" t="str">
        <f>$B$76</f>
        <v>F: ............................ V: ............................ T: ............................</v>
      </c>
      <c r="C231" s="77" t="s">
        <v>8</v>
      </c>
      <c r="D231" s="34"/>
    </row>
    <row r="232" spans="1:4" x14ac:dyDescent="0.3">
      <c r="A232" s="93"/>
      <c r="B232" s="20"/>
      <c r="C232" s="77"/>
      <c r="D232" s="34"/>
    </row>
    <row r="233" spans="1:4" ht="21" x14ac:dyDescent="0.35">
      <c r="A233" s="88"/>
      <c r="B233" s="21" t="s">
        <v>182</v>
      </c>
      <c r="C233" s="78"/>
      <c r="D233" s="30"/>
    </row>
    <row r="234" spans="1:4" ht="21" x14ac:dyDescent="0.35">
      <c r="A234" s="88"/>
      <c r="B234" s="21"/>
      <c r="C234" s="78"/>
      <c r="D234" s="30"/>
    </row>
    <row r="235" spans="1:4" x14ac:dyDescent="0.3">
      <c r="A235" s="91">
        <v>44</v>
      </c>
      <c r="B235" s="20" t="s">
        <v>183</v>
      </c>
      <c r="C235" s="78"/>
      <c r="D235" s="30"/>
    </row>
    <row r="236" spans="1:4" x14ac:dyDescent="0.3">
      <c r="A236" s="93"/>
      <c r="B236" s="20" t="str">
        <f>$B$76</f>
        <v>F: ............................ V: ............................ T: ............................</v>
      </c>
      <c r="C236" s="77" t="s">
        <v>8</v>
      </c>
      <c r="D236" s="34"/>
    </row>
    <row r="237" spans="1:4" x14ac:dyDescent="0.3">
      <c r="A237" s="93"/>
      <c r="B237" s="20"/>
      <c r="C237" s="77"/>
      <c r="D237" s="34"/>
    </row>
    <row r="238" spans="1:4" x14ac:dyDescent="0.3">
      <c r="A238" s="91">
        <v>45</v>
      </c>
      <c r="B238" s="20" t="s">
        <v>254</v>
      </c>
      <c r="C238" s="78"/>
      <c r="D238" s="30"/>
    </row>
    <row r="239" spans="1:4" ht="112.5" x14ac:dyDescent="0.3">
      <c r="A239" s="37"/>
      <c r="B239" s="69" t="s">
        <v>255</v>
      </c>
      <c r="C239" s="78"/>
      <c r="D239" s="30"/>
    </row>
    <row r="240" spans="1:4" x14ac:dyDescent="0.3">
      <c r="A240" s="93"/>
      <c r="B240" s="20" t="str">
        <f>$B$76</f>
        <v>F: ............................ V: ............................ T: ............................</v>
      </c>
      <c r="C240" s="77" t="s">
        <v>8</v>
      </c>
      <c r="D240" s="34"/>
    </row>
    <row r="241" spans="1:4" x14ac:dyDescent="0.3">
      <c r="A241" s="93"/>
      <c r="B241" s="20"/>
      <c r="C241" s="77"/>
      <c r="D241" s="34"/>
    </row>
    <row r="242" spans="1:4" ht="21" x14ac:dyDescent="0.35">
      <c r="A242" s="91">
        <v>46</v>
      </c>
      <c r="B242" s="21" t="s">
        <v>184</v>
      </c>
      <c r="C242" s="63"/>
      <c r="D242" s="30"/>
    </row>
    <row r="243" spans="1:4" x14ac:dyDescent="0.3">
      <c r="A243" s="93"/>
      <c r="B243" s="20" t="str">
        <f>$B$76</f>
        <v>F: ............................ V: ............................ T: ............................</v>
      </c>
      <c r="C243" s="77" t="s">
        <v>8</v>
      </c>
      <c r="D243" s="34"/>
    </row>
    <row r="244" spans="1:4" x14ac:dyDescent="0.3">
      <c r="A244" s="88"/>
      <c r="B244" s="1"/>
      <c r="C244" s="78"/>
      <c r="D244" s="30"/>
    </row>
    <row r="245" spans="1:4" ht="131.25" x14ac:dyDescent="0.3">
      <c r="A245" s="37"/>
      <c r="B245" s="69" t="s">
        <v>256</v>
      </c>
      <c r="C245" s="78"/>
      <c r="D245" s="30"/>
    </row>
    <row r="246" spans="1:4" x14ac:dyDescent="0.3">
      <c r="A246" s="37"/>
      <c r="B246" s="70"/>
      <c r="C246" s="78"/>
      <c r="D246" s="30"/>
    </row>
    <row r="247" spans="1:4" x14ac:dyDescent="0.3">
      <c r="A247" s="91">
        <v>47</v>
      </c>
      <c r="B247" s="20" t="s">
        <v>185</v>
      </c>
      <c r="C247" s="78"/>
      <c r="D247" s="30"/>
    </row>
    <row r="248" spans="1:4" ht="75" x14ac:dyDescent="0.3">
      <c r="A248" s="88"/>
      <c r="B248" s="20" t="s">
        <v>257</v>
      </c>
      <c r="C248" s="78"/>
      <c r="D248" s="33"/>
    </row>
    <row r="249" spans="1:4" x14ac:dyDescent="0.3">
      <c r="A249" s="93"/>
      <c r="B249" s="20" t="str">
        <f>$B$76</f>
        <v>F: ............................ V: ............................ T: ............................</v>
      </c>
      <c r="C249" s="77" t="s">
        <v>8</v>
      </c>
      <c r="D249" s="34"/>
    </row>
    <row r="250" spans="1:4" x14ac:dyDescent="0.3">
      <c r="A250" s="88"/>
      <c r="B250" s="20"/>
      <c r="C250" s="78"/>
      <c r="D250" s="33"/>
    </row>
    <row r="251" spans="1:4" ht="21" x14ac:dyDescent="0.35">
      <c r="A251" s="88"/>
      <c r="B251" s="21" t="s">
        <v>186</v>
      </c>
      <c r="C251" s="78"/>
      <c r="D251" s="30"/>
    </row>
    <row r="252" spans="1:4" ht="21" x14ac:dyDescent="0.35">
      <c r="A252" s="88"/>
      <c r="B252" s="21"/>
      <c r="C252" s="78"/>
      <c r="D252" s="30"/>
    </row>
    <row r="253" spans="1:4" x14ac:dyDescent="0.3">
      <c r="A253" s="91">
        <v>48</v>
      </c>
      <c r="B253" s="20" t="s">
        <v>187</v>
      </c>
      <c r="C253" s="78"/>
      <c r="D253" s="30"/>
    </row>
    <row r="254" spans="1:4" x14ac:dyDescent="0.3">
      <c r="A254" s="93"/>
      <c r="B254" s="20" t="str">
        <f>$B$76</f>
        <v>F: ............................ V: ............................ T: ............................</v>
      </c>
      <c r="C254" s="77" t="s">
        <v>8</v>
      </c>
      <c r="D254" s="34"/>
    </row>
    <row r="255" spans="1:4" x14ac:dyDescent="0.3">
      <c r="A255" s="93"/>
      <c r="B255" s="20"/>
      <c r="C255" s="77"/>
      <c r="D255" s="30"/>
    </row>
    <row r="256" spans="1:4" x14ac:dyDescent="0.3">
      <c r="A256" s="91">
        <v>49</v>
      </c>
      <c r="B256" s="20" t="s">
        <v>188</v>
      </c>
      <c r="C256" s="78"/>
      <c r="D256" s="30"/>
    </row>
    <row r="257" spans="1:4" x14ac:dyDescent="0.3">
      <c r="A257" s="93"/>
      <c r="B257" s="20" t="str">
        <f>$B$76</f>
        <v>F: ............................ V: ............................ T: ............................</v>
      </c>
      <c r="C257" s="77" t="s">
        <v>8</v>
      </c>
      <c r="D257" s="34"/>
    </row>
    <row r="258" spans="1:4" x14ac:dyDescent="0.3">
      <c r="A258" s="93"/>
      <c r="B258" s="20"/>
      <c r="C258" s="77"/>
      <c r="D258" s="30"/>
    </row>
    <row r="259" spans="1:4" x14ac:dyDescent="0.3">
      <c r="A259" s="91">
        <v>50</v>
      </c>
      <c r="B259" s="20" t="s">
        <v>189</v>
      </c>
      <c r="C259" s="78"/>
      <c r="D259" s="30"/>
    </row>
    <row r="260" spans="1:4" x14ac:dyDescent="0.3">
      <c r="A260" s="93"/>
      <c r="B260" s="20" t="str">
        <f>$B$76</f>
        <v>F: ............................ V: ............................ T: ............................</v>
      </c>
      <c r="C260" s="77" t="s">
        <v>8</v>
      </c>
      <c r="D260" s="34"/>
    </row>
    <row r="261" spans="1:4" x14ac:dyDescent="0.3">
      <c r="A261" s="93"/>
      <c r="B261" s="20"/>
      <c r="C261" s="77"/>
      <c r="D261" s="34"/>
    </row>
    <row r="262" spans="1:4" ht="42" x14ac:dyDescent="0.35">
      <c r="A262" s="88"/>
      <c r="B262" s="21" t="s">
        <v>190</v>
      </c>
      <c r="C262" s="78"/>
      <c r="D262" s="30"/>
    </row>
    <row r="263" spans="1:4" ht="21" x14ac:dyDescent="0.35">
      <c r="A263" s="88"/>
      <c r="B263" s="21"/>
      <c r="C263" s="78"/>
      <c r="D263" s="30"/>
    </row>
    <row r="264" spans="1:4" x14ac:dyDescent="0.3">
      <c r="A264" s="91">
        <v>51</v>
      </c>
      <c r="B264" s="20" t="s">
        <v>191</v>
      </c>
      <c r="C264" s="78"/>
      <c r="D264" s="30"/>
    </row>
    <row r="265" spans="1:4" x14ac:dyDescent="0.3">
      <c r="A265" s="93"/>
      <c r="B265" s="20" t="str">
        <f>$B$76</f>
        <v>F: ............................ V: ............................ T: ............................</v>
      </c>
      <c r="C265" s="77" t="s">
        <v>8</v>
      </c>
      <c r="D265" s="34"/>
    </row>
    <row r="266" spans="1:4" x14ac:dyDescent="0.3">
      <c r="A266" s="93"/>
      <c r="B266" s="20"/>
      <c r="C266" s="77"/>
      <c r="D266" s="34"/>
    </row>
    <row r="267" spans="1:4" s="13" customFormat="1" x14ac:dyDescent="0.3">
      <c r="A267" s="62"/>
      <c r="B267" s="71" t="s">
        <v>126</v>
      </c>
      <c r="C267" s="76" t="s">
        <v>127</v>
      </c>
      <c r="D267" s="32">
        <f>SUM(D211:D265)</f>
        <v>0</v>
      </c>
    </row>
    <row r="268" spans="1:4" s="13" customFormat="1" x14ac:dyDescent="0.3">
      <c r="A268" s="62"/>
      <c r="B268" s="19" t="s">
        <v>128</v>
      </c>
      <c r="C268" s="81" t="s">
        <v>127</v>
      </c>
      <c r="D268" s="35">
        <f>D267</f>
        <v>0</v>
      </c>
    </row>
    <row r="269" spans="1:4" s="13" customFormat="1" x14ac:dyDescent="0.3">
      <c r="A269" s="62"/>
      <c r="B269" s="19"/>
      <c r="C269" s="81"/>
      <c r="D269" s="35"/>
    </row>
    <row r="270" spans="1:4" x14ac:dyDescent="0.3">
      <c r="A270" s="93"/>
      <c r="B270" s="20"/>
      <c r="C270" s="77"/>
      <c r="D270" s="30"/>
    </row>
    <row r="271" spans="1:4" x14ac:dyDescent="0.3">
      <c r="A271" s="91">
        <v>52</v>
      </c>
      <c r="B271" s="20" t="s">
        <v>192</v>
      </c>
      <c r="C271" s="78"/>
      <c r="D271" s="30"/>
    </row>
    <row r="272" spans="1:4" x14ac:dyDescent="0.3">
      <c r="A272" s="93"/>
      <c r="B272" s="20" t="str">
        <f>$B$76</f>
        <v>F: ............................ V: ............................ T: ............................</v>
      </c>
      <c r="C272" s="77" t="s">
        <v>8</v>
      </c>
      <c r="D272" s="34"/>
    </row>
    <row r="273" spans="1:4" x14ac:dyDescent="0.3">
      <c r="A273" s="93"/>
      <c r="B273" s="20"/>
      <c r="C273" s="77"/>
      <c r="D273" s="30"/>
    </row>
    <row r="274" spans="1:4" x14ac:dyDescent="0.3">
      <c r="A274" s="91">
        <v>53</v>
      </c>
      <c r="B274" s="20" t="s">
        <v>193</v>
      </c>
      <c r="C274" s="78"/>
      <c r="D274" s="30"/>
    </row>
    <row r="275" spans="1:4" x14ac:dyDescent="0.3">
      <c r="A275" s="93"/>
      <c r="B275" s="20" t="str">
        <f>$B$76</f>
        <v>F: ............................ V: ............................ T: ............................</v>
      </c>
      <c r="C275" s="77" t="s">
        <v>8</v>
      </c>
      <c r="D275" s="34"/>
    </row>
    <row r="276" spans="1:4" x14ac:dyDescent="0.3">
      <c r="A276" s="93"/>
      <c r="B276" s="20"/>
      <c r="C276" s="77"/>
      <c r="D276" s="30"/>
    </row>
    <row r="277" spans="1:4" x14ac:dyDescent="0.3">
      <c r="A277" s="91">
        <v>54</v>
      </c>
      <c r="B277" s="20" t="s">
        <v>194</v>
      </c>
      <c r="C277" s="78"/>
      <c r="D277" s="30"/>
    </row>
    <row r="278" spans="1:4" x14ac:dyDescent="0.3">
      <c r="A278" s="93"/>
      <c r="B278" s="20" t="str">
        <f>$B$76</f>
        <v>F: ............................ V: ............................ T: ............................</v>
      </c>
      <c r="C278" s="77" t="s">
        <v>8</v>
      </c>
      <c r="D278" s="34"/>
    </row>
    <row r="279" spans="1:4" x14ac:dyDescent="0.3">
      <c r="A279" s="93"/>
      <c r="B279" s="20"/>
      <c r="C279" s="77"/>
      <c r="D279" s="30"/>
    </row>
    <row r="280" spans="1:4" ht="21" x14ac:dyDescent="0.35">
      <c r="A280" s="88"/>
      <c r="B280" s="21" t="s">
        <v>195</v>
      </c>
      <c r="C280" s="78"/>
      <c r="D280" s="30"/>
    </row>
    <row r="281" spans="1:4" ht="21" x14ac:dyDescent="0.35">
      <c r="A281" s="88"/>
      <c r="B281" s="21"/>
      <c r="C281" s="78"/>
      <c r="D281" s="30"/>
    </row>
    <row r="282" spans="1:4" x14ac:dyDescent="0.3">
      <c r="A282" s="91">
        <v>55</v>
      </c>
      <c r="B282" s="20" t="s">
        <v>196</v>
      </c>
      <c r="C282" s="78"/>
      <c r="D282" s="30"/>
    </row>
    <row r="283" spans="1:4" x14ac:dyDescent="0.3">
      <c r="A283" s="93"/>
      <c r="B283" s="20" t="str">
        <f>$B$76</f>
        <v>F: ............................ V: ............................ T: ............................</v>
      </c>
      <c r="C283" s="77" t="s">
        <v>8</v>
      </c>
      <c r="D283" s="34"/>
    </row>
    <row r="284" spans="1:4" x14ac:dyDescent="0.3">
      <c r="A284" s="93"/>
      <c r="B284" s="20"/>
      <c r="C284" s="77"/>
      <c r="D284" s="30"/>
    </row>
    <row r="285" spans="1:4" ht="21" x14ac:dyDescent="0.35">
      <c r="A285" s="88"/>
      <c r="B285" s="21" t="s">
        <v>197</v>
      </c>
      <c r="C285" s="78"/>
      <c r="D285" s="30"/>
    </row>
    <row r="286" spans="1:4" ht="21" x14ac:dyDescent="0.35">
      <c r="A286" s="88"/>
      <c r="B286" s="21"/>
      <c r="C286" s="78"/>
      <c r="D286" s="30"/>
    </row>
    <row r="287" spans="1:4" x14ac:dyDescent="0.3">
      <c r="A287" s="91">
        <v>56</v>
      </c>
      <c r="B287" s="20" t="s">
        <v>198</v>
      </c>
      <c r="C287" s="78"/>
      <c r="D287" s="30"/>
    </row>
    <row r="288" spans="1:4" x14ac:dyDescent="0.3">
      <c r="A288" s="93"/>
      <c r="B288" s="20" t="str">
        <f>$B$76</f>
        <v>F: ............................ V: ............................ T: ............................</v>
      </c>
      <c r="C288" s="77" t="s">
        <v>8</v>
      </c>
      <c r="D288" s="34"/>
    </row>
    <row r="289" spans="1:4" x14ac:dyDescent="0.3">
      <c r="A289" s="93"/>
      <c r="B289" s="20"/>
      <c r="C289" s="77"/>
      <c r="D289" s="34"/>
    </row>
    <row r="290" spans="1:4" x14ac:dyDescent="0.3">
      <c r="A290" s="91">
        <v>57</v>
      </c>
      <c r="B290" s="20" t="s">
        <v>199</v>
      </c>
      <c r="C290" s="78"/>
      <c r="D290" s="30"/>
    </row>
    <row r="291" spans="1:4" x14ac:dyDescent="0.3">
      <c r="A291" s="93"/>
      <c r="B291" s="20" t="str">
        <f>$B$76</f>
        <v>F: ............................ V: ............................ T: ............................</v>
      </c>
      <c r="C291" s="77" t="s">
        <v>8</v>
      </c>
      <c r="D291" s="34"/>
    </row>
    <row r="292" spans="1:4" x14ac:dyDescent="0.3">
      <c r="A292" s="93"/>
      <c r="B292" s="20"/>
      <c r="C292" s="77"/>
      <c r="D292" s="34"/>
    </row>
    <row r="293" spans="1:4" x14ac:dyDescent="0.3">
      <c r="A293" s="91">
        <v>58</v>
      </c>
      <c r="B293" s="20" t="s">
        <v>397</v>
      </c>
      <c r="C293" s="78"/>
      <c r="D293" s="30"/>
    </row>
    <row r="294" spans="1:4" x14ac:dyDescent="0.3">
      <c r="A294" s="93"/>
      <c r="B294" s="20" t="str">
        <f>$B$76</f>
        <v>F: ............................ V: ............................ T: ............................</v>
      </c>
      <c r="C294" s="77" t="s">
        <v>8</v>
      </c>
      <c r="D294" s="34"/>
    </row>
    <row r="295" spans="1:4" x14ac:dyDescent="0.3">
      <c r="A295" s="93"/>
      <c r="B295" s="20"/>
      <c r="C295" s="77"/>
      <c r="D295" s="34"/>
    </row>
    <row r="296" spans="1:4" x14ac:dyDescent="0.3">
      <c r="A296" s="91">
        <v>59</v>
      </c>
      <c r="B296" s="20" t="s">
        <v>200</v>
      </c>
      <c r="C296" s="78"/>
      <c r="D296" s="30"/>
    </row>
    <row r="297" spans="1:4" x14ac:dyDescent="0.3">
      <c r="A297" s="93"/>
      <c r="B297" s="20" t="str">
        <f>$B$76</f>
        <v>F: ............................ V: ............................ T: ............................</v>
      </c>
      <c r="C297" s="77" t="s">
        <v>8</v>
      </c>
      <c r="D297" s="34"/>
    </row>
    <row r="298" spans="1:4" x14ac:dyDescent="0.3">
      <c r="A298" s="93"/>
      <c r="C298" s="77"/>
      <c r="D298" s="34"/>
    </row>
    <row r="299" spans="1:4" x14ac:dyDescent="0.3">
      <c r="A299" s="88"/>
      <c r="B299" s="20" t="s">
        <v>399</v>
      </c>
      <c r="C299" s="78" t="s">
        <v>400</v>
      </c>
      <c r="D299" s="30"/>
    </row>
    <row r="300" spans="1:4" x14ac:dyDescent="0.3">
      <c r="A300" s="88"/>
      <c r="C300" s="78"/>
      <c r="D300" s="30"/>
    </row>
    <row r="301" spans="1:4" x14ac:dyDescent="0.3">
      <c r="A301" s="91">
        <v>60</v>
      </c>
      <c r="B301" s="20"/>
      <c r="C301" s="78"/>
      <c r="D301" s="30"/>
    </row>
    <row r="302" spans="1:4" x14ac:dyDescent="0.3">
      <c r="A302" s="93"/>
      <c r="B302" s="20" t="s">
        <v>398</v>
      </c>
      <c r="C302" s="77" t="s">
        <v>8</v>
      </c>
      <c r="D302" s="34"/>
    </row>
    <row r="303" spans="1:4" x14ac:dyDescent="0.3">
      <c r="A303" s="93"/>
      <c r="B303" s="20" t="str">
        <f>$B$76</f>
        <v>F: ............................ V: ............................ T: ............................</v>
      </c>
      <c r="C303" s="77"/>
      <c r="D303" s="34"/>
    </row>
    <row r="304" spans="1:4" x14ac:dyDescent="0.3">
      <c r="A304" s="88"/>
      <c r="B304" s="20"/>
      <c r="C304" s="78"/>
      <c r="D304" s="30"/>
    </row>
    <row r="305" spans="1:4" x14ac:dyDescent="0.3">
      <c r="A305" s="88"/>
      <c r="B305" s="20"/>
      <c r="C305" s="78"/>
      <c r="D305" s="30"/>
    </row>
    <row r="306" spans="1:4" x14ac:dyDescent="0.3">
      <c r="A306" s="91">
        <v>61</v>
      </c>
      <c r="B306" s="20" t="s">
        <v>201</v>
      </c>
      <c r="C306" s="78"/>
      <c r="D306" s="30"/>
    </row>
    <row r="307" spans="1:4" x14ac:dyDescent="0.3">
      <c r="A307" s="93"/>
      <c r="B307" s="20" t="str">
        <f>$B$76</f>
        <v>F: ............................ V: ............................ T: ............................</v>
      </c>
      <c r="C307" s="77" t="s">
        <v>8</v>
      </c>
      <c r="D307" s="34"/>
    </row>
    <row r="308" spans="1:4" x14ac:dyDescent="0.3">
      <c r="A308" s="93"/>
      <c r="B308" s="20"/>
      <c r="C308" s="77"/>
      <c r="D308" s="34"/>
    </row>
    <row r="309" spans="1:4" ht="21" x14ac:dyDescent="0.35">
      <c r="A309" s="37"/>
      <c r="B309" s="21" t="s">
        <v>202</v>
      </c>
      <c r="C309" s="78"/>
      <c r="D309" s="30"/>
    </row>
    <row r="310" spans="1:4" x14ac:dyDescent="0.3">
      <c r="A310" s="93"/>
      <c r="B310" s="1"/>
      <c r="C310" s="78"/>
      <c r="D310" s="30"/>
    </row>
    <row r="311" spans="1:4" x14ac:dyDescent="0.3">
      <c r="A311" s="91">
        <v>62</v>
      </c>
      <c r="B311" s="20" t="s">
        <v>203</v>
      </c>
      <c r="C311" s="78"/>
      <c r="D311" s="30"/>
    </row>
    <row r="312" spans="1:4" ht="56.25" x14ac:dyDescent="0.3">
      <c r="A312" s="88"/>
      <c r="B312" s="20" t="s">
        <v>258</v>
      </c>
      <c r="C312" s="78"/>
      <c r="D312" s="33"/>
    </row>
    <row r="313" spans="1:4" x14ac:dyDescent="0.3">
      <c r="A313" s="93"/>
      <c r="B313" s="20" t="str">
        <f>$B$76</f>
        <v>F: ............................ V: ............................ T: ............................</v>
      </c>
      <c r="C313" s="77" t="s">
        <v>8</v>
      </c>
      <c r="D313" s="34"/>
    </row>
    <row r="314" spans="1:4" x14ac:dyDescent="0.3">
      <c r="A314" s="93"/>
      <c r="B314" s="20"/>
      <c r="C314" s="77"/>
      <c r="D314" s="34"/>
    </row>
    <row r="315" spans="1:4" ht="37.5" x14ac:dyDescent="0.3">
      <c r="A315" s="91">
        <v>63</v>
      </c>
      <c r="B315" s="20" t="s">
        <v>204</v>
      </c>
      <c r="C315" s="82"/>
      <c r="D315" s="30"/>
    </row>
    <row r="316" spans="1:4" x14ac:dyDescent="0.3">
      <c r="A316" s="93"/>
      <c r="B316" s="20" t="str">
        <f>$B$76</f>
        <v>F: ............................ V: ............................ T: ............................</v>
      </c>
      <c r="C316" s="77" t="s">
        <v>8</v>
      </c>
      <c r="D316" s="34"/>
    </row>
    <row r="317" spans="1:4" x14ac:dyDescent="0.3">
      <c r="A317" s="88"/>
      <c r="B317" s="1"/>
      <c r="C317" s="78"/>
      <c r="D317" s="30"/>
    </row>
    <row r="318" spans="1:4" x14ac:dyDescent="0.3">
      <c r="A318" s="91">
        <v>64</v>
      </c>
      <c r="B318" s="20" t="s">
        <v>259</v>
      </c>
      <c r="C318" s="82"/>
      <c r="D318" s="30"/>
    </row>
    <row r="319" spans="1:4" ht="56.25" x14ac:dyDescent="0.3">
      <c r="A319" s="88"/>
      <c r="B319" s="20" t="s">
        <v>260</v>
      </c>
      <c r="C319" s="78"/>
      <c r="D319" s="36"/>
    </row>
    <row r="320" spans="1:4" x14ac:dyDescent="0.3">
      <c r="A320" s="93"/>
      <c r="B320" s="20" t="str">
        <f>$B$76</f>
        <v>F: ............................ V: ............................ T: ............................</v>
      </c>
      <c r="C320" s="77" t="s">
        <v>8</v>
      </c>
      <c r="D320" s="34"/>
    </row>
    <row r="321" spans="1:4" x14ac:dyDescent="0.3">
      <c r="A321" s="88"/>
      <c r="B321" s="20"/>
      <c r="C321" s="78"/>
      <c r="D321" s="36"/>
    </row>
    <row r="322" spans="1:4" x14ac:dyDescent="0.3">
      <c r="A322" s="91">
        <v>65</v>
      </c>
      <c r="B322" s="20" t="s">
        <v>205</v>
      </c>
      <c r="C322" s="78"/>
      <c r="D322" s="30"/>
    </row>
    <row r="323" spans="1:4" x14ac:dyDescent="0.3">
      <c r="A323" s="93"/>
      <c r="B323" s="20" t="str">
        <f>$B$76</f>
        <v>F: ............................ V: ............................ T: ............................</v>
      </c>
      <c r="C323" s="77" t="s">
        <v>8</v>
      </c>
      <c r="D323" s="34"/>
    </row>
    <row r="324" spans="1:4" x14ac:dyDescent="0.3">
      <c r="A324" s="93"/>
      <c r="B324" s="20"/>
      <c r="C324" s="77"/>
      <c r="D324" s="34"/>
    </row>
    <row r="325" spans="1:4" x14ac:dyDescent="0.3">
      <c r="A325" s="91">
        <v>66</v>
      </c>
      <c r="B325" s="20" t="s">
        <v>206</v>
      </c>
      <c r="C325" s="78"/>
      <c r="D325" s="30"/>
    </row>
    <row r="326" spans="1:4" ht="56.25" x14ac:dyDescent="0.3">
      <c r="A326" s="88"/>
      <c r="B326" s="20" t="s">
        <v>261</v>
      </c>
      <c r="C326" s="63"/>
      <c r="D326" s="30"/>
    </row>
    <row r="327" spans="1:4" x14ac:dyDescent="0.3">
      <c r="A327" s="93"/>
      <c r="B327" s="20" t="str">
        <f>$B$76</f>
        <v>F: ............................ V: ............................ T: ............................</v>
      </c>
      <c r="C327" s="77" t="s">
        <v>8</v>
      </c>
      <c r="D327" s="34"/>
    </row>
    <row r="328" spans="1:4" x14ac:dyDescent="0.3">
      <c r="A328" s="93"/>
      <c r="B328" s="20"/>
      <c r="C328" s="77"/>
      <c r="D328" s="34"/>
    </row>
    <row r="329" spans="1:4" x14ac:dyDescent="0.3">
      <c r="A329" s="91">
        <v>67</v>
      </c>
      <c r="B329" s="20" t="s">
        <v>207</v>
      </c>
      <c r="C329" s="78"/>
      <c r="D329" s="30"/>
    </row>
    <row r="330" spans="1:4" ht="56.25" x14ac:dyDescent="0.3">
      <c r="A330" s="88"/>
      <c r="B330" s="20" t="s">
        <v>262</v>
      </c>
      <c r="C330" s="63"/>
      <c r="D330" s="30"/>
    </row>
    <row r="331" spans="1:4" x14ac:dyDescent="0.3">
      <c r="A331" s="93"/>
      <c r="B331" s="20" t="str">
        <f>$B$76</f>
        <v>F: ............................ V: ............................ T: ............................</v>
      </c>
      <c r="C331" s="77" t="s">
        <v>8</v>
      </c>
      <c r="D331" s="34"/>
    </row>
    <row r="332" spans="1:4" x14ac:dyDescent="0.3">
      <c r="A332" s="93"/>
      <c r="B332" s="20"/>
      <c r="C332" s="77"/>
      <c r="D332" s="34"/>
    </row>
    <row r="333" spans="1:4" x14ac:dyDescent="0.3">
      <c r="A333" s="93"/>
      <c r="B333" s="20"/>
      <c r="C333" s="77"/>
      <c r="D333" s="34"/>
    </row>
    <row r="334" spans="1:4" s="13" customFormat="1" x14ac:dyDescent="0.3">
      <c r="A334" s="62"/>
      <c r="B334" s="71" t="s">
        <v>126</v>
      </c>
      <c r="C334" s="76" t="s">
        <v>127</v>
      </c>
      <c r="D334" s="32"/>
    </row>
    <row r="335" spans="1:4" s="13" customFormat="1" x14ac:dyDescent="0.3">
      <c r="A335" s="38"/>
      <c r="B335" s="72" t="s">
        <v>128</v>
      </c>
      <c r="C335" s="83"/>
      <c r="D335" s="32"/>
    </row>
    <row r="336" spans="1:4" x14ac:dyDescent="0.3">
      <c r="A336" s="37"/>
      <c r="B336" s="72"/>
      <c r="C336" s="78"/>
      <c r="D336" s="30"/>
    </row>
    <row r="337" spans="1:4" x14ac:dyDescent="0.3">
      <c r="A337" s="91">
        <v>68</v>
      </c>
      <c r="B337" s="20" t="s">
        <v>263</v>
      </c>
      <c r="C337" s="78"/>
      <c r="D337" s="30"/>
    </row>
    <row r="338" spans="1:4" x14ac:dyDescent="0.3">
      <c r="A338" s="93"/>
      <c r="B338" s="20" t="str">
        <f>$B$76</f>
        <v>F: ............................ V: ............................ T: ............................</v>
      </c>
      <c r="C338" s="77" t="s">
        <v>8</v>
      </c>
      <c r="D338" s="34"/>
    </row>
    <row r="339" spans="1:4" x14ac:dyDescent="0.3">
      <c r="A339" s="93"/>
      <c r="B339" s="20"/>
      <c r="C339" s="77"/>
      <c r="D339" s="34"/>
    </row>
    <row r="340" spans="1:4" x14ac:dyDescent="0.3">
      <c r="A340" s="37"/>
      <c r="B340" s="72" t="s">
        <v>128</v>
      </c>
      <c r="C340" s="77" t="s">
        <v>127</v>
      </c>
      <c r="D340" s="30"/>
    </row>
    <row r="341" spans="1:4" x14ac:dyDescent="0.3">
      <c r="A341" s="91">
        <v>69</v>
      </c>
      <c r="B341" s="20" t="s">
        <v>208</v>
      </c>
      <c r="C341" s="78"/>
      <c r="D341" s="30"/>
    </row>
    <row r="342" spans="1:4" x14ac:dyDescent="0.3">
      <c r="A342" s="93"/>
      <c r="B342" s="20" t="str">
        <f>$B$76</f>
        <v>F: ............................ V: ............................ T: ............................</v>
      </c>
      <c r="C342" s="77" t="s">
        <v>8</v>
      </c>
      <c r="D342" s="34"/>
    </row>
    <row r="343" spans="1:4" x14ac:dyDescent="0.3">
      <c r="A343" s="93"/>
      <c r="B343" s="20"/>
      <c r="C343" s="77"/>
      <c r="D343" s="34"/>
    </row>
    <row r="344" spans="1:4" x14ac:dyDescent="0.3">
      <c r="A344" s="91">
        <v>70</v>
      </c>
      <c r="B344" s="20" t="s">
        <v>209</v>
      </c>
      <c r="C344" s="78"/>
      <c r="D344" s="30"/>
    </row>
    <row r="345" spans="1:4" x14ac:dyDescent="0.3">
      <c r="A345" s="93"/>
      <c r="B345" s="20" t="str">
        <f>$B$76</f>
        <v>F: ............................ V: ............................ T: ............................</v>
      </c>
      <c r="C345" s="77" t="s">
        <v>8</v>
      </c>
      <c r="D345" s="34"/>
    </row>
    <row r="346" spans="1:4" x14ac:dyDescent="0.3">
      <c r="A346" s="93"/>
      <c r="B346" s="20"/>
      <c r="C346" s="77"/>
      <c r="D346" s="34"/>
    </row>
    <row r="347" spans="1:4" ht="21" x14ac:dyDescent="0.35">
      <c r="A347" s="37"/>
      <c r="B347" s="21" t="s">
        <v>210</v>
      </c>
      <c r="C347" s="77"/>
      <c r="D347" s="30"/>
    </row>
    <row r="348" spans="1:4" x14ac:dyDescent="0.3">
      <c r="A348" s="37"/>
      <c r="B348" s="73"/>
      <c r="C348" s="78"/>
      <c r="D348" s="30"/>
    </row>
    <row r="349" spans="1:4" ht="93.75" x14ac:dyDescent="0.3">
      <c r="A349" s="37"/>
      <c r="B349" s="69" t="s">
        <v>264</v>
      </c>
      <c r="C349" s="77"/>
      <c r="D349" s="30"/>
    </row>
    <row r="350" spans="1:4" x14ac:dyDescent="0.3">
      <c r="A350" s="37"/>
      <c r="B350" s="73"/>
      <c r="C350" s="78"/>
      <c r="D350" s="30"/>
    </row>
    <row r="351" spans="1:4" ht="37.5" x14ac:dyDescent="0.3">
      <c r="A351" s="37"/>
      <c r="B351" s="69" t="s">
        <v>271</v>
      </c>
      <c r="C351" s="76"/>
      <c r="D351" s="30"/>
    </row>
    <row r="352" spans="1:4" x14ac:dyDescent="0.3">
      <c r="A352" s="37"/>
      <c r="B352" s="70"/>
      <c r="C352" s="77"/>
      <c r="D352" s="30"/>
    </row>
    <row r="353" spans="1:4" ht="37.5" x14ac:dyDescent="0.3">
      <c r="A353" s="37"/>
      <c r="B353" s="69" t="s">
        <v>272</v>
      </c>
      <c r="C353" s="76"/>
      <c r="D353" s="34"/>
    </row>
    <row r="354" spans="1:4" x14ac:dyDescent="0.3">
      <c r="A354" s="93"/>
      <c r="B354" s="20"/>
      <c r="C354" s="77"/>
      <c r="D354" s="34"/>
    </row>
    <row r="355" spans="1:4" ht="112.5" x14ac:dyDescent="0.3">
      <c r="A355" s="37"/>
      <c r="B355" s="69" t="s">
        <v>265</v>
      </c>
      <c r="C355" s="77"/>
      <c r="D355" s="30"/>
    </row>
    <row r="356" spans="1:4" x14ac:dyDescent="0.3">
      <c r="A356" s="37"/>
      <c r="B356" s="69"/>
      <c r="C356" s="77"/>
      <c r="D356" s="30"/>
    </row>
    <row r="357" spans="1:4" x14ac:dyDescent="0.3">
      <c r="A357" s="37"/>
      <c r="B357" s="69" t="s">
        <v>266</v>
      </c>
      <c r="C357" s="77"/>
      <c r="D357" s="34"/>
    </row>
    <row r="358" spans="1:4" x14ac:dyDescent="0.3">
      <c r="A358" s="37"/>
      <c r="B358" s="69"/>
      <c r="C358" s="77"/>
      <c r="D358" s="34"/>
    </row>
    <row r="359" spans="1:4" x14ac:dyDescent="0.3">
      <c r="A359" s="37"/>
      <c r="B359" s="69" t="s">
        <v>267</v>
      </c>
      <c r="C359" s="77"/>
      <c r="D359" s="34"/>
    </row>
    <row r="360" spans="1:4" x14ac:dyDescent="0.3">
      <c r="A360" s="37"/>
      <c r="B360" s="69"/>
      <c r="C360" s="77"/>
      <c r="D360" s="34"/>
    </row>
    <row r="361" spans="1:4" x14ac:dyDescent="0.3">
      <c r="A361" s="37"/>
      <c r="B361" s="69" t="s">
        <v>268</v>
      </c>
      <c r="C361" s="77"/>
      <c r="D361" s="34"/>
    </row>
    <row r="362" spans="1:4" x14ac:dyDescent="0.3">
      <c r="A362" s="93"/>
      <c r="B362" s="20"/>
      <c r="C362" s="77"/>
      <c r="D362" s="34"/>
    </row>
    <row r="363" spans="1:4" ht="75" x14ac:dyDescent="0.3">
      <c r="A363" s="37"/>
      <c r="B363" s="69" t="s">
        <v>269</v>
      </c>
      <c r="C363" s="77"/>
      <c r="D363" s="34"/>
    </row>
    <row r="364" spans="1:4" ht="56.25" x14ac:dyDescent="0.3">
      <c r="A364" s="37"/>
      <c r="B364" s="74" t="s">
        <v>270</v>
      </c>
      <c r="C364" s="77"/>
      <c r="D364" s="30"/>
    </row>
    <row r="365" spans="1:4" x14ac:dyDescent="0.3">
      <c r="A365" s="88"/>
      <c r="B365" s="1"/>
      <c r="C365" s="78"/>
      <c r="D365" s="30"/>
    </row>
    <row r="366" spans="1:4" ht="75" x14ac:dyDescent="0.3">
      <c r="A366" s="37"/>
      <c r="B366" s="69" t="s">
        <v>273</v>
      </c>
      <c r="C366" s="77"/>
      <c r="D366" s="30"/>
    </row>
    <row r="367" spans="1:4" x14ac:dyDescent="0.3">
      <c r="A367" s="37"/>
      <c r="B367" s="75"/>
      <c r="C367" s="78"/>
      <c r="D367" s="30"/>
    </row>
    <row r="368" spans="1:4" ht="75" x14ac:dyDescent="0.3">
      <c r="A368" s="37"/>
      <c r="B368" s="74" t="s">
        <v>274</v>
      </c>
      <c r="C368" s="77"/>
      <c r="D368" s="30"/>
    </row>
    <row r="369" spans="1:4" x14ac:dyDescent="0.3">
      <c r="A369" s="93"/>
      <c r="B369" s="20"/>
      <c r="C369" s="77"/>
      <c r="D369" s="34"/>
    </row>
    <row r="370" spans="1:4" ht="75" x14ac:dyDescent="0.3">
      <c r="A370" s="37"/>
      <c r="B370" s="69" t="s">
        <v>275</v>
      </c>
      <c r="C370" s="77"/>
      <c r="D370" s="30"/>
    </row>
    <row r="371" spans="1:4" x14ac:dyDescent="0.3">
      <c r="A371" s="37"/>
      <c r="B371" s="69"/>
      <c r="C371" s="77"/>
      <c r="D371" s="30"/>
    </row>
    <row r="372" spans="1:4" ht="56.25" x14ac:dyDescent="0.3">
      <c r="A372" s="37"/>
      <c r="B372" s="69" t="s">
        <v>276</v>
      </c>
      <c r="C372" s="77"/>
      <c r="D372" s="30"/>
    </row>
    <row r="373" spans="1:4" x14ac:dyDescent="0.3">
      <c r="A373" s="37"/>
      <c r="B373" s="75"/>
      <c r="C373" s="78"/>
      <c r="D373" s="30"/>
    </row>
    <row r="374" spans="1:4" x14ac:dyDescent="0.3">
      <c r="A374" s="37"/>
      <c r="B374" s="69" t="s">
        <v>277</v>
      </c>
      <c r="C374" s="77"/>
      <c r="D374" s="30"/>
    </row>
    <row r="375" spans="1:4" ht="37.5" x14ac:dyDescent="0.3">
      <c r="A375" s="37"/>
      <c r="B375" s="69" t="s">
        <v>278</v>
      </c>
      <c r="C375" s="77"/>
      <c r="D375" s="30"/>
    </row>
    <row r="376" spans="1:4" x14ac:dyDescent="0.3">
      <c r="A376" s="37"/>
      <c r="B376" s="69"/>
      <c r="C376" s="77"/>
      <c r="D376" s="30"/>
    </row>
    <row r="377" spans="1:4" ht="56.25" x14ac:dyDescent="0.3">
      <c r="A377" s="37"/>
      <c r="B377" s="69" t="s">
        <v>279</v>
      </c>
      <c r="C377" s="77"/>
      <c r="D377" s="34"/>
    </row>
    <row r="378" spans="1:4" x14ac:dyDescent="0.3">
      <c r="A378" s="93"/>
      <c r="B378" s="20"/>
      <c r="C378" s="77"/>
      <c r="D378" s="34"/>
    </row>
    <row r="379" spans="1:4" x14ac:dyDescent="0.3">
      <c r="A379" s="93"/>
      <c r="B379" s="20"/>
      <c r="C379" s="77"/>
      <c r="D379" s="34"/>
    </row>
    <row r="380" spans="1:4" x14ac:dyDescent="0.3">
      <c r="A380" s="88"/>
      <c r="B380" s="1"/>
      <c r="C380" s="78"/>
      <c r="D380" s="30"/>
    </row>
    <row r="381" spans="1:4" s="13" customFormat="1" x14ac:dyDescent="0.3">
      <c r="A381" s="62"/>
      <c r="B381" s="71" t="s">
        <v>126</v>
      </c>
      <c r="C381" s="76" t="s">
        <v>127</v>
      </c>
      <c r="D381" s="32">
        <f>SUM(D335:D380)</f>
        <v>0</v>
      </c>
    </row>
    <row r="382" spans="1:4" s="13" customFormat="1" x14ac:dyDescent="0.3">
      <c r="A382" s="38"/>
      <c r="B382" s="72" t="s">
        <v>128</v>
      </c>
      <c r="C382" s="76" t="s">
        <v>127</v>
      </c>
      <c r="D382" s="32">
        <f>D381</f>
        <v>0</v>
      </c>
    </row>
    <row r="383" spans="1:4" s="13" customFormat="1" x14ac:dyDescent="0.3">
      <c r="A383" s="62"/>
      <c r="B383" s="23"/>
      <c r="C383" s="83"/>
      <c r="D383" s="32"/>
    </row>
    <row r="384" spans="1:4" x14ac:dyDescent="0.3">
      <c r="A384" s="37"/>
      <c r="B384" s="69" t="s">
        <v>211</v>
      </c>
      <c r="C384" s="78"/>
      <c r="D384" s="30"/>
    </row>
    <row r="385" spans="1:4" ht="37.5" x14ac:dyDescent="0.3">
      <c r="A385" s="37"/>
      <c r="B385" s="69" t="s">
        <v>280</v>
      </c>
      <c r="C385" s="77"/>
      <c r="D385" s="30"/>
    </row>
    <row r="386" spans="1:4" x14ac:dyDescent="0.3">
      <c r="A386" s="37"/>
      <c r="B386" s="70"/>
      <c r="C386" s="77"/>
      <c r="D386" s="30"/>
    </row>
    <row r="387" spans="1:4" x14ac:dyDescent="0.3">
      <c r="A387" s="37"/>
      <c r="B387" s="69" t="s">
        <v>212</v>
      </c>
      <c r="C387" s="77"/>
      <c r="D387" s="30"/>
    </row>
    <row r="388" spans="1:4" ht="37.5" x14ac:dyDescent="0.3">
      <c r="A388" s="37"/>
      <c r="B388" s="69" t="s">
        <v>281</v>
      </c>
      <c r="C388" s="77"/>
      <c r="D388" s="30"/>
    </row>
    <row r="389" spans="1:4" x14ac:dyDescent="0.3">
      <c r="A389" s="37"/>
      <c r="B389" s="69"/>
      <c r="C389" s="77"/>
      <c r="D389" s="30"/>
    </row>
    <row r="390" spans="1:4" ht="21" x14ac:dyDescent="0.35">
      <c r="A390" s="88"/>
      <c r="B390" s="21" t="s">
        <v>213</v>
      </c>
      <c r="C390" s="63"/>
      <c r="D390" s="30"/>
    </row>
    <row r="391" spans="1:4" x14ac:dyDescent="0.3">
      <c r="A391" s="91">
        <v>71</v>
      </c>
      <c r="B391" s="19" t="s">
        <v>214</v>
      </c>
      <c r="C391" s="63"/>
      <c r="D391" s="30"/>
    </row>
    <row r="392" spans="1:4" ht="56.25" x14ac:dyDescent="0.3">
      <c r="A392" s="88"/>
      <c r="B392" s="20" t="s">
        <v>282</v>
      </c>
      <c r="C392" s="78"/>
      <c r="D392" s="33"/>
    </row>
    <row r="393" spans="1:4" x14ac:dyDescent="0.3">
      <c r="A393" s="93"/>
      <c r="B393" s="20" t="str">
        <f>$B$76</f>
        <v>F: ............................ V: ............................ T: ............................</v>
      </c>
      <c r="C393" s="77" t="s">
        <v>8</v>
      </c>
      <c r="D393" s="34"/>
    </row>
    <row r="394" spans="1:4" x14ac:dyDescent="0.3">
      <c r="A394" s="93"/>
      <c r="B394" s="20"/>
      <c r="C394" s="77"/>
      <c r="D394" s="34"/>
    </row>
    <row r="395" spans="1:4" x14ac:dyDescent="0.3">
      <c r="A395" s="91">
        <v>72</v>
      </c>
      <c r="B395" s="19" t="s">
        <v>215</v>
      </c>
      <c r="C395" s="63"/>
      <c r="D395" s="30"/>
    </row>
    <row r="396" spans="1:4" ht="253.5" customHeight="1" x14ac:dyDescent="0.3">
      <c r="A396" s="37"/>
      <c r="B396" s="69" t="s">
        <v>283</v>
      </c>
      <c r="C396" s="77"/>
      <c r="D396" s="30"/>
    </row>
    <row r="397" spans="1:4" x14ac:dyDescent="0.3">
      <c r="A397" s="93"/>
      <c r="B397" s="20" t="str">
        <f>$B$76</f>
        <v>F: ............................ V: ............................ T: ............................</v>
      </c>
      <c r="C397" s="77" t="s">
        <v>8</v>
      </c>
      <c r="D397" s="34"/>
    </row>
    <row r="398" spans="1:4" x14ac:dyDescent="0.3">
      <c r="A398" s="37"/>
      <c r="B398" s="70"/>
      <c r="C398" s="77"/>
      <c r="D398" s="30"/>
    </row>
    <row r="399" spans="1:4" x14ac:dyDescent="0.3">
      <c r="A399" s="91">
        <v>73</v>
      </c>
      <c r="B399" s="19" t="s">
        <v>216</v>
      </c>
      <c r="C399" s="63"/>
      <c r="D399" s="30"/>
    </row>
    <row r="400" spans="1:4" ht="214.5" customHeight="1" x14ac:dyDescent="0.3">
      <c r="A400" s="37"/>
      <c r="B400" s="69" t="s">
        <v>284</v>
      </c>
      <c r="C400" s="77"/>
      <c r="D400" s="30"/>
    </row>
    <row r="401" spans="1:4" x14ac:dyDescent="0.3">
      <c r="A401" s="93"/>
      <c r="B401" s="20" t="str">
        <f>$B$76</f>
        <v>F: ............................ V: ............................ T: ............................</v>
      </c>
      <c r="C401" s="77" t="s">
        <v>8</v>
      </c>
      <c r="D401" s="34"/>
    </row>
    <row r="402" spans="1:4" x14ac:dyDescent="0.3">
      <c r="A402" s="37"/>
      <c r="B402" s="70"/>
      <c r="C402" s="77"/>
      <c r="D402" s="30"/>
    </row>
    <row r="403" spans="1:4" x14ac:dyDescent="0.3">
      <c r="A403" s="91">
        <v>74</v>
      </c>
      <c r="B403" s="19" t="s">
        <v>217</v>
      </c>
      <c r="C403" s="63"/>
      <c r="D403" s="30"/>
    </row>
    <row r="404" spans="1:4" x14ac:dyDescent="0.3">
      <c r="A404" s="88"/>
      <c r="B404" s="1"/>
      <c r="C404" s="78"/>
      <c r="D404" s="30"/>
    </row>
    <row r="405" spans="1:4" ht="131.25" x14ac:dyDescent="0.3">
      <c r="A405" s="37"/>
      <c r="B405" s="69" t="s">
        <v>285</v>
      </c>
      <c r="C405" s="78"/>
      <c r="D405" s="30"/>
    </row>
    <row r="406" spans="1:4" x14ac:dyDescent="0.3">
      <c r="A406" s="93"/>
      <c r="B406" s="20" t="str">
        <f>$B$76</f>
        <v>F: ............................ V: ............................ T: ............................</v>
      </c>
      <c r="C406" s="77" t="s">
        <v>8</v>
      </c>
      <c r="D406" s="34"/>
    </row>
    <row r="407" spans="1:4" x14ac:dyDescent="0.3">
      <c r="A407" s="37"/>
      <c r="B407" s="70"/>
      <c r="C407" s="78"/>
      <c r="D407" s="30"/>
    </row>
    <row r="408" spans="1:4" x14ac:dyDescent="0.3">
      <c r="A408" s="91">
        <v>75</v>
      </c>
      <c r="B408" s="19" t="s">
        <v>218</v>
      </c>
      <c r="C408" s="63"/>
      <c r="D408" s="30"/>
    </row>
    <row r="409" spans="1:4" x14ac:dyDescent="0.3">
      <c r="A409" s="88"/>
      <c r="B409" s="1"/>
      <c r="C409" s="78"/>
      <c r="D409" s="30"/>
    </row>
    <row r="410" spans="1:4" ht="93.75" x14ac:dyDescent="0.3">
      <c r="A410" s="37"/>
      <c r="B410" s="69" t="s">
        <v>286</v>
      </c>
      <c r="C410" s="78"/>
      <c r="D410" s="30"/>
    </row>
    <row r="411" spans="1:4" x14ac:dyDescent="0.3">
      <c r="A411" s="93"/>
      <c r="B411" s="20" t="str">
        <f>$B$76</f>
        <v>F: ............................ V: ............................ T: ............................</v>
      </c>
      <c r="C411" s="77" t="s">
        <v>8</v>
      </c>
      <c r="D411" s="34"/>
    </row>
    <row r="412" spans="1:4" x14ac:dyDescent="0.3">
      <c r="A412" s="93"/>
      <c r="B412" s="20"/>
      <c r="C412" s="77"/>
      <c r="D412" s="34"/>
    </row>
    <row r="413" spans="1:4" x14ac:dyDescent="0.3">
      <c r="A413" s="93"/>
      <c r="B413" s="20"/>
      <c r="C413" s="77"/>
      <c r="D413" s="34"/>
    </row>
    <row r="414" spans="1:4" x14ac:dyDescent="0.3">
      <c r="A414" s="93"/>
      <c r="B414" s="20"/>
      <c r="C414" s="77"/>
      <c r="D414" s="34"/>
    </row>
    <row r="415" spans="1:4" x14ac:dyDescent="0.3">
      <c r="A415" s="93"/>
      <c r="B415" s="20"/>
      <c r="C415" s="77"/>
      <c r="D415" s="34"/>
    </row>
    <row r="416" spans="1:4" x14ac:dyDescent="0.3">
      <c r="A416" s="93"/>
      <c r="B416" s="20"/>
      <c r="C416" s="77"/>
      <c r="D416" s="34"/>
    </row>
    <row r="417" spans="1:4" x14ac:dyDescent="0.3">
      <c r="A417" s="93"/>
      <c r="B417" s="20"/>
      <c r="C417" s="77"/>
      <c r="D417" s="34"/>
    </row>
    <row r="418" spans="1:4" x14ac:dyDescent="0.3">
      <c r="A418" s="93"/>
      <c r="B418" s="20"/>
      <c r="C418" s="77"/>
      <c r="D418" s="34"/>
    </row>
    <row r="419" spans="1:4" x14ac:dyDescent="0.3">
      <c r="A419" s="37"/>
      <c r="B419" s="70"/>
      <c r="C419" s="77"/>
      <c r="D419" s="30"/>
    </row>
    <row r="420" spans="1:4" x14ac:dyDescent="0.3">
      <c r="A420" s="37"/>
      <c r="B420" s="70"/>
      <c r="C420" s="77"/>
      <c r="D420" s="30"/>
    </row>
    <row r="421" spans="1:4" s="13" customFormat="1" x14ac:dyDescent="0.3">
      <c r="A421" s="38"/>
      <c r="B421" s="71" t="s">
        <v>126</v>
      </c>
      <c r="C421" s="76" t="s">
        <v>127</v>
      </c>
      <c r="D421" s="32">
        <f>SUM(D382:D419)</f>
        <v>0</v>
      </c>
    </row>
    <row r="422" spans="1:4" s="13" customFormat="1" ht="16.5" customHeight="1" x14ac:dyDescent="0.3">
      <c r="A422" s="38"/>
      <c r="B422" s="72" t="s">
        <v>128</v>
      </c>
      <c r="C422" s="76" t="s">
        <v>127</v>
      </c>
      <c r="D422" s="35"/>
    </row>
    <row r="423" spans="1:4" x14ac:dyDescent="0.3">
      <c r="A423" s="37"/>
      <c r="B423" s="70"/>
      <c r="C423" s="77"/>
      <c r="D423" s="30"/>
    </row>
    <row r="424" spans="1:4" x14ac:dyDescent="0.3">
      <c r="A424" s="91">
        <v>76</v>
      </c>
      <c r="B424" s="19" t="s">
        <v>396</v>
      </c>
      <c r="C424" s="63"/>
      <c r="D424" s="30"/>
    </row>
    <row r="425" spans="1:4" x14ac:dyDescent="0.3">
      <c r="A425" s="88"/>
      <c r="B425" s="1"/>
      <c r="C425" s="78"/>
      <c r="D425" s="30"/>
    </row>
    <row r="426" spans="1:4" ht="112.5" x14ac:dyDescent="0.3">
      <c r="A426" s="37"/>
      <c r="B426" s="69" t="s">
        <v>287</v>
      </c>
      <c r="C426" s="78"/>
      <c r="D426" s="30"/>
    </row>
    <row r="427" spans="1:4" x14ac:dyDescent="0.3">
      <c r="A427" s="93"/>
      <c r="B427" s="20" t="str">
        <f>$B$76</f>
        <v>F: ............................ V: ............................ T: ............................</v>
      </c>
      <c r="C427" s="77" t="s">
        <v>8</v>
      </c>
      <c r="D427" s="34"/>
    </row>
    <row r="428" spans="1:4" x14ac:dyDescent="0.3">
      <c r="A428" s="37"/>
      <c r="B428" s="70"/>
      <c r="C428" s="77"/>
      <c r="D428" s="30"/>
    </row>
    <row r="429" spans="1:4" x14ac:dyDescent="0.3">
      <c r="A429" s="37"/>
      <c r="B429" s="70"/>
      <c r="C429" s="77"/>
      <c r="D429" s="30"/>
    </row>
    <row r="430" spans="1:4" x14ac:dyDescent="0.3">
      <c r="A430" s="37"/>
      <c r="B430" s="70"/>
      <c r="C430" s="77"/>
      <c r="D430" s="30"/>
    </row>
    <row r="431" spans="1:4" x14ac:dyDescent="0.3">
      <c r="A431" s="37"/>
      <c r="B431" s="70"/>
      <c r="C431" s="77"/>
      <c r="D431" s="30"/>
    </row>
    <row r="432" spans="1:4" s="13" customFormat="1" ht="19.5" thickBot="1" x14ac:dyDescent="0.35">
      <c r="A432" s="58"/>
      <c r="B432" s="94" t="s">
        <v>219</v>
      </c>
      <c r="C432" s="84" t="s">
        <v>127</v>
      </c>
      <c r="D432" s="85"/>
    </row>
  </sheetData>
  <mergeCells count="1">
    <mergeCell ref="C1:D1"/>
  </mergeCells>
  <phoneticPr fontId="29" type="noConversion"/>
  <pageMargins left="0.23622047244094491" right="0.23622047244094491" top="0.74803149606299213" bottom="0.74803149606299213" header="0.31496062992125984" footer="0.31496062992125984"/>
  <pageSetup paperSize="9" scale="85" fitToHeight="0" orientation="portrait" r:id="rId1"/>
  <headerFooter>
    <oddHeader>&amp;L&amp;"-,Bold"&amp;14BILL NO 1
PRELIMINARIES
&amp;R&amp;"-,Bold"&amp;14
UPGRADING OF DELAREYVILLE SPORT COMPLEX</oddHeader>
  </headerFooter>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6"/>
  <sheetViews>
    <sheetView view="pageLayout" topLeftCell="A37" zoomScale="71" zoomScaleNormal="70" zoomScaleSheetLayoutView="70" zoomScalePageLayoutView="71" workbookViewId="0">
      <selection activeCell="D51" sqref="D51"/>
    </sheetView>
  </sheetViews>
  <sheetFormatPr defaultColWidth="9.140625" defaultRowHeight="18.75" x14ac:dyDescent="0.3"/>
  <cols>
    <col min="1" max="1" width="6.85546875" style="2" customWidth="1"/>
    <col min="2" max="2" width="80.42578125" style="11" customWidth="1"/>
    <col min="3" max="3" width="5.140625" style="2" bestFit="1" customWidth="1"/>
    <col min="4" max="4" width="11.42578125" style="2" bestFit="1" customWidth="1"/>
    <col min="5" max="5" width="14.42578125" style="42" bestFit="1" customWidth="1"/>
    <col min="6" max="6" width="19.7109375" style="42" bestFit="1" customWidth="1"/>
    <col min="7" max="16384" width="9.140625" style="2"/>
  </cols>
  <sheetData>
    <row r="1" spans="1:6" s="40" customFormat="1" ht="37.5" customHeight="1" thickBot="1" x14ac:dyDescent="0.3">
      <c r="A1" s="39"/>
      <c r="B1" s="39"/>
      <c r="C1" s="39"/>
      <c r="D1" s="135" t="s">
        <v>379</v>
      </c>
      <c r="E1" s="136"/>
      <c r="F1" s="137"/>
    </row>
    <row r="2" spans="1:6" s="13" customFormat="1" ht="38.25" thickBot="1" x14ac:dyDescent="0.35">
      <c r="A2" s="64" t="s">
        <v>220</v>
      </c>
      <c r="B2" s="47"/>
      <c r="C2" s="47"/>
      <c r="D2" s="59" t="s">
        <v>122</v>
      </c>
      <c r="E2" s="60" t="s">
        <v>380</v>
      </c>
      <c r="F2" s="61" t="s">
        <v>123</v>
      </c>
    </row>
    <row r="3" spans="1:6" x14ac:dyDescent="0.3">
      <c r="A3" s="51"/>
      <c r="B3" s="6"/>
      <c r="C3" s="29"/>
      <c r="D3" s="63"/>
      <c r="E3" s="33"/>
      <c r="F3" s="41"/>
    </row>
    <row r="4" spans="1:6" ht="21" x14ac:dyDescent="0.3">
      <c r="A4" s="51"/>
      <c r="B4" s="7" t="s">
        <v>11</v>
      </c>
      <c r="C4" s="29"/>
      <c r="D4" s="63"/>
      <c r="E4" s="33"/>
      <c r="F4" s="41"/>
    </row>
    <row r="5" spans="1:6" x14ac:dyDescent="0.3">
      <c r="A5" s="51"/>
      <c r="B5" s="6"/>
      <c r="C5" s="29"/>
      <c r="D5" s="63"/>
      <c r="E5" s="33"/>
      <c r="F5" s="41"/>
    </row>
    <row r="6" spans="1:6" x14ac:dyDescent="0.3">
      <c r="A6" s="51"/>
      <c r="B6" s="8" t="s">
        <v>12</v>
      </c>
      <c r="C6" s="29"/>
      <c r="D6" s="63"/>
      <c r="E6" s="33"/>
      <c r="F6" s="41"/>
    </row>
    <row r="7" spans="1:6" x14ac:dyDescent="0.3">
      <c r="A7" s="51"/>
      <c r="B7" s="6"/>
      <c r="C7" s="29"/>
      <c r="D7" s="63"/>
      <c r="E7" s="33"/>
      <c r="F7" s="41"/>
    </row>
    <row r="8" spans="1:6" ht="56.25" x14ac:dyDescent="0.3">
      <c r="A8" s="51"/>
      <c r="B8" s="6" t="s">
        <v>13</v>
      </c>
      <c r="C8" s="29"/>
      <c r="D8" s="63"/>
      <c r="E8" s="33"/>
      <c r="F8" s="41"/>
    </row>
    <row r="9" spans="1:6" ht="37.5" x14ac:dyDescent="0.3">
      <c r="A9" s="51"/>
      <c r="B9" s="6" t="s">
        <v>14</v>
      </c>
      <c r="C9" s="29"/>
      <c r="D9" s="63"/>
      <c r="E9" s="33"/>
      <c r="F9" s="41"/>
    </row>
    <row r="10" spans="1:6" x14ac:dyDescent="0.3">
      <c r="A10" s="51"/>
      <c r="B10" s="6"/>
      <c r="C10" s="29"/>
      <c r="D10" s="63"/>
      <c r="E10" s="33"/>
      <c r="F10" s="41"/>
    </row>
    <row r="11" spans="1:6" ht="75" x14ac:dyDescent="0.3">
      <c r="A11" s="51"/>
      <c r="B11" s="6" t="s">
        <v>15</v>
      </c>
      <c r="C11" s="29"/>
      <c r="D11" s="63"/>
      <c r="E11" s="33"/>
      <c r="F11" s="41"/>
    </row>
    <row r="12" spans="1:6" ht="56.25" x14ac:dyDescent="0.3">
      <c r="A12" s="51"/>
      <c r="B12" s="6" t="s">
        <v>16</v>
      </c>
      <c r="C12" s="29"/>
      <c r="D12" s="63"/>
      <c r="E12" s="33"/>
      <c r="F12" s="41"/>
    </row>
    <row r="13" spans="1:6" x14ac:dyDescent="0.3">
      <c r="A13" s="51"/>
      <c r="B13" s="6"/>
      <c r="C13" s="29"/>
      <c r="D13" s="63"/>
      <c r="E13" s="33"/>
      <c r="F13" s="41"/>
    </row>
    <row r="14" spans="1:6" ht="131.25" x14ac:dyDescent="0.3">
      <c r="A14" s="51"/>
      <c r="B14" s="6" t="s">
        <v>17</v>
      </c>
      <c r="C14" s="29"/>
      <c r="D14" s="63"/>
      <c r="E14" s="33"/>
      <c r="F14" s="41"/>
    </row>
    <row r="15" spans="1:6" x14ac:dyDescent="0.3">
      <c r="A15" s="51"/>
      <c r="B15" s="6"/>
      <c r="C15" s="29"/>
      <c r="D15" s="63"/>
      <c r="E15" s="33"/>
      <c r="F15" s="41"/>
    </row>
    <row r="16" spans="1:6" x14ac:dyDescent="0.3">
      <c r="A16" s="51"/>
      <c r="B16" s="8" t="s">
        <v>18</v>
      </c>
      <c r="C16" s="29"/>
      <c r="D16" s="63"/>
      <c r="E16" s="33"/>
      <c r="F16" s="41"/>
    </row>
    <row r="17" spans="1:6" x14ac:dyDescent="0.3">
      <c r="A17" s="51"/>
      <c r="B17" s="6"/>
      <c r="C17" s="29"/>
      <c r="D17" s="63"/>
      <c r="E17" s="33"/>
      <c r="F17" s="41"/>
    </row>
    <row r="18" spans="1:6" ht="75" x14ac:dyDescent="0.3">
      <c r="A18" s="51"/>
      <c r="B18" s="6" t="s">
        <v>19</v>
      </c>
      <c r="C18" s="29"/>
      <c r="D18" s="63"/>
      <c r="E18" s="33"/>
      <c r="F18" s="41"/>
    </row>
    <row r="19" spans="1:6" x14ac:dyDescent="0.3">
      <c r="A19" s="51"/>
      <c r="B19" s="6"/>
      <c r="C19" s="29"/>
      <c r="D19" s="63"/>
      <c r="E19" s="33"/>
      <c r="F19" s="41"/>
    </row>
    <row r="20" spans="1:6" x14ac:dyDescent="0.3">
      <c r="A20" s="51"/>
      <c r="B20" s="8" t="s">
        <v>20</v>
      </c>
      <c r="C20" s="29"/>
      <c r="D20" s="63"/>
      <c r="E20" s="33"/>
      <c r="F20" s="41"/>
    </row>
    <row r="21" spans="1:6" x14ac:dyDescent="0.3">
      <c r="A21" s="51"/>
      <c r="B21" s="6"/>
      <c r="C21" s="29"/>
      <c r="D21" s="63"/>
      <c r="E21" s="33"/>
      <c r="F21" s="41"/>
    </row>
    <row r="22" spans="1:6" ht="112.5" x14ac:dyDescent="0.3">
      <c r="A22" s="51"/>
      <c r="B22" s="6" t="s">
        <v>21</v>
      </c>
      <c r="C22" s="29"/>
      <c r="D22" s="63"/>
      <c r="E22" s="33"/>
      <c r="F22" s="41"/>
    </row>
    <row r="23" spans="1:6" x14ac:dyDescent="0.3">
      <c r="A23" s="51"/>
      <c r="B23" s="8" t="s">
        <v>22</v>
      </c>
      <c r="C23" s="29"/>
      <c r="D23" s="63"/>
      <c r="E23" s="33"/>
      <c r="F23" s="41"/>
    </row>
    <row r="24" spans="1:6" x14ac:dyDescent="0.3">
      <c r="A24" s="51"/>
      <c r="B24" s="6"/>
      <c r="C24" s="29"/>
      <c r="D24" s="63"/>
      <c r="E24" s="33"/>
      <c r="F24" s="41"/>
    </row>
    <row r="25" spans="1:6" x14ac:dyDescent="0.3">
      <c r="A25" s="51"/>
      <c r="B25" s="6" t="s">
        <v>23</v>
      </c>
      <c r="C25" s="29"/>
      <c r="D25" s="63"/>
      <c r="E25" s="33"/>
      <c r="F25" s="41"/>
    </row>
    <row r="26" spans="1:6" x14ac:dyDescent="0.3">
      <c r="A26" s="51"/>
      <c r="B26" s="6"/>
      <c r="C26" s="29"/>
      <c r="D26" s="63"/>
      <c r="E26" s="33"/>
      <c r="F26" s="41"/>
    </row>
    <row r="27" spans="1:6" ht="21" x14ac:dyDescent="0.3">
      <c r="A27" s="51"/>
      <c r="B27" s="7" t="s">
        <v>24</v>
      </c>
      <c r="C27" s="29"/>
      <c r="D27" s="63"/>
      <c r="E27" s="33"/>
      <c r="F27" s="41"/>
    </row>
    <row r="28" spans="1:6" x14ac:dyDescent="0.3">
      <c r="A28" s="51"/>
      <c r="B28" s="6"/>
      <c r="C28" s="29"/>
      <c r="D28" s="63"/>
      <c r="E28" s="33"/>
      <c r="F28" s="41"/>
    </row>
    <row r="29" spans="1:6" x14ac:dyDescent="0.3">
      <c r="A29" s="51"/>
      <c r="B29" s="8" t="s">
        <v>25</v>
      </c>
      <c r="C29" s="29"/>
      <c r="D29" s="63"/>
      <c r="E29" s="33"/>
      <c r="F29" s="41"/>
    </row>
    <row r="30" spans="1:6" x14ac:dyDescent="0.3">
      <c r="A30" s="51"/>
      <c r="B30" s="6"/>
      <c r="C30" s="29"/>
      <c r="D30" s="63"/>
      <c r="E30" s="33"/>
      <c r="F30" s="41"/>
    </row>
    <row r="31" spans="1:6" ht="37.5" x14ac:dyDescent="0.3">
      <c r="A31" s="51">
        <v>1</v>
      </c>
      <c r="B31" s="6" t="s">
        <v>401</v>
      </c>
      <c r="C31" s="29" t="s">
        <v>117</v>
      </c>
      <c r="D31" s="63">
        <v>390</v>
      </c>
      <c r="E31" s="33"/>
      <c r="F31" s="41"/>
    </row>
    <row r="32" spans="1:6" x14ac:dyDescent="0.3">
      <c r="A32" s="51"/>
      <c r="B32" s="6"/>
      <c r="C32" s="29"/>
      <c r="D32" s="63"/>
      <c r="E32" s="33"/>
      <c r="F32" s="41"/>
    </row>
    <row r="33" spans="1:6" ht="37.5" x14ac:dyDescent="0.3">
      <c r="A33" s="51"/>
      <c r="B33" s="8" t="s">
        <v>402</v>
      </c>
      <c r="C33" s="29"/>
      <c r="D33" s="118" t="s">
        <v>403</v>
      </c>
      <c r="E33" s="33"/>
      <c r="F33" s="41"/>
    </row>
    <row r="34" spans="1:6" x14ac:dyDescent="0.3">
      <c r="A34" s="51"/>
      <c r="B34" s="6"/>
      <c r="C34" s="29"/>
      <c r="D34" s="63"/>
      <c r="E34" s="33"/>
      <c r="F34" s="41"/>
    </row>
    <row r="35" spans="1:6" ht="21" x14ac:dyDescent="0.3">
      <c r="A35" s="51"/>
      <c r="B35" s="7" t="s">
        <v>26</v>
      </c>
      <c r="C35" s="29"/>
      <c r="D35" s="63"/>
      <c r="E35" s="33"/>
      <c r="F35" s="41"/>
    </row>
    <row r="36" spans="1:6" x14ac:dyDescent="0.3">
      <c r="A36" s="51"/>
      <c r="B36" s="6"/>
      <c r="C36" s="29"/>
      <c r="D36" s="63"/>
      <c r="E36" s="33"/>
      <c r="F36" s="41"/>
    </row>
    <row r="37" spans="1:6" x14ac:dyDescent="0.3">
      <c r="A37" s="51"/>
      <c r="B37" s="8" t="s">
        <v>27</v>
      </c>
      <c r="C37" s="29"/>
      <c r="D37" s="63"/>
      <c r="E37" s="33"/>
      <c r="F37" s="41"/>
    </row>
    <row r="38" spans="1:6" x14ac:dyDescent="0.3">
      <c r="A38" s="51"/>
      <c r="B38" s="6"/>
      <c r="C38" s="29"/>
      <c r="D38" s="63"/>
      <c r="E38" s="33"/>
      <c r="F38" s="41"/>
    </row>
    <row r="39" spans="1:6" ht="37.5" x14ac:dyDescent="0.3">
      <c r="A39" s="51">
        <v>2</v>
      </c>
      <c r="B39" s="6" t="s">
        <v>30</v>
      </c>
      <c r="C39" s="29" t="s">
        <v>117</v>
      </c>
      <c r="D39" s="63">
        <f>D31</f>
        <v>390</v>
      </c>
      <c r="E39" s="33"/>
      <c r="F39" s="41"/>
    </row>
    <row r="40" spans="1:6" x14ac:dyDescent="0.3">
      <c r="A40" s="51"/>
      <c r="B40" s="6"/>
      <c r="C40" s="29"/>
      <c r="D40" s="63"/>
      <c r="E40" s="33"/>
      <c r="F40" s="41"/>
    </row>
    <row r="41" spans="1:6" x14ac:dyDescent="0.3">
      <c r="A41" s="51"/>
      <c r="B41" s="8" t="s">
        <v>31</v>
      </c>
      <c r="C41" s="29"/>
      <c r="D41" s="63"/>
      <c r="E41" s="33"/>
      <c r="F41" s="41"/>
    </row>
    <row r="42" spans="1:6" x14ac:dyDescent="0.3">
      <c r="A42" s="51"/>
      <c r="B42" s="6"/>
      <c r="C42" s="29"/>
      <c r="D42" s="63"/>
      <c r="E42" s="33"/>
      <c r="F42" s="41"/>
    </row>
    <row r="43" spans="1:6" x14ac:dyDescent="0.3">
      <c r="A43" s="51">
        <v>3</v>
      </c>
      <c r="B43" s="6" t="s">
        <v>32</v>
      </c>
      <c r="C43" s="29" t="s">
        <v>119</v>
      </c>
      <c r="D43" s="63">
        <v>200</v>
      </c>
      <c r="E43" s="33"/>
      <c r="F43" s="41"/>
    </row>
    <row r="44" spans="1:6" x14ac:dyDescent="0.3">
      <c r="A44" s="51"/>
      <c r="B44" s="6"/>
      <c r="C44" s="29"/>
      <c r="D44" s="63"/>
      <c r="E44" s="33"/>
      <c r="F44" s="41"/>
    </row>
    <row r="45" spans="1:6" ht="21" x14ac:dyDescent="0.3">
      <c r="A45" s="51"/>
      <c r="B45" s="7" t="s">
        <v>28</v>
      </c>
      <c r="C45" s="29"/>
      <c r="D45" s="63"/>
      <c r="E45" s="33"/>
      <c r="F45" s="41"/>
    </row>
    <row r="46" spans="1:6" x14ac:dyDescent="0.3">
      <c r="A46" s="51"/>
      <c r="B46" s="6"/>
      <c r="C46" s="29"/>
      <c r="D46" s="63"/>
      <c r="E46" s="33"/>
      <c r="F46" s="41"/>
    </row>
    <row r="47" spans="1:6" ht="37.5" x14ac:dyDescent="0.3">
      <c r="A47" s="51"/>
      <c r="B47" s="8" t="s">
        <v>330</v>
      </c>
      <c r="C47" s="29"/>
      <c r="D47" s="63"/>
      <c r="E47" s="33"/>
      <c r="F47" s="41"/>
    </row>
    <row r="48" spans="1:6" x14ac:dyDescent="0.3">
      <c r="A48" s="51"/>
      <c r="B48" s="6"/>
      <c r="C48" s="29"/>
      <c r="D48" s="63"/>
      <c r="E48" s="33"/>
      <c r="F48" s="41"/>
    </row>
    <row r="49" spans="1:6" x14ac:dyDescent="0.3">
      <c r="A49" s="51">
        <v>4</v>
      </c>
      <c r="B49" s="6" t="s">
        <v>29</v>
      </c>
      <c r="C49" s="29" t="s">
        <v>119</v>
      </c>
      <c r="D49" s="63">
        <v>80</v>
      </c>
      <c r="E49" s="33"/>
      <c r="F49" s="41"/>
    </row>
    <row r="50" spans="1:6" x14ac:dyDescent="0.3">
      <c r="A50" s="51"/>
      <c r="B50" s="6"/>
      <c r="C50" s="29"/>
      <c r="D50" s="63"/>
      <c r="E50" s="33"/>
      <c r="F50" s="41"/>
    </row>
    <row r="51" spans="1:6" x14ac:dyDescent="0.3">
      <c r="A51" s="51">
        <v>5</v>
      </c>
      <c r="B51" s="6" t="s">
        <v>33</v>
      </c>
      <c r="C51" s="29" t="s">
        <v>119</v>
      </c>
      <c r="D51" s="63">
        <v>250</v>
      </c>
      <c r="E51" s="33"/>
      <c r="F51" s="41"/>
    </row>
    <row r="52" spans="1:6" x14ac:dyDescent="0.3">
      <c r="A52" s="51"/>
      <c r="B52" s="6"/>
      <c r="C52" s="29"/>
      <c r="D52" s="63"/>
      <c r="E52" s="33"/>
      <c r="F52" s="41"/>
    </row>
    <row r="53" spans="1:6" x14ac:dyDescent="0.3">
      <c r="A53" s="51"/>
      <c r="B53" s="6"/>
      <c r="C53" s="29"/>
      <c r="D53" s="63"/>
      <c r="E53" s="33"/>
      <c r="F53" s="41"/>
    </row>
    <row r="54" spans="1:6" x14ac:dyDescent="0.3">
      <c r="A54" s="51"/>
      <c r="B54" s="6"/>
      <c r="C54" s="29"/>
      <c r="D54" s="63"/>
      <c r="E54" s="33"/>
      <c r="F54" s="41"/>
    </row>
    <row r="55" spans="1:6" x14ac:dyDescent="0.3">
      <c r="A55" s="51"/>
      <c r="B55" s="6"/>
      <c r="C55" s="29"/>
      <c r="D55" s="63"/>
      <c r="E55" s="33"/>
      <c r="F55" s="41"/>
    </row>
    <row r="56" spans="1:6" s="13" customFormat="1" ht="19.5" thickBot="1" x14ac:dyDescent="0.35">
      <c r="A56" s="53"/>
      <c r="B56" s="52" t="s">
        <v>121</v>
      </c>
      <c r="C56" s="54"/>
      <c r="D56" s="53"/>
      <c r="E56" s="65"/>
      <c r="F56" s="66"/>
    </row>
  </sheetData>
  <mergeCells count="1">
    <mergeCell ref="D1:F1"/>
  </mergeCells>
  <phoneticPr fontId="29" type="noConversion"/>
  <pageMargins left="0.23622047244094491" right="0.23622047244094491" top="0.74803149606299213" bottom="0.74803149606299213" header="0.31496062992125984" footer="0.31496062992125984"/>
  <pageSetup paperSize="9" scale="72" fitToHeight="0" orientation="portrait" r:id="rId1"/>
  <headerFooter>
    <oddHeader>&amp;L&amp;"-,Bold"&amp;14BILL NO 2
EARTHWORKS
&amp;R&amp;"-,Bold"&amp;14UPGRADING OF DELARAYVILLE SPORTS COMPLEX</oddHeader>
  </headerFooter>
  <colBreaks count="1" manualBreakCount="1">
    <brk id="7" max="92" man="1"/>
  </colBreaks>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6"/>
  <sheetViews>
    <sheetView view="pageLayout" topLeftCell="A28" zoomScale="70" zoomScaleNormal="100" zoomScalePageLayoutView="70" workbookViewId="0">
      <selection activeCell="E69" sqref="E69"/>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6.140625" style="42" bestFit="1" customWidth="1"/>
    <col min="6" max="6" width="17.42578125" style="42" bestFit="1" customWidth="1"/>
    <col min="7" max="16384" width="9.140625" style="2"/>
  </cols>
  <sheetData>
    <row r="1" spans="1:6" s="40" customFormat="1" ht="37.5" customHeight="1" thickBot="1" x14ac:dyDescent="0.3">
      <c r="A1" s="39"/>
      <c r="B1" s="39"/>
      <c r="C1" s="39"/>
      <c r="D1" s="135" t="s">
        <v>379</v>
      </c>
      <c r="E1" s="136"/>
      <c r="F1" s="137"/>
    </row>
    <row r="2" spans="1:6" s="13" customFormat="1" ht="38.25" thickBot="1" x14ac:dyDescent="0.35">
      <c r="A2" s="45" t="s">
        <v>220</v>
      </c>
      <c r="B2" s="46"/>
      <c r="C2" s="47"/>
      <c r="D2" s="59" t="s">
        <v>122</v>
      </c>
      <c r="E2" s="60" t="s">
        <v>380</v>
      </c>
      <c r="F2" s="61" t="s">
        <v>123</v>
      </c>
    </row>
    <row r="3" spans="1:6" x14ac:dyDescent="0.3">
      <c r="A3" s="51"/>
      <c r="B3" s="6"/>
      <c r="C3" s="29"/>
      <c r="D3" s="63"/>
      <c r="E3" s="43"/>
      <c r="F3" s="41"/>
    </row>
    <row r="4" spans="1:6" ht="21" x14ac:dyDescent="0.3">
      <c r="A4" s="51"/>
      <c r="B4" s="7" t="s">
        <v>41</v>
      </c>
      <c r="C4" s="29"/>
      <c r="D4" s="63"/>
      <c r="E4" s="43"/>
      <c r="F4" s="41"/>
    </row>
    <row r="5" spans="1:6" x14ac:dyDescent="0.3">
      <c r="A5" s="51"/>
      <c r="B5" s="6"/>
      <c r="C5" s="29"/>
      <c r="D5" s="63"/>
      <c r="E5" s="43"/>
      <c r="F5" s="41"/>
    </row>
    <row r="6" spans="1:6" x14ac:dyDescent="0.3">
      <c r="A6" s="51"/>
      <c r="B6" s="8" t="s">
        <v>42</v>
      </c>
      <c r="C6" s="29"/>
      <c r="D6" s="63"/>
      <c r="E6" s="43"/>
      <c r="F6" s="41"/>
    </row>
    <row r="7" spans="1:6" x14ac:dyDescent="0.3">
      <c r="A7" s="51"/>
      <c r="B7" s="6"/>
      <c r="C7" s="29"/>
      <c r="D7" s="63"/>
      <c r="E7" s="43"/>
      <c r="F7" s="41"/>
    </row>
    <row r="8" spans="1:6" ht="112.5" x14ac:dyDescent="0.3">
      <c r="A8" s="51"/>
      <c r="B8" s="6" t="s">
        <v>43</v>
      </c>
      <c r="C8" s="29"/>
      <c r="D8" s="63"/>
      <c r="E8" s="43"/>
      <c r="F8" s="41"/>
    </row>
    <row r="9" spans="1:6" x14ac:dyDescent="0.3">
      <c r="A9" s="51"/>
      <c r="B9" s="6"/>
      <c r="C9" s="29"/>
      <c r="D9" s="63"/>
      <c r="E9" s="43"/>
      <c r="F9" s="41"/>
    </row>
    <row r="10" spans="1:6" x14ac:dyDescent="0.3">
      <c r="A10" s="51"/>
      <c r="B10" s="8" t="s">
        <v>36</v>
      </c>
      <c r="C10" s="29"/>
      <c r="D10" s="63"/>
      <c r="E10" s="43"/>
      <c r="F10" s="41"/>
    </row>
    <row r="11" spans="1:6" x14ac:dyDescent="0.3">
      <c r="A11" s="51"/>
      <c r="B11" s="6"/>
      <c r="C11" s="29"/>
      <c r="D11" s="63"/>
      <c r="E11" s="43"/>
      <c r="F11" s="41"/>
    </row>
    <row r="12" spans="1:6" ht="93.75" x14ac:dyDescent="0.3">
      <c r="A12" s="51"/>
      <c r="B12" s="6" t="s">
        <v>44</v>
      </c>
      <c r="C12" s="29"/>
      <c r="D12" s="63"/>
      <c r="E12" s="43"/>
      <c r="F12" s="41"/>
    </row>
    <row r="13" spans="1:6" x14ac:dyDescent="0.3">
      <c r="A13" s="51"/>
      <c r="B13" s="6"/>
      <c r="C13" s="29"/>
      <c r="D13" s="63"/>
      <c r="E13" s="43"/>
      <c r="F13" s="41"/>
    </row>
    <row r="14" spans="1:6" ht="75" x14ac:dyDescent="0.3">
      <c r="A14" s="51"/>
      <c r="B14" s="6" t="s">
        <v>45</v>
      </c>
      <c r="C14" s="29"/>
      <c r="D14" s="63"/>
      <c r="E14" s="43"/>
      <c r="F14" s="41"/>
    </row>
    <row r="15" spans="1:6" ht="37.5" x14ac:dyDescent="0.3">
      <c r="A15" s="51"/>
      <c r="B15" s="6" t="s">
        <v>46</v>
      </c>
      <c r="C15" s="29"/>
      <c r="D15" s="63"/>
      <c r="E15" s="43"/>
      <c r="F15" s="41"/>
    </row>
    <row r="16" spans="1:6" x14ac:dyDescent="0.3">
      <c r="A16" s="51"/>
      <c r="B16" s="6"/>
      <c r="C16" s="29"/>
      <c r="D16" s="63"/>
      <c r="E16" s="43"/>
      <c r="F16" s="41"/>
    </row>
    <row r="17" spans="1:6" ht="56.25" x14ac:dyDescent="0.3">
      <c r="A17" s="51"/>
      <c r="B17" s="6" t="s">
        <v>47</v>
      </c>
      <c r="C17" s="29"/>
      <c r="D17" s="63"/>
      <c r="E17" s="43"/>
      <c r="F17" s="41"/>
    </row>
    <row r="18" spans="1:6" ht="112.5" x14ac:dyDescent="0.3">
      <c r="A18" s="51"/>
      <c r="B18" s="6" t="s">
        <v>48</v>
      </c>
      <c r="C18" s="29"/>
      <c r="D18" s="63"/>
      <c r="E18" s="43"/>
      <c r="F18" s="41"/>
    </row>
    <row r="19" spans="1:6" x14ac:dyDescent="0.3">
      <c r="A19" s="51"/>
      <c r="B19" s="6"/>
      <c r="C19" s="29"/>
      <c r="D19" s="63"/>
      <c r="E19" s="43"/>
      <c r="F19" s="41"/>
    </row>
    <row r="20" spans="1:6" ht="21" x14ac:dyDescent="0.3">
      <c r="A20" s="51"/>
      <c r="B20" s="7" t="s">
        <v>51</v>
      </c>
      <c r="C20" s="29"/>
      <c r="D20" s="63"/>
      <c r="E20" s="43"/>
      <c r="F20" s="41"/>
    </row>
    <row r="21" spans="1:6" x14ac:dyDescent="0.3">
      <c r="A21" s="51"/>
      <c r="B21" s="6"/>
      <c r="C21" s="29"/>
      <c r="D21" s="63"/>
      <c r="E21" s="43"/>
      <c r="F21" s="41"/>
    </row>
    <row r="22" spans="1:6" ht="42" x14ac:dyDescent="0.3">
      <c r="A22" s="51"/>
      <c r="B22" s="7" t="s">
        <v>52</v>
      </c>
      <c r="C22" s="29"/>
      <c r="D22" s="63"/>
      <c r="E22" s="43"/>
      <c r="F22" s="41"/>
    </row>
    <row r="23" spans="1:6" x14ac:dyDescent="0.3">
      <c r="A23" s="51"/>
      <c r="B23" s="8" t="s">
        <v>338</v>
      </c>
      <c r="C23" s="29"/>
      <c r="D23" s="63"/>
      <c r="E23" s="43"/>
      <c r="F23" s="41"/>
    </row>
    <row r="24" spans="1:6" x14ac:dyDescent="0.3">
      <c r="A24" s="51"/>
      <c r="B24" s="6"/>
      <c r="C24" s="29"/>
      <c r="D24" s="63"/>
      <c r="E24" s="43"/>
      <c r="F24" s="41"/>
    </row>
    <row r="25" spans="1:6" x14ac:dyDescent="0.3">
      <c r="A25" s="51">
        <v>23</v>
      </c>
      <c r="B25" s="6" t="s">
        <v>49</v>
      </c>
      <c r="C25" s="29" t="s">
        <v>119</v>
      </c>
      <c r="D25" s="63">
        <v>60</v>
      </c>
      <c r="E25" s="43"/>
      <c r="F25" s="41"/>
    </row>
    <row r="26" spans="1:6" x14ac:dyDescent="0.3">
      <c r="A26" s="51"/>
      <c r="B26" s="6"/>
      <c r="C26" s="29"/>
      <c r="D26" s="63"/>
      <c r="E26" s="43"/>
      <c r="F26" s="41"/>
    </row>
    <row r="27" spans="1:6" x14ac:dyDescent="0.3">
      <c r="A27" s="51">
        <v>29</v>
      </c>
      <c r="B27" s="6" t="s">
        <v>50</v>
      </c>
      <c r="C27" s="29" t="s">
        <v>119</v>
      </c>
      <c r="D27" s="63">
        <v>33</v>
      </c>
      <c r="E27" s="43"/>
      <c r="F27" s="41"/>
    </row>
    <row r="28" spans="1:6" x14ac:dyDescent="0.3">
      <c r="A28" s="51"/>
      <c r="B28" s="6"/>
      <c r="C28" s="29"/>
      <c r="D28" s="63"/>
      <c r="E28" s="43"/>
      <c r="F28" s="41"/>
    </row>
    <row r="29" spans="1:6" x14ac:dyDescent="0.3">
      <c r="A29" s="51"/>
      <c r="B29" s="6"/>
      <c r="C29" s="29"/>
      <c r="D29" s="63"/>
      <c r="E29" s="43"/>
      <c r="F29" s="41"/>
    </row>
    <row r="30" spans="1:6" ht="21" x14ac:dyDescent="0.3">
      <c r="A30" s="51"/>
      <c r="B30" s="7" t="s">
        <v>37</v>
      </c>
      <c r="C30" s="29"/>
      <c r="D30" s="63"/>
      <c r="E30" s="43"/>
      <c r="F30" s="41"/>
    </row>
    <row r="31" spans="1:6" x14ac:dyDescent="0.3">
      <c r="A31" s="51"/>
      <c r="B31" s="6"/>
      <c r="C31" s="29"/>
      <c r="D31" s="63"/>
      <c r="E31" s="43"/>
      <c r="F31" s="41"/>
    </row>
    <row r="32" spans="1:6" ht="37.5" x14ac:dyDescent="0.3">
      <c r="A32" s="51">
        <v>57</v>
      </c>
      <c r="B32" s="6" t="s">
        <v>38</v>
      </c>
      <c r="C32" s="29" t="s">
        <v>7</v>
      </c>
      <c r="D32" s="63">
        <v>17</v>
      </c>
      <c r="E32" s="43"/>
      <c r="F32" s="41"/>
    </row>
    <row r="33" spans="1:6" x14ac:dyDescent="0.3">
      <c r="A33" s="51"/>
      <c r="B33" s="6"/>
      <c r="C33" s="29"/>
      <c r="D33" s="63"/>
      <c r="E33" s="43"/>
      <c r="F33" s="41"/>
    </row>
    <row r="34" spans="1:6" ht="21" x14ac:dyDescent="0.3">
      <c r="A34" s="51"/>
      <c r="B34" s="7" t="s">
        <v>39</v>
      </c>
      <c r="C34" s="29"/>
      <c r="D34" s="63"/>
      <c r="E34" s="43"/>
      <c r="F34" s="41"/>
    </row>
    <row r="35" spans="1:6" x14ac:dyDescent="0.3">
      <c r="A35" s="51"/>
      <c r="B35" s="6"/>
      <c r="C35" s="29"/>
      <c r="D35" s="63"/>
      <c r="E35" s="43"/>
      <c r="F35" s="41"/>
    </row>
    <row r="36" spans="1:6" ht="21" x14ac:dyDescent="0.3">
      <c r="A36" s="51"/>
      <c r="B36" s="7" t="s">
        <v>40</v>
      </c>
      <c r="C36" s="29"/>
      <c r="D36" s="63"/>
      <c r="E36" s="43"/>
      <c r="F36" s="41"/>
    </row>
    <row r="37" spans="1:6" x14ac:dyDescent="0.3">
      <c r="A37" s="51"/>
      <c r="B37" s="6"/>
      <c r="C37" s="29"/>
      <c r="D37" s="63"/>
      <c r="E37" s="43"/>
      <c r="F37" s="41"/>
    </row>
    <row r="38" spans="1:6" x14ac:dyDescent="0.3">
      <c r="A38" s="51"/>
      <c r="B38" s="8" t="s">
        <v>54</v>
      </c>
      <c r="C38" s="29"/>
      <c r="D38" s="63"/>
      <c r="E38" s="43"/>
      <c r="F38" s="41"/>
    </row>
    <row r="39" spans="1:6" x14ac:dyDescent="0.3">
      <c r="A39" s="51"/>
      <c r="B39" s="8"/>
      <c r="C39" s="29"/>
      <c r="D39" s="63"/>
      <c r="E39" s="43"/>
      <c r="F39" s="41"/>
    </row>
    <row r="40" spans="1:6" x14ac:dyDescent="0.3">
      <c r="A40" s="51">
        <v>327</v>
      </c>
      <c r="B40" s="6" t="s">
        <v>340</v>
      </c>
      <c r="C40" s="29" t="s">
        <v>34</v>
      </c>
      <c r="D40" s="63">
        <v>8.6</v>
      </c>
      <c r="E40" s="43"/>
      <c r="F40" s="41"/>
    </row>
    <row r="41" spans="1:6" x14ac:dyDescent="0.3">
      <c r="A41" s="51"/>
      <c r="B41" s="6"/>
      <c r="C41" s="29"/>
      <c r="D41" s="63"/>
      <c r="E41" s="43"/>
      <c r="F41" s="41"/>
    </row>
    <row r="42" spans="1:6" x14ac:dyDescent="0.3">
      <c r="A42" s="51"/>
      <c r="B42" s="8" t="s">
        <v>55</v>
      </c>
      <c r="C42" s="29"/>
      <c r="D42" s="63"/>
      <c r="E42" s="43"/>
      <c r="F42" s="41"/>
    </row>
    <row r="43" spans="1:6" x14ac:dyDescent="0.3">
      <c r="A43" s="51"/>
      <c r="B43" s="6"/>
      <c r="C43" s="29"/>
      <c r="D43" s="63"/>
      <c r="E43" s="43"/>
      <c r="F43" s="41"/>
    </row>
    <row r="44" spans="1:6" x14ac:dyDescent="0.3">
      <c r="A44" s="51">
        <v>327</v>
      </c>
      <c r="B44" s="6" t="s">
        <v>339</v>
      </c>
      <c r="C44" s="29" t="s">
        <v>34</v>
      </c>
      <c r="D44" s="63">
        <v>3.6</v>
      </c>
      <c r="E44" s="43"/>
      <c r="F44" s="41"/>
    </row>
    <row r="45" spans="1:6" x14ac:dyDescent="0.3">
      <c r="A45" s="51"/>
      <c r="B45" s="6"/>
      <c r="C45" s="29"/>
      <c r="D45" s="63"/>
      <c r="E45" s="43"/>
      <c r="F45" s="41"/>
    </row>
    <row r="46" spans="1:6" x14ac:dyDescent="0.3">
      <c r="A46" s="51"/>
      <c r="B46" s="8" t="s">
        <v>35</v>
      </c>
      <c r="C46" s="29"/>
      <c r="D46" s="63"/>
      <c r="E46" s="43"/>
      <c r="F46" s="41"/>
    </row>
    <row r="47" spans="1:6" x14ac:dyDescent="0.3">
      <c r="A47" s="51"/>
      <c r="B47" s="6"/>
      <c r="C47" s="29"/>
      <c r="D47" s="63"/>
      <c r="E47" s="43"/>
      <c r="F47" s="41"/>
    </row>
    <row r="48" spans="1:6" x14ac:dyDescent="0.3">
      <c r="A48" s="51">
        <v>334</v>
      </c>
      <c r="B48" s="6" t="s">
        <v>341</v>
      </c>
      <c r="C48" s="29" t="s">
        <v>117</v>
      </c>
      <c r="D48" s="63">
        <v>373</v>
      </c>
      <c r="E48" s="43"/>
      <c r="F48" s="41"/>
    </row>
    <row r="49" spans="1:6" x14ac:dyDescent="0.3">
      <c r="A49" s="51"/>
      <c r="B49" s="6"/>
      <c r="C49" s="29"/>
      <c r="D49" s="63"/>
      <c r="E49" s="43"/>
      <c r="F49" s="41"/>
    </row>
    <row r="50" spans="1:6" x14ac:dyDescent="0.3">
      <c r="A50" s="51"/>
      <c r="B50" s="6"/>
      <c r="C50" s="29"/>
      <c r="D50" s="63"/>
      <c r="E50" s="43"/>
      <c r="F50" s="41"/>
    </row>
    <row r="51" spans="1:6" x14ac:dyDescent="0.3">
      <c r="A51" s="51"/>
      <c r="B51" s="6"/>
      <c r="C51" s="29"/>
      <c r="D51" s="63"/>
      <c r="E51" s="43"/>
      <c r="F51" s="41"/>
    </row>
    <row r="52" spans="1:6" x14ac:dyDescent="0.3">
      <c r="A52" s="51"/>
      <c r="B52" s="6"/>
      <c r="C52" s="29"/>
      <c r="D52" s="63"/>
      <c r="E52" s="43"/>
      <c r="F52" s="41"/>
    </row>
    <row r="53" spans="1:6" x14ac:dyDescent="0.3">
      <c r="A53" s="51"/>
      <c r="B53" s="6"/>
      <c r="C53" s="29"/>
      <c r="D53" s="63"/>
      <c r="E53" s="43"/>
      <c r="F53" s="41"/>
    </row>
    <row r="54" spans="1:6" x14ac:dyDescent="0.3">
      <c r="A54" s="51"/>
      <c r="B54" s="6"/>
      <c r="C54" s="29"/>
      <c r="D54" s="63"/>
      <c r="E54" s="43"/>
      <c r="F54" s="41"/>
    </row>
    <row r="55" spans="1:6" x14ac:dyDescent="0.3">
      <c r="A55" s="51"/>
      <c r="B55" s="6"/>
      <c r="C55" s="29"/>
      <c r="D55" s="63"/>
      <c r="E55" s="43"/>
      <c r="F55" s="41"/>
    </row>
    <row r="56" spans="1:6" x14ac:dyDescent="0.3">
      <c r="A56" s="51"/>
      <c r="B56" s="6"/>
      <c r="C56" s="29"/>
      <c r="D56" s="63"/>
      <c r="E56" s="43"/>
      <c r="F56" s="41"/>
    </row>
    <row r="57" spans="1:6" x14ac:dyDescent="0.3">
      <c r="A57" s="51"/>
      <c r="B57" s="6"/>
      <c r="C57" s="29"/>
      <c r="D57" s="63"/>
      <c r="E57" s="43"/>
      <c r="F57" s="41"/>
    </row>
    <row r="58" spans="1:6" x14ac:dyDescent="0.3">
      <c r="A58" s="51"/>
      <c r="B58" s="6"/>
      <c r="C58" s="29"/>
      <c r="D58" s="63"/>
      <c r="E58" s="43"/>
      <c r="F58" s="41"/>
    </row>
    <row r="59" spans="1:6" x14ac:dyDescent="0.3">
      <c r="A59" s="51"/>
      <c r="B59" s="6"/>
      <c r="C59" s="29"/>
      <c r="D59" s="63"/>
      <c r="E59" s="43"/>
      <c r="F59" s="41"/>
    </row>
    <row r="60" spans="1:6" x14ac:dyDescent="0.3">
      <c r="A60" s="51"/>
      <c r="B60" s="6"/>
      <c r="C60" s="29"/>
      <c r="D60" s="63"/>
      <c r="E60" s="43"/>
      <c r="F60" s="41"/>
    </row>
    <row r="61" spans="1:6" x14ac:dyDescent="0.3">
      <c r="A61" s="51"/>
      <c r="B61" s="6"/>
      <c r="C61" s="29"/>
      <c r="D61" s="63"/>
      <c r="E61" s="43"/>
      <c r="F61" s="41"/>
    </row>
    <row r="62" spans="1:6" x14ac:dyDescent="0.3">
      <c r="A62" s="51"/>
      <c r="B62" s="6"/>
      <c r="C62" s="29"/>
      <c r="D62" s="63"/>
      <c r="E62" s="43"/>
      <c r="F62" s="41"/>
    </row>
    <row r="63" spans="1:6" x14ac:dyDescent="0.3">
      <c r="A63" s="51"/>
      <c r="B63" s="6"/>
      <c r="C63" s="29"/>
      <c r="D63" s="63"/>
      <c r="E63" s="43"/>
      <c r="F63" s="41"/>
    </row>
    <row r="64" spans="1:6" x14ac:dyDescent="0.3">
      <c r="A64" s="51"/>
      <c r="B64" s="6"/>
      <c r="C64" s="29"/>
      <c r="D64" s="63"/>
      <c r="E64" s="43"/>
      <c r="F64" s="41"/>
    </row>
    <row r="65" spans="1:6" x14ac:dyDescent="0.3">
      <c r="A65" s="51"/>
      <c r="B65" s="6"/>
      <c r="C65" s="29"/>
      <c r="D65" s="63"/>
      <c r="E65" s="43"/>
      <c r="F65" s="41"/>
    </row>
    <row r="66" spans="1:6" s="13" customFormat="1" ht="19.5" thickBot="1" x14ac:dyDescent="0.35">
      <c r="A66" s="53"/>
      <c r="B66" s="52" t="s">
        <v>121</v>
      </c>
      <c r="C66" s="54"/>
      <c r="D66" s="53"/>
      <c r="E66" s="56"/>
      <c r="F66" s="57">
        <f>SUM(F25:F48)</f>
        <v>0</v>
      </c>
    </row>
  </sheetData>
  <mergeCells count="1">
    <mergeCell ref="D1:F1"/>
  </mergeCells>
  <phoneticPr fontId="29" type="noConversion"/>
  <pageMargins left="0.25" right="0.25" top="0.75" bottom="0.75" header="0.3" footer="0.3"/>
  <pageSetup paperSize="9" scale="70" fitToHeight="0" orientation="portrait" r:id="rId1"/>
  <headerFooter>
    <oddHeader>&amp;L&amp;"-,Bold"&amp;14BILL NO 3
CONCRETE, FORMWORK AND REINFORCEMENT
&amp;R&amp;"-,Bold"&amp;14UPGRADING OF DELAREYVILLE SPORTS COMPLEX</oddHeader>
  </headerFooter>
  <extLs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F48"/>
  <sheetViews>
    <sheetView view="pageBreakPreview" zoomScale="60" zoomScaleNormal="70" zoomScalePageLayoutView="66" workbookViewId="0">
      <selection activeCell="B43" sqref="B43"/>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2.28515625" style="42" bestFit="1" customWidth="1"/>
    <col min="6" max="6" width="17.42578125" style="42" bestFit="1" customWidth="1"/>
    <col min="7" max="16384" width="9.140625" style="2"/>
  </cols>
  <sheetData>
    <row r="2" spans="1:6" x14ac:dyDescent="0.3">
      <c r="B2" s="131" t="s">
        <v>428</v>
      </c>
      <c r="C2" s="138" t="s">
        <v>429</v>
      </c>
      <c r="D2" s="138"/>
      <c r="E2" s="138"/>
      <c r="F2" s="138"/>
    </row>
    <row r="3" spans="1:6" ht="19.5" thickBot="1" x14ac:dyDescent="0.35">
      <c r="B3" s="131"/>
    </row>
    <row r="4" spans="1:6" s="40" customFormat="1" ht="37.5" customHeight="1" thickBot="1" x14ac:dyDescent="0.3">
      <c r="A4" s="39"/>
      <c r="B4" s="39"/>
      <c r="C4" s="39"/>
      <c r="D4" s="135" t="s">
        <v>379</v>
      </c>
      <c r="E4" s="136"/>
      <c r="F4" s="137"/>
    </row>
    <row r="5" spans="1:6" s="13" customFormat="1" ht="38.25" thickBot="1" x14ac:dyDescent="0.35">
      <c r="A5" s="45" t="s">
        <v>220</v>
      </c>
      <c r="B5" s="46"/>
      <c r="C5" s="47"/>
      <c r="D5" s="59" t="s">
        <v>122</v>
      </c>
      <c r="E5" s="60" t="s">
        <v>380</v>
      </c>
      <c r="F5" s="61" t="s">
        <v>123</v>
      </c>
    </row>
    <row r="6" spans="1:6" x14ac:dyDescent="0.3">
      <c r="A6" s="51"/>
      <c r="B6" s="6"/>
      <c r="C6" s="29"/>
      <c r="D6" s="44"/>
      <c r="E6" s="43"/>
      <c r="F6" s="41"/>
    </row>
    <row r="7" spans="1:6" ht="21" x14ac:dyDescent="0.3">
      <c r="A7" s="51"/>
      <c r="B7" s="7" t="s">
        <v>56</v>
      </c>
      <c r="C7" s="29"/>
      <c r="D7" s="44"/>
      <c r="E7" s="43"/>
      <c r="F7" s="41"/>
    </row>
    <row r="8" spans="1:6" x14ac:dyDescent="0.3">
      <c r="A8" s="51"/>
      <c r="B8" s="6"/>
      <c r="C8" s="29"/>
      <c r="D8" s="44"/>
      <c r="E8" s="43"/>
      <c r="F8" s="41"/>
    </row>
    <row r="9" spans="1:6" ht="21" x14ac:dyDescent="0.3">
      <c r="A9" s="51"/>
      <c r="B9" s="7" t="s">
        <v>57</v>
      </c>
      <c r="C9" s="29"/>
      <c r="D9" s="44"/>
      <c r="E9" s="43"/>
      <c r="F9" s="41"/>
    </row>
    <row r="10" spans="1:6" x14ac:dyDescent="0.3">
      <c r="A10" s="51"/>
      <c r="B10" s="6"/>
      <c r="C10" s="29"/>
      <c r="D10" s="44"/>
      <c r="E10" s="43"/>
      <c r="F10" s="41"/>
    </row>
    <row r="11" spans="1:6" ht="37.5" x14ac:dyDescent="0.3">
      <c r="A11" s="51"/>
      <c r="B11" s="8" t="s">
        <v>58</v>
      </c>
      <c r="C11" s="29"/>
      <c r="D11" s="44"/>
      <c r="E11" s="43"/>
      <c r="F11" s="41"/>
    </row>
    <row r="12" spans="1:6" x14ac:dyDescent="0.3">
      <c r="A12" s="51"/>
      <c r="B12" s="6"/>
      <c r="C12" s="29"/>
      <c r="D12" s="44"/>
      <c r="E12" s="43"/>
      <c r="F12" s="41"/>
    </row>
    <row r="13" spans="1:6" x14ac:dyDescent="0.3">
      <c r="A13" s="51">
        <v>1</v>
      </c>
      <c r="B13" s="6" t="s">
        <v>9</v>
      </c>
      <c r="C13" s="29" t="s">
        <v>117</v>
      </c>
      <c r="D13" s="44">
        <v>385</v>
      </c>
      <c r="E13" s="43"/>
      <c r="F13" s="41"/>
    </row>
    <row r="14" spans="1:6" x14ac:dyDescent="0.3">
      <c r="A14" s="51"/>
      <c r="B14" s="6"/>
      <c r="C14" s="29"/>
      <c r="D14" s="44"/>
      <c r="E14" s="43"/>
      <c r="F14" s="41"/>
    </row>
    <row r="15" spans="1:6" x14ac:dyDescent="0.3">
      <c r="A15" s="51">
        <v>2</v>
      </c>
      <c r="B15" s="6" t="s">
        <v>10</v>
      </c>
      <c r="C15" s="29" t="s">
        <v>117</v>
      </c>
      <c r="D15" s="44">
        <v>840</v>
      </c>
      <c r="E15" s="43"/>
      <c r="F15" s="41"/>
    </row>
    <row r="16" spans="1:6" x14ac:dyDescent="0.3">
      <c r="A16" s="51"/>
      <c r="B16" s="6"/>
      <c r="C16" s="29"/>
      <c r="D16" s="44"/>
      <c r="E16" s="43"/>
      <c r="F16" s="41"/>
    </row>
    <row r="17" spans="1:6" ht="21" x14ac:dyDescent="0.3">
      <c r="A17" s="51"/>
      <c r="B17" s="7" t="s">
        <v>59</v>
      </c>
      <c r="C17" s="29"/>
      <c r="D17" s="44"/>
      <c r="E17" s="43"/>
      <c r="F17" s="41"/>
    </row>
    <row r="18" spans="1:6" x14ac:dyDescent="0.3">
      <c r="A18" s="51"/>
      <c r="B18" s="6"/>
      <c r="C18" s="29"/>
      <c r="D18" s="44"/>
      <c r="E18" s="43"/>
      <c r="F18" s="41"/>
    </row>
    <row r="19" spans="1:6" x14ac:dyDescent="0.3">
      <c r="A19" s="51"/>
      <c r="B19" s="8" t="s">
        <v>60</v>
      </c>
      <c r="C19" s="29"/>
      <c r="D19" s="44"/>
      <c r="E19" s="43"/>
      <c r="F19" s="41"/>
    </row>
    <row r="20" spans="1:6" x14ac:dyDescent="0.3">
      <c r="A20" s="51"/>
      <c r="B20" s="6"/>
      <c r="C20" s="29"/>
      <c r="D20" s="44"/>
      <c r="E20" s="43"/>
      <c r="F20" s="41"/>
    </row>
    <row r="21" spans="1:6" x14ac:dyDescent="0.3">
      <c r="A21" s="51">
        <v>3</v>
      </c>
      <c r="B21" s="6" t="s">
        <v>342</v>
      </c>
      <c r="C21" s="29" t="s">
        <v>6</v>
      </c>
      <c r="D21" s="44">
        <v>900</v>
      </c>
      <c r="E21" s="43"/>
      <c r="F21" s="41"/>
    </row>
    <row r="22" spans="1:6" x14ac:dyDescent="0.3">
      <c r="A22" s="51"/>
      <c r="B22" s="6"/>
      <c r="C22" s="29"/>
      <c r="D22" s="44"/>
      <c r="E22" s="43"/>
      <c r="F22" s="41"/>
    </row>
    <row r="23" spans="1:6" x14ac:dyDescent="0.3">
      <c r="A23" s="51">
        <v>4</v>
      </c>
      <c r="B23" s="6" t="s">
        <v>344</v>
      </c>
      <c r="C23" s="29" t="s">
        <v>6</v>
      </c>
      <c r="D23" s="44">
        <v>2000</v>
      </c>
      <c r="E23" s="43"/>
      <c r="F23" s="41"/>
    </row>
    <row r="24" spans="1:6" x14ac:dyDescent="0.3">
      <c r="A24" s="51"/>
      <c r="B24" s="6"/>
      <c r="C24" s="29"/>
      <c r="D24" s="44"/>
      <c r="E24" s="43"/>
      <c r="F24" s="41"/>
    </row>
    <row r="25" spans="1:6" ht="37.5" x14ac:dyDescent="0.3">
      <c r="A25" s="51"/>
      <c r="B25" s="8" t="s">
        <v>61</v>
      </c>
      <c r="C25" s="29"/>
      <c r="D25" s="44"/>
      <c r="E25" s="43"/>
      <c r="F25" s="41"/>
    </row>
    <row r="26" spans="1:6" x14ac:dyDescent="0.3">
      <c r="A26" s="51">
        <v>5</v>
      </c>
      <c r="B26" s="6" t="s">
        <v>343</v>
      </c>
      <c r="C26" s="29" t="s">
        <v>6</v>
      </c>
      <c r="D26" s="44">
        <v>345</v>
      </c>
      <c r="E26" s="43"/>
      <c r="F26" s="41"/>
    </row>
    <row r="27" spans="1:6" x14ac:dyDescent="0.3">
      <c r="A27" s="51"/>
      <c r="B27" s="6"/>
      <c r="C27" s="29"/>
      <c r="D27" s="44"/>
      <c r="E27" s="43"/>
      <c r="F27" s="41"/>
    </row>
    <row r="28" spans="1:6" x14ac:dyDescent="0.3">
      <c r="A28" s="51"/>
      <c r="B28" s="6"/>
      <c r="C28" s="29"/>
      <c r="D28" s="44"/>
      <c r="E28" s="43"/>
      <c r="F28" s="41"/>
    </row>
    <row r="29" spans="1:6" x14ac:dyDescent="0.3">
      <c r="A29" s="51"/>
      <c r="B29" s="6"/>
      <c r="C29" s="29"/>
      <c r="D29" s="44"/>
      <c r="E29" s="43"/>
      <c r="F29" s="41"/>
    </row>
    <row r="30" spans="1:6" x14ac:dyDescent="0.3">
      <c r="A30" s="51"/>
      <c r="B30" s="6"/>
      <c r="C30" s="29"/>
      <c r="D30" s="44"/>
      <c r="E30" s="43"/>
      <c r="F30" s="41"/>
    </row>
    <row r="31" spans="1:6" x14ac:dyDescent="0.3">
      <c r="A31" s="51"/>
      <c r="B31" s="6"/>
      <c r="C31" s="29"/>
      <c r="D31" s="44"/>
      <c r="E31" s="43"/>
      <c r="F31" s="41"/>
    </row>
    <row r="32" spans="1:6" x14ac:dyDescent="0.3">
      <c r="A32" s="51"/>
      <c r="B32" s="6"/>
      <c r="C32" s="29"/>
      <c r="D32" s="44"/>
      <c r="E32" s="43"/>
      <c r="F32" s="41"/>
    </row>
    <row r="33" spans="1:6" x14ac:dyDescent="0.3">
      <c r="A33" s="51"/>
      <c r="B33" s="6"/>
      <c r="C33" s="29"/>
      <c r="D33" s="44"/>
      <c r="E33" s="43"/>
      <c r="F33" s="41"/>
    </row>
    <row r="34" spans="1:6" x14ac:dyDescent="0.3">
      <c r="A34" s="51"/>
      <c r="B34" s="6"/>
      <c r="C34" s="29"/>
      <c r="D34" s="44"/>
      <c r="E34" s="43"/>
      <c r="F34" s="41"/>
    </row>
    <row r="35" spans="1:6" x14ac:dyDescent="0.3">
      <c r="A35" s="51"/>
      <c r="B35" s="6"/>
      <c r="C35" s="29"/>
      <c r="D35" s="44"/>
      <c r="E35" s="43"/>
      <c r="F35" s="41"/>
    </row>
    <row r="36" spans="1:6" x14ac:dyDescent="0.3">
      <c r="A36" s="51"/>
      <c r="B36" s="6"/>
      <c r="C36" s="29"/>
      <c r="D36" s="44"/>
      <c r="E36" s="43"/>
      <c r="F36" s="41"/>
    </row>
    <row r="37" spans="1:6" x14ac:dyDescent="0.3">
      <c r="A37" s="51"/>
      <c r="B37" s="6"/>
      <c r="C37" s="29"/>
      <c r="D37" s="44"/>
      <c r="E37" s="43"/>
      <c r="F37" s="41"/>
    </row>
    <row r="38" spans="1:6" x14ac:dyDescent="0.3">
      <c r="A38" s="51"/>
      <c r="B38" s="6"/>
      <c r="C38" s="29"/>
      <c r="D38" s="44"/>
      <c r="E38" s="43"/>
      <c r="F38" s="41"/>
    </row>
    <row r="39" spans="1:6" x14ac:dyDescent="0.3">
      <c r="A39" s="51"/>
      <c r="B39" s="6"/>
      <c r="C39" s="29"/>
      <c r="D39" s="44"/>
      <c r="E39" s="43"/>
      <c r="F39" s="41"/>
    </row>
    <row r="40" spans="1:6" x14ac:dyDescent="0.3">
      <c r="A40" s="51"/>
      <c r="B40" s="6"/>
      <c r="C40" s="29"/>
      <c r="D40" s="44"/>
      <c r="E40" s="43"/>
      <c r="F40" s="41"/>
    </row>
    <row r="41" spans="1:6" x14ac:dyDescent="0.3">
      <c r="A41" s="51"/>
      <c r="B41" s="6"/>
      <c r="C41" s="29"/>
      <c r="D41" s="44"/>
      <c r="E41" s="43"/>
      <c r="F41" s="41"/>
    </row>
    <row r="42" spans="1:6" x14ac:dyDescent="0.3">
      <c r="A42" s="51"/>
      <c r="B42" s="6"/>
      <c r="C42" s="29"/>
      <c r="D42" s="44"/>
      <c r="E42" s="43"/>
      <c r="F42" s="41"/>
    </row>
    <row r="43" spans="1:6" x14ac:dyDescent="0.3">
      <c r="A43" s="51"/>
      <c r="B43" s="6"/>
      <c r="C43" s="29"/>
      <c r="D43" s="44"/>
      <c r="E43" s="43"/>
      <c r="F43" s="41"/>
    </row>
    <row r="44" spans="1:6" x14ac:dyDescent="0.3">
      <c r="A44" s="51"/>
      <c r="B44" s="6"/>
      <c r="C44" s="29"/>
      <c r="D44" s="44"/>
      <c r="E44" s="43"/>
      <c r="F44" s="41"/>
    </row>
    <row r="45" spans="1:6" x14ac:dyDescent="0.3">
      <c r="A45" s="51"/>
      <c r="B45" s="6"/>
      <c r="C45" s="29"/>
      <c r="D45" s="44"/>
      <c r="E45" s="43"/>
      <c r="F45" s="41"/>
    </row>
    <row r="46" spans="1:6" x14ac:dyDescent="0.3">
      <c r="A46" s="51"/>
      <c r="B46" s="6"/>
      <c r="C46" s="29"/>
      <c r="D46" s="44"/>
      <c r="E46" s="43"/>
      <c r="F46" s="41"/>
    </row>
    <row r="47" spans="1:6" x14ac:dyDescent="0.3">
      <c r="A47" s="51"/>
      <c r="B47" s="6"/>
      <c r="C47" s="29"/>
      <c r="D47" s="44"/>
      <c r="E47" s="43"/>
      <c r="F47" s="41"/>
    </row>
    <row r="48" spans="1:6" s="13" customFormat="1" ht="19.5" thickBot="1" x14ac:dyDescent="0.35">
      <c r="A48" s="53"/>
      <c r="B48" s="52" t="s">
        <v>121</v>
      </c>
      <c r="C48" s="54"/>
      <c r="D48" s="55"/>
      <c r="E48" s="56"/>
      <c r="F48" s="57">
        <f>SUM(F6:F47)</f>
        <v>0</v>
      </c>
    </row>
  </sheetData>
  <mergeCells count="2">
    <mergeCell ref="D4:F4"/>
    <mergeCell ref="C2:F2"/>
  </mergeCells>
  <phoneticPr fontId="29" type="noConversion"/>
  <pageMargins left="0.25" right="0.25" top="0.75" bottom="0.75" header="0.3" footer="0.3"/>
  <pageSetup paperSize="9" scale="72" fitToHeight="0" orientation="portrait" r:id="rId1"/>
  <headerFooter>
    <oddHeader>&amp;L&amp;"-,Bold"&amp;14BILL NO 4        MASONRY&amp;R&amp;"-,Bold"&amp;14UPGRADING OF DELARAYVILLE  SPORT FACILITY</oddHeader>
  </headerFooter>
  <extLs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51"/>
  <sheetViews>
    <sheetView view="pageBreakPreview" topLeftCell="A7" zoomScale="60" zoomScaleNormal="70" zoomScalePageLayoutView="68" workbookViewId="0">
      <selection activeCell="B4" sqref="B4"/>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 style="2" bestFit="1" customWidth="1"/>
    <col min="5" max="5" width="12.28515625" style="42" customWidth="1"/>
    <col min="6" max="6" width="16.140625" style="42" bestFit="1" customWidth="1"/>
    <col min="7" max="16384" width="9.140625" style="2"/>
  </cols>
  <sheetData>
    <row r="1" spans="1:6" s="40" customFormat="1" ht="37.5" customHeight="1" thickBot="1" x14ac:dyDescent="0.3">
      <c r="A1" s="39"/>
      <c r="B1" s="39"/>
      <c r="C1" s="39"/>
      <c r="D1" s="135" t="s">
        <v>379</v>
      </c>
      <c r="E1" s="136"/>
      <c r="F1" s="137"/>
    </row>
    <row r="2" spans="1:6" s="13" customFormat="1" ht="37.5" x14ac:dyDescent="0.3">
      <c r="A2" s="45" t="s">
        <v>220</v>
      </c>
      <c r="B2" s="46"/>
      <c r="C2" s="47"/>
      <c r="D2" s="48" t="s">
        <v>122</v>
      </c>
      <c r="E2" s="49" t="s">
        <v>380</v>
      </c>
      <c r="F2" s="50" t="s">
        <v>123</v>
      </c>
    </row>
    <row r="3" spans="1:6" ht="21" x14ac:dyDescent="0.3">
      <c r="A3" s="51"/>
      <c r="B3" s="7" t="s">
        <v>64</v>
      </c>
      <c r="C3" s="29"/>
      <c r="D3" s="44"/>
      <c r="E3" s="43"/>
      <c r="F3" s="41"/>
    </row>
    <row r="4" spans="1:6" x14ac:dyDescent="0.3">
      <c r="A4" s="51"/>
      <c r="B4" s="6"/>
      <c r="C4" s="29"/>
      <c r="D4" s="44"/>
      <c r="E4" s="43"/>
      <c r="F4" s="41"/>
    </row>
    <row r="5" spans="1:6" x14ac:dyDescent="0.3">
      <c r="A5" s="51"/>
      <c r="B5" s="6"/>
      <c r="C5" s="29"/>
      <c r="D5" s="44"/>
      <c r="E5" s="43"/>
      <c r="F5" s="41"/>
    </row>
    <row r="6" spans="1:6" ht="37.5" x14ac:dyDescent="0.3">
      <c r="A6" s="51"/>
      <c r="B6" s="8" t="s">
        <v>65</v>
      </c>
      <c r="C6" s="29"/>
      <c r="D6" s="44"/>
      <c r="E6" s="43"/>
      <c r="F6" s="41"/>
    </row>
    <row r="7" spans="1:6" x14ac:dyDescent="0.3">
      <c r="A7" s="51"/>
      <c r="B7" s="6"/>
      <c r="C7" s="29"/>
      <c r="D7" s="44"/>
      <c r="E7" s="43"/>
      <c r="F7" s="41"/>
    </row>
    <row r="8" spans="1:6" x14ac:dyDescent="0.3">
      <c r="A8" s="51">
        <v>1</v>
      </c>
      <c r="B8" s="6" t="s">
        <v>66</v>
      </c>
      <c r="C8" s="29" t="s">
        <v>6</v>
      </c>
      <c r="D8" s="44">
        <v>345</v>
      </c>
      <c r="E8" s="43"/>
      <c r="F8" s="41"/>
    </row>
    <row r="9" spans="1:6" x14ac:dyDescent="0.3">
      <c r="A9" s="51"/>
      <c r="B9" s="6"/>
      <c r="C9" s="29"/>
      <c r="D9" s="44"/>
      <c r="E9" s="43"/>
      <c r="F9" s="41"/>
    </row>
    <row r="10" spans="1:6" ht="37.5" x14ac:dyDescent="0.3">
      <c r="A10" s="51"/>
      <c r="B10" s="8" t="s">
        <v>67</v>
      </c>
      <c r="C10" s="29"/>
      <c r="D10" s="44"/>
      <c r="E10" s="43"/>
      <c r="F10" s="41"/>
    </row>
    <row r="11" spans="1:6" x14ac:dyDescent="0.3">
      <c r="A11" s="51"/>
      <c r="B11" s="6"/>
      <c r="C11" s="29"/>
      <c r="D11" s="44"/>
      <c r="E11" s="43"/>
      <c r="F11" s="41"/>
    </row>
    <row r="12" spans="1:6" x14ac:dyDescent="0.3">
      <c r="A12" s="51">
        <v>2</v>
      </c>
      <c r="B12" s="6" t="s">
        <v>68</v>
      </c>
      <c r="C12" s="29" t="s">
        <v>117</v>
      </c>
      <c r="D12" s="44">
        <v>400</v>
      </c>
      <c r="E12" s="43"/>
      <c r="F12" s="41"/>
    </row>
    <row r="13" spans="1:6" x14ac:dyDescent="0.3">
      <c r="A13" s="51"/>
      <c r="B13" s="6"/>
      <c r="C13" s="29"/>
      <c r="D13" s="44"/>
      <c r="E13" s="43"/>
      <c r="F13" s="41"/>
    </row>
    <row r="14" spans="1:6" x14ac:dyDescent="0.3">
      <c r="A14" s="51"/>
      <c r="B14" s="6"/>
      <c r="C14" s="29"/>
      <c r="D14" s="44"/>
      <c r="E14" s="43"/>
      <c r="F14" s="41"/>
    </row>
    <row r="15" spans="1:6" x14ac:dyDescent="0.3">
      <c r="A15" s="51"/>
      <c r="B15" s="6"/>
      <c r="C15" s="29"/>
      <c r="D15" s="44"/>
      <c r="E15" s="43"/>
      <c r="F15" s="41"/>
    </row>
    <row r="16" spans="1:6" x14ac:dyDescent="0.3">
      <c r="A16" s="51"/>
      <c r="B16" s="6"/>
      <c r="C16" s="29"/>
      <c r="D16" s="44"/>
      <c r="E16" s="43"/>
      <c r="F16" s="41"/>
    </row>
    <row r="17" spans="1:6" x14ac:dyDescent="0.3">
      <c r="A17" s="51"/>
      <c r="B17" s="6"/>
      <c r="C17" s="29"/>
      <c r="D17" s="44"/>
      <c r="E17" s="43"/>
      <c r="F17" s="41"/>
    </row>
    <row r="18" spans="1:6" x14ac:dyDescent="0.3">
      <c r="A18" s="51"/>
      <c r="B18" s="6"/>
      <c r="C18" s="29"/>
      <c r="D18" s="44"/>
      <c r="E18" s="43"/>
      <c r="F18" s="41"/>
    </row>
    <row r="19" spans="1:6" x14ac:dyDescent="0.3">
      <c r="A19" s="51"/>
      <c r="B19" s="6"/>
      <c r="C19" s="29"/>
      <c r="D19" s="44"/>
      <c r="E19" s="43"/>
      <c r="F19" s="41"/>
    </row>
    <row r="20" spans="1:6" x14ac:dyDescent="0.3">
      <c r="A20" s="51"/>
      <c r="B20" s="6"/>
      <c r="C20" s="29"/>
      <c r="D20" s="44"/>
      <c r="E20" s="43"/>
      <c r="F20" s="41"/>
    </row>
    <row r="21" spans="1:6" x14ac:dyDescent="0.3">
      <c r="A21" s="51"/>
      <c r="B21" s="6"/>
      <c r="C21" s="29"/>
      <c r="D21" s="44"/>
      <c r="E21" s="43"/>
      <c r="F21" s="41"/>
    </row>
    <row r="22" spans="1:6" x14ac:dyDescent="0.3">
      <c r="A22" s="51"/>
      <c r="B22" s="6"/>
      <c r="C22" s="29"/>
      <c r="D22" s="44"/>
      <c r="E22" s="43"/>
      <c r="F22" s="41"/>
    </row>
    <row r="23" spans="1:6" x14ac:dyDescent="0.3">
      <c r="A23" s="51"/>
      <c r="B23" s="6"/>
      <c r="C23" s="29"/>
      <c r="D23" s="44"/>
      <c r="E23" s="43"/>
      <c r="F23" s="41"/>
    </row>
    <row r="24" spans="1:6" x14ac:dyDescent="0.3">
      <c r="A24" s="51"/>
      <c r="B24" s="6"/>
      <c r="C24" s="29"/>
      <c r="D24" s="44"/>
      <c r="E24" s="43"/>
      <c r="F24" s="41"/>
    </row>
    <row r="25" spans="1:6" x14ac:dyDescent="0.3">
      <c r="A25" s="51"/>
      <c r="B25" s="6"/>
      <c r="C25" s="29"/>
      <c r="D25" s="44"/>
      <c r="E25" s="43"/>
      <c r="F25" s="41"/>
    </row>
    <row r="26" spans="1:6" x14ac:dyDescent="0.3">
      <c r="A26" s="51"/>
      <c r="B26" s="6"/>
      <c r="C26" s="29"/>
      <c r="D26" s="44"/>
      <c r="E26" s="43"/>
      <c r="F26" s="41"/>
    </row>
    <row r="27" spans="1:6" x14ac:dyDescent="0.3">
      <c r="A27" s="51"/>
      <c r="B27" s="6"/>
      <c r="C27" s="29"/>
      <c r="D27" s="44"/>
      <c r="E27" s="43"/>
      <c r="F27" s="41"/>
    </row>
    <row r="28" spans="1:6" x14ac:dyDescent="0.3">
      <c r="A28" s="51"/>
      <c r="B28" s="6"/>
      <c r="C28" s="29"/>
      <c r="D28" s="44"/>
      <c r="E28" s="43"/>
      <c r="F28" s="41"/>
    </row>
    <row r="29" spans="1:6" x14ac:dyDescent="0.3">
      <c r="A29" s="51"/>
      <c r="B29" s="6"/>
      <c r="C29" s="29"/>
      <c r="D29" s="44"/>
      <c r="E29" s="43"/>
      <c r="F29" s="41"/>
    </row>
    <row r="30" spans="1:6" x14ac:dyDescent="0.3">
      <c r="A30" s="51"/>
      <c r="B30" s="6"/>
      <c r="C30" s="29"/>
      <c r="D30" s="44"/>
      <c r="E30" s="43"/>
      <c r="F30" s="41"/>
    </row>
    <row r="31" spans="1:6" x14ac:dyDescent="0.3">
      <c r="A31" s="51"/>
      <c r="B31" s="6"/>
      <c r="C31" s="29"/>
      <c r="D31" s="44"/>
      <c r="E31" s="43"/>
      <c r="F31" s="41"/>
    </row>
    <row r="32" spans="1:6" x14ac:dyDescent="0.3">
      <c r="A32" s="51"/>
      <c r="B32" s="6"/>
      <c r="C32" s="29"/>
      <c r="D32" s="44"/>
      <c r="E32" s="43"/>
      <c r="F32" s="41"/>
    </row>
    <row r="33" spans="1:6" x14ac:dyDescent="0.3">
      <c r="A33" s="51"/>
      <c r="B33" s="6"/>
      <c r="C33" s="29"/>
      <c r="D33" s="44"/>
      <c r="E33" s="43"/>
      <c r="F33" s="41"/>
    </row>
    <row r="34" spans="1:6" x14ac:dyDescent="0.3">
      <c r="A34" s="51"/>
      <c r="B34" s="6"/>
      <c r="C34" s="29"/>
      <c r="D34" s="44"/>
      <c r="E34" s="43"/>
      <c r="F34" s="41"/>
    </row>
    <row r="35" spans="1:6" x14ac:dyDescent="0.3">
      <c r="A35" s="51"/>
      <c r="B35" s="6"/>
      <c r="C35" s="29"/>
      <c r="D35" s="44"/>
      <c r="E35" s="43"/>
      <c r="F35" s="41"/>
    </row>
    <row r="36" spans="1:6" x14ac:dyDescent="0.3">
      <c r="A36" s="51"/>
      <c r="B36" s="6"/>
      <c r="C36" s="29"/>
      <c r="D36" s="44"/>
      <c r="E36" s="43"/>
      <c r="F36" s="41"/>
    </row>
    <row r="37" spans="1:6" x14ac:dyDescent="0.3">
      <c r="A37" s="51"/>
      <c r="B37" s="6"/>
      <c r="C37" s="29"/>
      <c r="D37" s="44"/>
      <c r="E37" s="43"/>
      <c r="F37" s="41"/>
    </row>
    <row r="38" spans="1:6" x14ac:dyDescent="0.3">
      <c r="A38" s="51"/>
      <c r="B38" s="6"/>
      <c r="C38" s="29"/>
      <c r="D38" s="44"/>
      <c r="E38" s="43"/>
      <c r="F38" s="41"/>
    </row>
    <row r="39" spans="1:6" x14ac:dyDescent="0.3">
      <c r="A39" s="51"/>
      <c r="B39" s="6"/>
      <c r="C39" s="29"/>
      <c r="D39" s="44"/>
      <c r="E39" s="43"/>
      <c r="F39" s="41"/>
    </row>
    <row r="40" spans="1:6" x14ac:dyDescent="0.3">
      <c r="A40" s="51"/>
      <c r="B40" s="6"/>
      <c r="C40" s="29"/>
      <c r="D40" s="44"/>
      <c r="E40" s="43"/>
      <c r="F40" s="41"/>
    </row>
    <row r="41" spans="1:6" x14ac:dyDescent="0.3">
      <c r="A41" s="51"/>
      <c r="B41" s="6"/>
      <c r="C41" s="29"/>
      <c r="D41" s="44"/>
      <c r="E41" s="43"/>
      <c r="F41" s="41"/>
    </row>
    <row r="42" spans="1:6" x14ac:dyDescent="0.3">
      <c r="A42" s="51"/>
      <c r="B42" s="6"/>
      <c r="C42" s="29"/>
      <c r="D42" s="44"/>
      <c r="E42" s="43"/>
      <c r="F42" s="41"/>
    </row>
    <row r="43" spans="1:6" x14ac:dyDescent="0.3">
      <c r="A43" s="51"/>
      <c r="B43" s="6"/>
      <c r="C43" s="29"/>
      <c r="D43" s="44"/>
      <c r="E43" s="43"/>
      <c r="F43" s="41"/>
    </row>
    <row r="44" spans="1:6" x14ac:dyDescent="0.3">
      <c r="A44" s="51"/>
      <c r="B44" s="6"/>
      <c r="C44" s="29"/>
      <c r="D44" s="44"/>
      <c r="E44" s="43"/>
      <c r="F44" s="41"/>
    </row>
    <row r="45" spans="1:6" x14ac:dyDescent="0.3">
      <c r="A45" s="51"/>
      <c r="B45" s="6"/>
      <c r="C45" s="29"/>
      <c r="D45" s="44"/>
      <c r="E45" s="43"/>
      <c r="F45" s="41"/>
    </row>
    <row r="46" spans="1:6" x14ac:dyDescent="0.3">
      <c r="A46" s="51"/>
      <c r="B46" s="6"/>
      <c r="C46" s="29"/>
      <c r="D46" s="44"/>
      <c r="E46" s="43"/>
      <c r="F46" s="41"/>
    </row>
    <row r="47" spans="1:6" x14ac:dyDescent="0.3">
      <c r="A47" s="51"/>
      <c r="B47" s="6"/>
      <c r="C47" s="29"/>
      <c r="D47" s="44"/>
      <c r="E47" s="43"/>
      <c r="F47" s="41"/>
    </row>
    <row r="48" spans="1:6" x14ac:dyDescent="0.3">
      <c r="A48" s="51"/>
      <c r="B48" s="6"/>
      <c r="C48" s="29"/>
      <c r="D48" s="44"/>
      <c r="E48" s="43"/>
      <c r="F48" s="41"/>
    </row>
    <row r="49" spans="1:6" x14ac:dyDescent="0.3">
      <c r="A49" s="51"/>
      <c r="B49" s="6"/>
      <c r="C49" s="29"/>
      <c r="D49" s="44"/>
      <c r="E49" s="43"/>
      <c r="F49" s="41"/>
    </row>
    <row r="50" spans="1:6" x14ac:dyDescent="0.3">
      <c r="A50" s="51"/>
      <c r="B50" s="6"/>
      <c r="C50" s="29"/>
      <c r="D50" s="44"/>
      <c r="E50" s="43"/>
      <c r="F50" s="41"/>
    </row>
    <row r="51" spans="1:6" s="13" customFormat="1" ht="19.5" thickBot="1" x14ac:dyDescent="0.35">
      <c r="A51" s="53"/>
      <c r="B51" s="52" t="s">
        <v>121</v>
      </c>
      <c r="C51" s="54"/>
      <c r="D51" s="55"/>
      <c r="E51" s="56"/>
      <c r="F51" s="57">
        <f>SUM(F3:F50)</f>
        <v>0</v>
      </c>
    </row>
  </sheetData>
  <mergeCells count="1">
    <mergeCell ref="D1:F1"/>
  </mergeCells>
  <phoneticPr fontId="29" type="noConversion"/>
  <pageMargins left="0.25" right="0.25" top="0.75" bottom="0.75" header="0.3" footer="0.3"/>
  <pageSetup paperSize="9" scale="73" fitToHeight="0" orientation="portrait" r:id="rId1"/>
  <headerFooter>
    <oddHeader>&amp;L&amp;"-,Bold"&amp;14BILL NO 5
WATERPROOFING&amp;R&amp;"-,Bold"&amp;14UPGRADING OF DELARAYVILLE SPORTS COMPLEX</oddHeader>
  </headerFooter>
  <colBreaks count="1" manualBreakCount="1">
    <brk id="6" max="1048575" man="1"/>
  </colBreaks>
  <extLst>
    <ext xmlns:mx="http://schemas.microsoft.com/office/mac/excel/2008/main" uri="{64002731-A6B0-56B0-2670-7721B7C09600}">
      <mx:PLV Mode="1"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F51"/>
  <sheetViews>
    <sheetView view="pageBreakPreview" topLeftCell="A7" zoomScale="60" zoomScaleNormal="70" zoomScalePageLayoutView="66" workbookViewId="0">
      <selection activeCell="B30" sqref="B30"/>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2.28515625" style="42" bestFit="1" customWidth="1"/>
    <col min="6" max="6" width="17.42578125" style="42" bestFit="1" customWidth="1"/>
    <col min="7" max="16384" width="9.140625" style="2"/>
  </cols>
  <sheetData>
    <row r="2" spans="1:6" x14ac:dyDescent="0.3">
      <c r="A2" s="138" t="s">
        <v>430</v>
      </c>
      <c r="B2" s="138"/>
      <c r="C2" s="138" t="s">
        <v>431</v>
      </c>
      <c r="D2" s="138"/>
      <c r="E2" s="138"/>
      <c r="F2" s="138"/>
    </row>
    <row r="3" spans="1:6" ht="19.5" thickBot="1" x14ac:dyDescent="0.35"/>
    <row r="4" spans="1:6" s="40" customFormat="1" ht="37.5" customHeight="1" thickBot="1" x14ac:dyDescent="0.3">
      <c r="A4" s="39"/>
      <c r="B4" s="39"/>
      <c r="C4" s="39"/>
      <c r="D4" s="135" t="s">
        <v>379</v>
      </c>
      <c r="E4" s="136"/>
      <c r="F4" s="137"/>
    </row>
    <row r="5" spans="1:6" s="13" customFormat="1" ht="37.5" x14ac:dyDescent="0.3">
      <c r="A5" s="45" t="s">
        <v>220</v>
      </c>
      <c r="B5" s="46"/>
      <c r="C5" s="47"/>
      <c r="D5" s="48" t="s">
        <v>122</v>
      </c>
      <c r="E5" s="49" t="s">
        <v>380</v>
      </c>
      <c r="F5" s="50" t="s">
        <v>123</v>
      </c>
    </row>
    <row r="6" spans="1:6" x14ac:dyDescent="0.3">
      <c r="A6" s="51"/>
      <c r="B6" s="6"/>
      <c r="C6" s="29"/>
      <c r="D6" s="44"/>
      <c r="E6" s="43"/>
      <c r="F6" s="41"/>
    </row>
    <row r="7" spans="1:6" ht="21" x14ac:dyDescent="0.3">
      <c r="A7" s="51"/>
      <c r="B7" s="7" t="s">
        <v>70</v>
      </c>
      <c r="C7" s="29"/>
      <c r="D7" s="44"/>
      <c r="E7" s="43"/>
      <c r="F7" s="41"/>
    </row>
    <row r="8" spans="1:6" x14ac:dyDescent="0.3">
      <c r="A8" s="51"/>
      <c r="B8" s="6"/>
      <c r="C8" s="29"/>
      <c r="D8" s="44"/>
      <c r="E8" s="43"/>
      <c r="F8" s="41"/>
    </row>
    <row r="9" spans="1:6" ht="37.5" x14ac:dyDescent="0.3">
      <c r="A9" s="51"/>
      <c r="B9" s="8" t="s">
        <v>348</v>
      </c>
      <c r="C9" s="29"/>
      <c r="D9" s="44"/>
      <c r="E9" s="43"/>
      <c r="F9" s="41"/>
    </row>
    <row r="10" spans="1:6" x14ac:dyDescent="0.3">
      <c r="A10" s="51"/>
      <c r="B10" s="6"/>
      <c r="C10" s="29"/>
      <c r="D10" s="44"/>
      <c r="E10" s="43"/>
      <c r="F10" s="41"/>
    </row>
    <row r="11" spans="1:6" x14ac:dyDescent="0.3">
      <c r="A11" s="51">
        <v>1</v>
      </c>
      <c r="B11" s="6" t="s">
        <v>349</v>
      </c>
      <c r="C11" s="29" t="s">
        <v>117</v>
      </c>
      <c r="D11" s="44">
        <v>310</v>
      </c>
      <c r="E11" s="43"/>
      <c r="F11" s="41"/>
    </row>
    <row r="12" spans="1:6" x14ac:dyDescent="0.3">
      <c r="A12" s="51"/>
      <c r="B12" s="6"/>
      <c r="C12" s="29"/>
      <c r="D12" s="44"/>
      <c r="E12" s="43"/>
      <c r="F12" s="41"/>
    </row>
    <row r="13" spans="1:6" x14ac:dyDescent="0.3">
      <c r="A13" s="51">
        <v>2</v>
      </c>
      <c r="B13" s="6" t="s">
        <v>350</v>
      </c>
      <c r="C13" s="29" t="s">
        <v>117</v>
      </c>
      <c r="D13" s="44">
        <v>260</v>
      </c>
      <c r="E13" s="43"/>
      <c r="F13" s="41"/>
    </row>
    <row r="14" spans="1:6" x14ac:dyDescent="0.3">
      <c r="A14" s="51"/>
      <c r="B14" s="6"/>
      <c r="C14" s="29"/>
      <c r="D14" s="44"/>
      <c r="E14" s="43"/>
      <c r="F14" s="41"/>
    </row>
    <row r="15" spans="1:6" x14ac:dyDescent="0.3">
      <c r="A15" s="51"/>
      <c r="B15" s="6"/>
      <c r="C15" s="29"/>
      <c r="D15" s="44"/>
      <c r="E15" s="43"/>
      <c r="F15" s="41"/>
    </row>
    <row r="16" spans="1:6" x14ac:dyDescent="0.3">
      <c r="A16" s="51"/>
      <c r="B16" s="6"/>
      <c r="C16" s="29"/>
      <c r="D16" s="44"/>
      <c r="E16" s="43"/>
      <c r="F16" s="41"/>
    </row>
    <row r="17" spans="1:6" x14ac:dyDescent="0.3">
      <c r="A17" s="51"/>
      <c r="B17" s="6"/>
      <c r="C17" s="29"/>
      <c r="D17" s="44"/>
      <c r="E17" s="43"/>
      <c r="F17" s="41"/>
    </row>
    <row r="18" spans="1:6" x14ac:dyDescent="0.3">
      <c r="A18" s="51"/>
      <c r="B18" s="6"/>
      <c r="C18" s="29"/>
      <c r="D18" s="44"/>
      <c r="E18" s="43"/>
      <c r="F18" s="41"/>
    </row>
    <row r="19" spans="1:6" x14ac:dyDescent="0.3">
      <c r="A19" s="51"/>
      <c r="B19" s="6"/>
      <c r="C19" s="29"/>
      <c r="D19" s="44"/>
      <c r="E19" s="43"/>
      <c r="F19" s="41"/>
    </row>
    <row r="20" spans="1:6" x14ac:dyDescent="0.3">
      <c r="A20" s="51"/>
      <c r="B20" s="6"/>
      <c r="C20" s="29"/>
      <c r="D20" s="44"/>
      <c r="E20" s="43"/>
      <c r="F20" s="41"/>
    </row>
    <row r="21" spans="1:6" x14ac:dyDescent="0.3">
      <c r="A21" s="51"/>
      <c r="B21" s="6"/>
      <c r="C21" s="29"/>
      <c r="D21" s="44"/>
      <c r="E21" s="43"/>
      <c r="F21" s="41"/>
    </row>
    <row r="22" spans="1:6" x14ac:dyDescent="0.3">
      <c r="A22" s="51"/>
      <c r="B22" s="6"/>
      <c r="C22" s="29"/>
      <c r="D22" s="44"/>
      <c r="E22" s="43"/>
      <c r="F22" s="41"/>
    </row>
    <row r="23" spans="1:6" x14ac:dyDescent="0.3">
      <c r="A23" s="51"/>
      <c r="B23" s="6"/>
      <c r="C23" s="29"/>
      <c r="D23" s="44"/>
      <c r="E23" s="43"/>
      <c r="F23" s="41"/>
    </row>
    <row r="24" spans="1:6" x14ac:dyDescent="0.3">
      <c r="A24" s="51"/>
      <c r="B24" s="6"/>
      <c r="C24" s="29"/>
      <c r="D24" s="44"/>
      <c r="E24" s="43"/>
      <c r="F24" s="41"/>
    </row>
    <row r="25" spans="1:6" x14ac:dyDescent="0.3">
      <c r="A25" s="51"/>
      <c r="B25" s="6"/>
      <c r="C25" s="29"/>
      <c r="D25" s="44"/>
      <c r="E25" s="43"/>
      <c r="F25" s="41"/>
    </row>
    <row r="26" spans="1:6" x14ac:dyDescent="0.3">
      <c r="A26" s="51"/>
      <c r="B26" s="6"/>
      <c r="C26" s="29"/>
      <c r="D26" s="44"/>
      <c r="E26" s="43"/>
      <c r="F26" s="41"/>
    </row>
    <row r="27" spans="1:6" x14ac:dyDescent="0.3">
      <c r="A27" s="51"/>
      <c r="B27" s="6"/>
      <c r="C27" s="29"/>
      <c r="D27" s="44"/>
      <c r="E27" s="43"/>
      <c r="F27" s="41"/>
    </row>
    <row r="28" spans="1:6" x14ac:dyDescent="0.3">
      <c r="A28" s="51"/>
      <c r="B28" s="6"/>
      <c r="C28" s="29"/>
      <c r="D28" s="44"/>
      <c r="E28" s="43"/>
      <c r="F28" s="41"/>
    </row>
    <row r="29" spans="1:6" x14ac:dyDescent="0.3">
      <c r="A29" s="51"/>
      <c r="B29" s="6"/>
      <c r="C29" s="29"/>
      <c r="D29" s="44"/>
      <c r="E29" s="43"/>
      <c r="F29" s="41"/>
    </row>
    <row r="30" spans="1:6" x14ac:dyDescent="0.3">
      <c r="A30" s="51"/>
      <c r="B30" s="6"/>
      <c r="C30" s="29"/>
      <c r="D30" s="44"/>
      <c r="E30" s="43"/>
      <c r="F30" s="41"/>
    </row>
    <row r="31" spans="1:6" x14ac:dyDescent="0.3">
      <c r="A31" s="51"/>
      <c r="B31" s="6"/>
      <c r="C31" s="29"/>
      <c r="D31" s="44"/>
      <c r="E31" s="43"/>
      <c r="F31" s="41"/>
    </row>
    <row r="32" spans="1:6" x14ac:dyDescent="0.3">
      <c r="A32" s="51"/>
      <c r="B32" s="6"/>
      <c r="C32" s="29"/>
      <c r="D32" s="44"/>
      <c r="E32" s="43"/>
      <c r="F32" s="41"/>
    </row>
    <row r="33" spans="1:6" x14ac:dyDescent="0.3">
      <c r="A33" s="51"/>
      <c r="B33" s="6"/>
      <c r="C33" s="29"/>
      <c r="D33" s="44"/>
      <c r="E33" s="43"/>
      <c r="F33" s="41"/>
    </row>
    <row r="34" spans="1:6" x14ac:dyDescent="0.3">
      <c r="A34" s="51"/>
      <c r="B34" s="6"/>
      <c r="C34" s="29"/>
      <c r="D34" s="44"/>
      <c r="E34" s="43"/>
      <c r="F34" s="41"/>
    </row>
    <row r="35" spans="1:6" x14ac:dyDescent="0.3">
      <c r="A35" s="51"/>
      <c r="B35" s="6"/>
      <c r="C35" s="29"/>
      <c r="D35" s="44"/>
      <c r="E35" s="43"/>
      <c r="F35" s="41"/>
    </row>
    <row r="36" spans="1:6" x14ac:dyDescent="0.3">
      <c r="A36" s="51"/>
      <c r="B36" s="6"/>
      <c r="C36" s="29"/>
      <c r="D36" s="44"/>
      <c r="E36" s="43"/>
      <c r="F36" s="41"/>
    </row>
    <row r="37" spans="1:6" x14ac:dyDescent="0.3">
      <c r="A37" s="51"/>
      <c r="B37" s="6"/>
      <c r="C37" s="29"/>
      <c r="D37" s="44"/>
      <c r="E37" s="43"/>
      <c r="F37" s="41"/>
    </row>
    <row r="38" spans="1:6" x14ac:dyDescent="0.3">
      <c r="A38" s="51"/>
      <c r="B38" s="6"/>
      <c r="C38" s="29"/>
      <c r="D38" s="44"/>
      <c r="E38" s="43"/>
      <c r="F38" s="41"/>
    </row>
    <row r="39" spans="1:6" x14ac:dyDescent="0.3">
      <c r="A39" s="51"/>
      <c r="B39" s="6"/>
      <c r="C39" s="29"/>
      <c r="D39" s="44"/>
      <c r="E39" s="43"/>
      <c r="F39" s="41"/>
    </row>
    <row r="40" spans="1:6" x14ac:dyDescent="0.3">
      <c r="A40" s="51"/>
      <c r="B40" s="6"/>
      <c r="C40" s="29"/>
      <c r="D40" s="44"/>
      <c r="E40" s="43"/>
      <c r="F40" s="41"/>
    </row>
    <row r="41" spans="1:6" x14ac:dyDescent="0.3">
      <c r="A41" s="51"/>
      <c r="B41" s="6"/>
      <c r="C41" s="29"/>
      <c r="D41" s="44"/>
      <c r="E41" s="43"/>
      <c r="F41" s="41"/>
    </row>
    <row r="42" spans="1:6" x14ac:dyDescent="0.3">
      <c r="A42" s="51"/>
      <c r="B42" s="6"/>
      <c r="C42" s="29"/>
      <c r="D42" s="44"/>
      <c r="E42" s="43"/>
      <c r="F42" s="41"/>
    </row>
    <row r="43" spans="1:6" x14ac:dyDescent="0.3">
      <c r="A43" s="51"/>
      <c r="B43" s="6"/>
      <c r="C43" s="29"/>
      <c r="D43" s="44"/>
      <c r="E43" s="43"/>
      <c r="F43" s="41"/>
    </row>
    <row r="44" spans="1:6" x14ac:dyDescent="0.3">
      <c r="A44" s="51"/>
      <c r="B44" s="6"/>
      <c r="C44" s="29"/>
      <c r="D44" s="44"/>
      <c r="E44" s="43"/>
      <c r="F44" s="41"/>
    </row>
    <row r="45" spans="1:6" x14ac:dyDescent="0.3">
      <c r="A45" s="51"/>
      <c r="B45" s="6"/>
      <c r="C45" s="29"/>
      <c r="D45" s="44"/>
      <c r="E45" s="43"/>
      <c r="F45" s="41"/>
    </row>
    <row r="46" spans="1:6" x14ac:dyDescent="0.3">
      <c r="A46" s="51"/>
      <c r="B46" s="6"/>
      <c r="C46" s="29"/>
      <c r="D46" s="44"/>
      <c r="E46" s="43"/>
      <c r="F46" s="41"/>
    </row>
    <row r="47" spans="1:6" x14ac:dyDescent="0.3">
      <c r="A47" s="51"/>
      <c r="B47" s="6"/>
      <c r="C47" s="29"/>
      <c r="D47" s="44"/>
      <c r="E47" s="43"/>
      <c r="F47" s="41"/>
    </row>
    <row r="48" spans="1:6" x14ac:dyDescent="0.3">
      <c r="A48" s="51"/>
      <c r="B48" s="6"/>
      <c r="C48" s="29"/>
      <c r="D48" s="44"/>
      <c r="E48" s="43"/>
      <c r="F48" s="41"/>
    </row>
    <row r="49" spans="1:6" x14ac:dyDescent="0.3">
      <c r="A49" s="51"/>
      <c r="B49" s="6"/>
      <c r="C49" s="29"/>
      <c r="D49" s="44"/>
      <c r="E49" s="43"/>
      <c r="F49" s="41"/>
    </row>
    <row r="50" spans="1:6" x14ac:dyDescent="0.3">
      <c r="A50" s="51"/>
      <c r="B50" s="6"/>
      <c r="C50" s="29"/>
      <c r="D50" s="44"/>
      <c r="E50" s="43"/>
      <c r="F50" s="41"/>
    </row>
    <row r="51" spans="1:6" s="13" customFormat="1" ht="19.5" thickBot="1" x14ac:dyDescent="0.35">
      <c r="A51" s="53"/>
      <c r="B51" s="52" t="s">
        <v>121</v>
      </c>
      <c r="C51" s="54"/>
      <c r="D51" s="55"/>
      <c r="E51" s="56"/>
      <c r="F51" s="57">
        <f>SUM(F6:F50)</f>
        <v>0</v>
      </c>
    </row>
  </sheetData>
  <mergeCells count="3">
    <mergeCell ref="D4:F4"/>
    <mergeCell ref="A2:B2"/>
    <mergeCell ref="C2:F2"/>
  </mergeCells>
  <phoneticPr fontId="29" type="noConversion"/>
  <pageMargins left="0.25" right="0.25" top="0.75" bottom="0.75" header="0.3" footer="0.3"/>
  <pageSetup paperSize="9" scale="72" fitToHeight="0" orientation="portrait" r:id="rId1"/>
  <headerFooter>
    <oddHeader>&amp;L&amp;"-,Bold"&amp;16BILL NO 6
ROOF COVERINGS&amp;R&amp;"-,Bold"&amp;14UPGRADING OF DELARAYVILLE SPORT FACILITY</oddHeader>
  </headerFooter>
  <colBreaks count="1" manualBreakCount="1">
    <brk id="6" max="1048575" man="1"/>
  </colBreaks>
  <extLst>
    <ext xmlns:mx="http://schemas.microsoft.com/office/mac/excel/2008/main" uri="{64002731-A6B0-56B0-2670-7721B7C09600}">
      <mx:PLV Mode="1"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8"/>
  <sheetViews>
    <sheetView view="pageBreakPreview" zoomScale="60" zoomScaleNormal="70" zoomScalePageLayoutView="69" workbookViewId="0">
      <selection activeCell="B44" sqref="B44"/>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1.42578125" style="2" bestFit="1" customWidth="1"/>
    <col min="5" max="5" width="16.140625" style="42" bestFit="1" customWidth="1"/>
    <col min="6" max="6" width="18" style="42" bestFit="1" customWidth="1"/>
    <col min="7" max="16384" width="9.140625" style="2"/>
  </cols>
  <sheetData>
    <row r="1" spans="1:6" s="40" customFormat="1" ht="37.5" customHeight="1" thickBot="1" x14ac:dyDescent="0.3">
      <c r="A1" s="39"/>
      <c r="B1" s="39"/>
      <c r="C1" s="39"/>
      <c r="D1" s="135" t="s">
        <v>379</v>
      </c>
      <c r="E1" s="136"/>
      <c r="F1" s="137"/>
    </row>
    <row r="2" spans="1:6" s="13" customFormat="1" ht="37.5" x14ac:dyDescent="0.3">
      <c r="A2" s="64" t="s">
        <v>220</v>
      </c>
      <c r="B2" s="46"/>
      <c r="C2" s="95"/>
      <c r="D2" s="48" t="s">
        <v>122</v>
      </c>
      <c r="E2" s="49" t="s">
        <v>380</v>
      </c>
      <c r="F2" s="50" t="s">
        <v>123</v>
      </c>
    </row>
    <row r="3" spans="1:6" ht="21" x14ac:dyDescent="0.3">
      <c r="A3" s="3"/>
      <c r="B3" s="7" t="s">
        <v>71</v>
      </c>
      <c r="C3" s="96"/>
      <c r="D3" s="44"/>
      <c r="E3" s="43"/>
      <c r="F3" s="41"/>
    </row>
    <row r="4" spans="1:6" x14ac:dyDescent="0.3">
      <c r="A4" s="3"/>
      <c r="B4" s="6"/>
      <c r="C4" s="96"/>
      <c r="D4" s="44"/>
      <c r="E4" s="43"/>
      <c r="F4" s="41"/>
    </row>
    <row r="5" spans="1:6" x14ac:dyDescent="0.3">
      <c r="A5" s="3"/>
      <c r="B5" s="6"/>
      <c r="C5" s="96"/>
      <c r="D5" s="44"/>
      <c r="E5" s="43"/>
      <c r="F5" s="41"/>
    </row>
    <row r="6" spans="1:6" ht="56.25" x14ac:dyDescent="0.3">
      <c r="A6" s="3">
        <v>1</v>
      </c>
      <c r="B6" s="6" t="s">
        <v>352</v>
      </c>
      <c r="C6" s="96" t="s">
        <v>351</v>
      </c>
      <c r="D6" s="44">
        <v>1</v>
      </c>
      <c r="E6" s="43"/>
      <c r="F6" s="41"/>
    </row>
    <row r="7" spans="1:6" x14ac:dyDescent="0.3">
      <c r="A7" s="3"/>
      <c r="B7" s="6"/>
      <c r="C7" s="96"/>
      <c r="D7" s="44"/>
      <c r="E7" s="43"/>
      <c r="F7" s="41"/>
    </row>
    <row r="8" spans="1:6" ht="37.5" x14ac:dyDescent="0.3">
      <c r="A8" s="3">
        <v>2</v>
      </c>
      <c r="B8" s="6" t="s">
        <v>353</v>
      </c>
      <c r="C8" s="96" t="s">
        <v>351</v>
      </c>
      <c r="D8" s="44">
        <v>1</v>
      </c>
      <c r="E8" s="43"/>
      <c r="F8" s="41"/>
    </row>
    <row r="9" spans="1:6" x14ac:dyDescent="0.3">
      <c r="A9" s="3"/>
      <c r="B9" s="6"/>
      <c r="C9" s="96"/>
      <c r="D9" s="44"/>
      <c r="E9" s="43"/>
      <c r="F9" s="41"/>
    </row>
    <row r="10" spans="1:6" x14ac:dyDescent="0.3">
      <c r="A10" s="3"/>
      <c r="B10" s="6"/>
      <c r="C10" s="96"/>
      <c r="D10" s="44"/>
      <c r="E10" s="43"/>
      <c r="F10" s="41"/>
    </row>
    <row r="11" spans="1:6" ht="21" x14ac:dyDescent="0.3">
      <c r="A11" s="3"/>
      <c r="B11" s="7" t="s">
        <v>73</v>
      </c>
      <c r="C11" s="96"/>
      <c r="D11" s="44"/>
      <c r="E11" s="43"/>
      <c r="F11" s="41"/>
    </row>
    <row r="12" spans="1:6" x14ac:dyDescent="0.3">
      <c r="A12" s="3"/>
      <c r="B12" s="6"/>
      <c r="C12" s="96"/>
      <c r="D12" s="44"/>
      <c r="E12" s="43"/>
      <c r="F12" s="41"/>
    </row>
    <row r="13" spans="1:6" x14ac:dyDescent="0.3">
      <c r="A13" s="3"/>
      <c r="B13" s="6"/>
      <c r="C13" s="96"/>
      <c r="D13" s="44"/>
      <c r="E13" s="43"/>
      <c r="F13" s="41"/>
    </row>
    <row r="14" spans="1:6" ht="21" x14ac:dyDescent="0.3">
      <c r="A14" s="3"/>
      <c r="B14" s="7" t="s">
        <v>74</v>
      </c>
      <c r="C14" s="96"/>
      <c r="D14" s="44"/>
      <c r="E14" s="43"/>
      <c r="F14" s="41"/>
    </row>
    <row r="15" spans="1:6" x14ac:dyDescent="0.3">
      <c r="A15" s="3"/>
      <c r="B15" s="6"/>
      <c r="C15" s="96"/>
      <c r="D15" s="44"/>
      <c r="E15" s="43"/>
      <c r="F15" s="41"/>
    </row>
    <row r="16" spans="1:6" x14ac:dyDescent="0.3">
      <c r="A16" s="3"/>
      <c r="B16" s="8" t="s">
        <v>72</v>
      </c>
      <c r="C16" s="96"/>
      <c r="D16" s="44"/>
      <c r="E16" s="43"/>
      <c r="F16" s="41"/>
    </row>
    <row r="17" spans="1:6" x14ac:dyDescent="0.3">
      <c r="A17" s="3"/>
      <c r="B17" s="6"/>
      <c r="C17" s="96"/>
      <c r="D17" s="44"/>
      <c r="E17" s="43"/>
      <c r="F17" s="41"/>
    </row>
    <row r="18" spans="1:6" x14ac:dyDescent="0.3">
      <c r="A18" s="3">
        <v>3</v>
      </c>
      <c r="B18" s="6" t="s">
        <v>354</v>
      </c>
      <c r="C18" s="96" t="s">
        <v>6</v>
      </c>
      <c r="D18" s="44">
        <v>200</v>
      </c>
      <c r="E18" s="43"/>
      <c r="F18" s="41"/>
    </row>
    <row r="19" spans="1:6" x14ac:dyDescent="0.3">
      <c r="A19" s="3"/>
      <c r="B19" s="6"/>
      <c r="C19" s="96"/>
      <c r="D19" s="44"/>
      <c r="E19" s="43"/>
      <c r="F19" s="41"/>
    </row>
    <row r="20" spans="1:6" x14ac:dyDescent="0.3">
      <c r="A20" s="3"/>
      <c r="B20" s="6"/>
      <c r="C20" s="96"/>
      <c r="D20" s="44"/>
      <c r="E20" s="43"/>
      <c r="F20" s="41"/>
    </row>
    <row r="21" spans="1:6" x14ac:dyDescent="0.3">
      <c r="A21" s="3">
        <v>4</v>
      </c>
      <c r="B21" s="6" t="s">
        <v>355</v>
      </c>
      <c r="C21" s="96" t="s">
        <v>6</v>
      </c>
      <c r="D21" s="44">
        <f>D18</f>
        <v>200</v>
      </c>
      <c r="E21" s="43"/>
      <c r="F21" s="41"/>
    </row>
    <row r="22" spans="1:6" x14ac:dyDescent="0.3">
      <c r="A22" s="3"/>
      <c r="B22" s="6"/>
      <c r="C22" s="96"/>
      <c r="D22" s="44"/>
      <c r="E22" s="43"/>
      <c r="F22" s="41"/>
    </row>
    <row r="23" spans="1:6" ht="21" x14ac:dyDescent="0.3">
      <c r="A23" s="3"/>
      <c r="B23" s="7" t="s">
        <v>75</v>
      </c>
      <c r="C23" s="96"/>
      <c r="D23" s="44"/>
      <c r="E23" s="43"/>
      <c r="F23" s="41"/>
    </row>
    <row r="24" spans="1:6" x14ac:dyDescent="0.3">
      <c r="A24" s="3"/>
      <c r="B24" s="6"/>
      <c r="C24" s="96"/>
      <c r="D24" s="44"/>
      <c r="E24" s="43"/>
      <c r="F24" s="41"/>
    </row>
    <row r="25" spans="1:6" ht="21" x14ac:dyDescent="0.3">
      <c r="A25" s="3"/>
      <c r="B25" s="7" t="s">
        <v>76</v>
      </c>
      <c r="C25" s="96"/>
      <c r="D25" s="44"/>
      <c r="E25" s="43"/>
      <c r="F25" s="41"/>
    </row>
    <row r="26" spans="1:6" x14ac:dyDescent="0.3">
      <c r="A26" s="3"/>
      <c r="B26" s="6"/>
      <c r="C26" s="96"/>
      <c r="D26" s="44"/>
      <c r="E26" s="43"/>
      <c r="F26" s="41"/>
    </row>
    <row r="27" spans="1:6" x14ac:dyDescent="0.3">
      <c r="A27" s="3"/>
      <c r="B27" s="8" t="s">
        <v>356</v>
      </c>
      <c r="C27" s="96"/>
      <c r="D27" s="44"/>
      <c r="E27" s="43"/>
      <c r="F27" s="41"/>
    </row>
    <row r="28" spans="1:6" x14ac:dyDescent="0.3">
      <c r="A28" s="3"/>
      <c r="B28" s="6"/>
      <c r="C28" s="96"/>
      <c r="D28" s="44"/>
      <c r="E28" s="43"/>
      <c r="F28" s="41"/>
    </row>
    <row r="29" spans="1:6" x14ac:dyDescent="0.3">
      <c r="A29" s="3">
        <v>5</v>
      </c>
      <c r="B29" s="6" t="s">
        <v>357</v>
      </c>
      <c r="C29" s="96" t="s">
        <v>7</v>
      </c>
      <c r="D29" s="44">
        <v>30</v>
      </c>
      <c r="E29" s="43"/>
      <c r="F29" s="41"/>
    </row>
    <row r="30" spans="1:6" x14ac:dyDescent="0.3">
      <c r="A30" s="3"/>
      <c r="B30" s="6"/>
      <c r="C30" s="96"/>
      <c r="D30" s="44"/>
      <c r="E30" s="43"/>
      <c r="F30" s="41"/>
    </row>
    <row r="31" spans="1:6" ht="37.5" x14ac:dyDescent="0.3">
      <c r="A31" s="3">
        <v>6</v>
      </c>
      <c r="B31" s="6" t="s">
        <v>358</v>
      </c>
      <c r="C31" s="96" t="s">
        <v>7</v>
      </c>
      <c r="D31" s="44">
        <v>6</v>
      </c>
      <c r="E31" s="43"/>
      <c r="F31" s="41"/>
    </row>
    <row r="32" spans="1:6" x14ac:dyDescent="0.3">
      <c r="A32" s="3"/>
      <c r="B32" s="6"/>
      <c r="C32" s="96"/>
      <c r="D32" s="44"/>
      <c r="E32" s="43"/>
      <c r="F32" s="41"/>
    </row>
    <row r="33" spans="1:6" ht="21" x14ac:dyDescent="0.3">
      <c r="A33" s="3"/>
      <c r="B33" s="7" t="s">
        <v>77</v>
      </c>
      <c r="C33" s="96"/>
      <c r="D33" s="44"/>
      <c r="E33" s="43"/>
      <c r="F33" s="41"/>
    </row>
    <row r="34" spans="1:6" ht="21" x14ac:dyDescent="0.3">
      <c r="A34" s="3"/>
      <c r="B34" s="7"/>
      <c r="C34" s="96"/>
      <c r="D34" s="44"/>
      <c r="E34" s="43"/>
      <c r="F34" s="41"/>
    </row>
    <row r="35" spans="1:6" x14ac:dyDescent="0.3">
      <c r="A35" s="3">
        <v>7</v>
      </c>
      <c r="B35" s="6" t="s">
        <v>359</v>
      </c>
      <c r="C35" s="96" t="s">
        <v>351</v>
      </c>
      <c r="D35" s="44">
        <v>2</v>
      </c>
      <c r="E35" s="43"/>
      <c r="F35" s="41"/>
    </row>
    <row r="36" spans="1:6" ht="21" x14ac:dyDescent="0.3">
      <c r="A36" s="3"/>
      <c r="B36" s="7"/>
      <c r="C36" s="96"/>
      <c r="D36" s="44"/>
      <c r="E36" s="43"/>
      <c r="F36" s="41"/>
    </row>
    <row r="37" spans="1:6" x14ac:dyDescent="0.3">
      <c r="A37" s="3">
        <v>8</v>
      </c>
      <c r="B37" s="6" t="s">
        <v>360</v>
      </c>
      <c r="C37" s="96" t="s">
        <v>351</v>
      </c>
      <c r="D37" s="44">
        <v>2</v>
      </c>
      <c r="E37" s="43"/>
      <c r="F37" s="41"/>
    </row>
    <row r="38" spans="1:6" s="13" customFormat="1" ht="19.5" thickBot="1" x14ac:dyDescent="0.35">
      <c r="B38" s="52" t="s">
        <v>121</v>
      </c>
      <c r="C38" s="97"/>
      <c r="D38" s="55"/>
      <c r="E38" s="56"/>
      <c r="F38" s="57"/>
    </row>
  </sheetData>
  <mergeCells count="1">
    <mergeCell ref="D1:F1"/>
  </mergeCells>
  <phoneticPr fontId="29" type="noConversion"/>
  <pageMargins left="0.25" right="0.25" top="0.75" bottom="0.75" header="0.3" footer="0.3"/>
  <pageSetup paperSize="9" scale="71" fitToHeight="0" orientation="portrait" r:id="rId1"/>
  <headerFooter>
    <oddHeader>&amp;L&amp;"-,Bold"&amp;14BILL NO 7
CARPENTRY AND JOINERY
&amp;R&amp;"-,Bold"&amp;14UPGRADING OF DELARAYVILLE SPORTS COMPLEX</oddHeader>
  </headerFooter>
  <extLst>
    <ext xmlns:mx="http://schemas.microsoft.com/office/mac/excel/2008/main" uri="{64002731-A6B0-56B0-2670-7721B7C09600}">
      <mx:PLV Mode="1"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F57"/>
  <sheetViews>
    <sheetView view="pageBreakPreview" topLeftCell="A22" zoomScale="60" zoomScaleNormal="70" zoomScalePageLayoutView="66" workbookViewId="0">
      <selection activeCell="B52" sqref="B52"/>
    </sheetView>
  </sheetViews>
  <sheetFormatPr defaultColWidth="9.140625" defaultRowHeight="18.75" x14ac:dyDescent="0.3"/>
  <cols>
    <col min="1" max="1" width="6.85546875" style="2" customWidth="1"/>
    <col min="2" max="2" width="80.42578125" style="11" customWidth="1"/>
    <col min="3" max="3" width="6.85546875" style="2" bestFit="1" customWidth="1"/>
    <col min="4" max="4" width="13.42578125" style="2" bestFit="1" customWidth="1"/>
    <col min="5" max="5" width="12.28515625" style="42" bestFit="1" customWidth="1"/>
    <col min="6" max="6" width="17.42578125" style="42" bestFit="1" customWidth="1"/>
    <col min="7" max="16384" width="9.140625" style="2"/>
  </cols>
  <sheetData>
    <row r="2" spans="1:6" x14ac:dyDescent="0.3">
      <c r="A2" s="2" t="s">
        <v>432</v>
      </c>
      <c r="D2" s="2" t="s">
        <v>431</v>
      </c>
    </row>
    <row r="3" spans="1:6" x14ac:dyDescent="0.3">
      <c r="A3" s="2" t="s">
        <v>433</v>
      </c>
    </row>
    <row r="4" spans="1:6" ht="19.5" thickBot="1" x14ac:dyDescent="0.35"/>
    <row r="5" spans="1:6" s="40" customFormat="1" ht="37.5" customHeight="1" thickBot="1" x14ac:dyDescent="0.3">
      <c r="A5" s="39"/>
      <c r="B5" s="39"/>
      <c r="C5" s="39"/>
      <c r="D5" s="135" t="s">
        <v>379</v>
      </c>
      <c r="E5" s="136"/>
      <c r="F5" s="137"/>
    </row>
    <row r="6" spans="1:6" s="13" customFormat="1" ht="37.5" x14ac:dyDescent="0.3">
      <c r="A6" s="64" t="s">
        <v>220</v>
      </c>
      <c r="B6" s="46"/>
      <c r="C6" s="47"/>
      <c r="D6" s="48" t="s">
        <v>122</v>
      </c>
      <c r="E6" s="49" t="s">
        <v>380</v>
      </c>
      <c r="F6" s="50" t="s">
        <v>123</v>
      </c>
    </row>
    <row r="7" spans="1:6" ht="21" x14ac:dyDescent="0.3">
      <c r="A7" s="51"/>
      <c r="B7" s="7" t="s">
        <v>79</v>
      </c>
      <c r="C7" s="29"/>
      <c r="D7" s="44"/>
      <c r="E7" s="43"/>
      <c r="F7" s="41"/>
    </row>
    <row r="8" spans="1:6" ht="21" x14ac:dyDescent="0.3">
      <c r="A8" s="51"/>
      <c r="B8" s="7"/>
      <c r="C8" s="29"/>
      <c r="D8" s="44"/>
      <c r="E8" s="43"/>
      <c r="F8" s="41"/>
    </row>
    <row r="9" spans="1:6" ht="37.5" x14ac:dyDescent="0.3">
      <c r="A9" s="51"/>
      <c r="B9" s="8" t="s">
        <v>362</v>
      </c>
      <c r="C9" s="29"/>
      <c r="D9" s="44"/>
      <c r="E9" s="43"/>
      <c r="F9" s="41"/>
    </row>
    <row r="10" spans="1:6" x14ac:dyDescent="0.3">
      <c r="A10" s="51"/>
      <c r="B10" s="6"/>
      <c r="C10" s="29"/>
      <c r="D10" s="44"/>
      <c r="E10" s="43"/>
      <c r="F10" s="41"/>
    </row>
    <row r="11" spans="1:6" ht="37.5" x14ac:dyDescent="0.3">
      <c r="A11" s="51">
        <v>1</v>
      </c>
      <c r="B11" s="6" t="s">
        <v>361</v>
      </c>
      <c r="C11" s="29" t="s">
        <v>117</v>
      </c>
      <c r="D11" s="44">
        <v>385</v>
      </c>
      <c r="E11" s="43"/>
      <c r="F11" s="41"/>
    </row>
    <row r="12" spans="1:6" x14ac:dyDescent="0.3">
      <c r="A12" s="51"/>
      <c r="B12" s="6"/>
      <c r="C12" s="29"/>
      <c r="D12" s="44"/>
      <c r="E12" s="43"/>
      <c r="F12" s="41"/>
    </row>
    <row r="13" spans="1:6" x14ac:dyDescent="0.3">
      <c r="A13" s="51"/>
      <c r="B13" s="8" t="s">
        <v>80</v>
      </c>
      <c r="C13" s="29"/>
      <c r="D13" s="44"/>
      <c r="E13" s="43"/>
      <c r="F13" s="41"/>
    </row>
    <row r="14" spans="1:6" x14ac:dyDescent="0.3">
      <c r="A14" s="51"/>
      <c r="B14" s="6"/>
      <c r="C14" s="29"/>
      <c r="D14" s="44"/>
      <c r="E14" s="43"/>
      <c r="F14" s="41"/>
    </row>
    <row r="15" spans="1:6" x14ac:dyDescent="0.3">
      <c r="A15" s="51">
        <v>2</v>
      </c>
      <c r="B15" s="6" t="s">
        <v>363</v>
      </c>
      <c r="C15" s="29" t="s">
        <v>6</v>
      </c>
      <c r="D15" s="44">
        <v>250</v>
      </c>
      <c r="E15" s="43"/>
      <c r="F15" s="41"/>
    </row>
    <row r="16" spans="1:6" x14ac:dyDescent="0.3">
      <c r="A16" s="51"/>
      <c r="B16" s="6"/>
      <c r="C16" s="29"/>
      <c r="D16" s="44"/>
      <c r="E16" s="43"/>
      <c r="F16" s="41"/>
    </row>
    <row r="17" spans="1:6" x14ac:dyDescent="0.3">
      <c r="A17" s="51"/>
      <c r="B17" s="6"/>
      <c r="C17" s="29"/>
      <c r="D17" s="44"/>
      <c r="E17" s="43"/>
      <c r="F17" s="41"/>
    </row>
    <row r="18" spans="1:6" x14ac:dyDescent="0.3">
      <c r="A18" s="51"/>
      <c r="B18" s="6"/>
      <c r="C18" s="29"/>
      <c r="D18" s="44"/>
      <c r="E18" s="43"/>
      <c r="F18" s="41"/>
    </row>
    <row r="19" spans="1:6" x14ac:dyDescent="0.3">
      <c r="A19" s="51"/>
      <c r="B19" s="6"/>
      <c r="C19" s="29"/>
      <c r="D19" s="44"/>
      <c r="E19" s="43"/>
      <c r="F19" s="41"/>
    </row>
    <row r="20" spans="1:6" x14ac:dyDescent="0.3">
      <c r="A20" s="51"/>
      <c r="B20" s="6"/>
      <c r="C20" s="29"/>
      <c r="D20" s="44"/>
      <c r="E20" s="43"/>
      <c r="F20" s="41"/>
    </row>
    <row r="21" spans="1:6" x14ac:dyDescent="0.3">
      <c r="A21" s="51"/>
      <c r="B21" s="6"/>
      <c r="C21" s="29"/>
      <c r="D21" s="44"/>
      <c r="E21" s="43"/>
      <c r="F21" s="41"/>
    </row>
    <row r="22" spans="1:6" x14ac:dyDescent="0.3">
      <c r="A22" s="51"/>
      <c r="B22" s="6"/>
      <c r="C22" s="29"/>
      <c r="D22" s="44"/>
      <c r="E22" s="43"/>
      <c r="F22" s="41"/>
    </row>
    <row r="23" spans="1:6" x14ac:dyDescent="0.3">
      <c r="A23" s="51"/>
      <c r="B23" s="6"/>
      <c r="C23" s="29"/>
      <c r="D23" s="44"/>
      <c r="E23" s="43"/>
      <c r="F23" s="41"/>
    </row>
    <row r="24" spans="1:6" x14ac:dyDescent="0.3">
      <c r="A24" s="51"/>
      <c r="B24" s="6"/>
      <c r="C24" s="29"/>
      <c r="D24" s="44"/>
      <c r="E24" s="43"/>
      <c r="F24" s="41"/>
    </row>
    <row r="25" spans="1:6" x14ac:dyDescent="0.3">
      <c r="A25" s="51"/>
      <c r="B25" s="6"/>
      <c r="C25" s="29"/>
      <c r="D25" s="44"/>
      <c r="E25" s="43"/>
      <c r="F25" s="41"/>
    </row>
    <row r="26" spans="1:6" x14ac:dyDescent="0.3">
      <c r="A26" s="51"/>
      <c r="B26" s="6"/>
      <c r="C26" s="29"/>
      <c r="D26" s="44"/>
      <c r="E26" s="43"/>
      <c r="F26" s="41"/>
    </row>
    <row r="27" spans="1:6" x14ac:dyDescent="0.3">
      <c r="A27" s="51"/>
      <c r="B27" s="6"/>
      <c r="C27" s="29"/>
      <c r="D27" s="44"/>
      <c r="E27" s="43"/>
      <c r="F27" s="41"/>
    </row>
    <row r="28" spans="1:6" x14ac:dyDescent="0.3">
      <c r="A28" s="51"/>
      <c r="B28" s="6"/>
      <c r="C28" s="29"/>
      <c r="D28" s="44"/>
      <c r="E28" s="43"/>
      <c r="F28" s="41"/>
    </row>
    <row r="29" spans="1:6" x14ac:dyDescent="0.3">
      <c r="A29" s="51"/>
      <c r="B29" s="6"/>
      <c r="C29" s="29"/>
      <c r="D29" s="44"/>
      <c r="E29" s="43"/>
      <c r="F29" s="41"/>
    </row>
    <row r="30" spans="1:6" x14ac:dyDescent="0.3">
      <c r="A30" s="51"/>
      <c r="B30" s="6"/>
      <c r="C30" s="29"/>
      <c r="D30" s="44"/>
      <c r="E30" s="43"/>
      <c r="F30" s="41"/>
    </row>
    <row r="31" spans="1:6" x14ac:dyDescent="0.3">
      <c r="A31" s="51"/>
      <c r="B31" s="6"/>
      <c r="C31" s="29"/>
      <c r="D31" s="44"/>
      <c r="E31" s="43"/>
      <c r="F31" s="41"/>
    </row>
    <row r="32" spans="1:6" x14ac:dyDescent="0.3">
      <c r="A32" s="51"/>
      <c r="B32" s="6"/>
      <c r="C32" s="29"/>
      <c r="D32" s="44"/>
      <c r="E32" s="43"/>
      <c r="F32" s="41"/>
    </row>
    <row r="33" spans="1:6" x14ac:dyDescent="0.3">
      <c r="A33" s="51"/>
      <c r="B33" s="6"/>
      <c r="C33" s="29"/>
      <c r="D33" s="44"/>
      <c r="E33" s="43"/>
      <c r="F33" s="41"/>
    </row>
    <row r="34" spans="1:6" x14ac:dyDescent="0.3">
      <c r="A34" s="51"/>
      <c r="B34" s="6"/>
      <c r="C34" s="29"/>
      <c r="D34" s="44"/>
      <c r="E34" s="43"/>
      <c r="F34" s="41"/>
    </row>
    <row r="35" spans="1:6" x14ac:dyDescent="0.3">
      <c r="A35" s="51"/>
      <c r="B35" s="6"/>
      <c r="C35" s="29"/>
      <c r="D35" s="44"/>
      <c r="E35" s="43"/>
      <c r="F35" s="41"/>
    </row>
    <row r="36" spans="1:6" x14ac:dyDescent="0.3">
      <c r="A36" s="51"/>
      <c r="B36" s="6"/>
      <c r="C36" s="29"/>
      <c r="D36" s="44"/>
      <c r="E36" s="43"/>
      <c r="F36" s="41"/>
    </row>
    <row r="37" spans="1:6" x14ac:dyDescent="0.3">
      <c r="A37" s="51"/>
      <c r="B37" s="6"/>
      <c r="C37" s="29"/>
      <c r="D37" s="44"/>
      <c r="E37" s="43"/>
      <c r="F37" s="41"/>
    </row>
    <row r="38" spans="1:6" x14ac:dyDescent="0.3">
      <c r="A38" s="51"/>
      <c r="B38" s="6"/>
      <c r="C38" s="29"/>
      <c r="D38" s="44"/>
      <c r="E38" s="43"/>
      <c r="F38" s="41"/>
    </row>
    <row r="39" spans="1:6" x14ac:dyDescent="0.3">
      <c r="A39" s="51"/>
      <c r="B39" s="6"/>
      <c r="C39" s="29"/>
      <c r="D39" s="44"/>
      <c r="E39" s="43"/>
      <c r="F39" s="41"/>
    </row>
    <row r="40" spans="1:6" x14ac:dyDescent="0.3">
      <c r="A40" s="51"/>
      <c r="B40" s="6"/>
      <c r="C40" s="29"/>
      <c r="D40" s="44"/>
      <c r="E40" s="43"/>
      <c r="F40" s="41"/>
    </row>
    <row r="41" spans="1:6" x14ac:dyDescent="0.3">
      <c r="A41" s="51"/>
      <c r="B41" s="6"/>
      <c r="C41" s="29"/>
      <c r="D41" s="44"/>
      <c r="E41" s="43"/>
      <c r="F41" s="41"/>
    </row>
    <row r="42" spans="1:6" x14ac:dyDescent="0.3">
      <c r="A42" s="51"/>
      <c r="B42" s="6"/>
      <c r="C42" s="29"/>
      <c r="D42" s="44"/>
      <c r="E42" s="43"/>
      <c r="F42" s="41"/>
    </row>
    <row r="43" spans="1:6" x14ac:dyDescent="0.3">
      <c r="A43" s="51"/>
      <c r="B43" s="6"/>
      <c r="C43" s="29"/>
      <c r="D43" s="44"/>
      <c r="E43" s="43"/>
      <c r="F43" s="41"/>
    </row>
    <row r="44" spans="1:6" x14ac:dyDescent="0.3">
      <c r="A44" s="51"/>
      <c r="B44" s="6"/>
      <c r="C44" s="29"/>
      <c r="D44" s="44"/>
      <c r="E44" s="43"/>
      <c r="F44" s="41"/>
    </row>
    <row r="45" spans="1:6" x14ac:dyDescent="0.3">
      <c r="A45" s="51"/>
      <c r="B45" s="6"/>
      <c r="C45" s="29"/>
      <c r="D45" s="44"/>
      <c r="E45" s="43"/>
      <c r="F45" s="41"/>
    </row>
    <row r="46" spans="1:6" x14ac:dyDescent="0.3">
      <c r="A46" s="51"/>
      <c r="B46" s="6"/>
      <c r="C46" s="29"/>
      <c r="D46" s="44"/>
      <c r="E46" s="43"/>
      <c r="F46" s="41"/>
    </row>
    <row r="47" spans="1:6" x14ac:dyDescent="0.3">
      <c r="A47" s="51"/>
      <c r="B47" s="6"/>
      <c r="C47" s="29"/>
      <c r="D47" s="44"/>
      <c r="E47" s="43"/>
      <c r="F47" s="41"/>
    </row>
    <row r="48" spans="1:6" x14ac:dyDescent="0.3">
      <c r="A48" s="51"/>
      <c r="B48" s="6"/>
      <c r="C48" s="29"/>
      <c r="D48" s="44"/>
      <c r="E48" s="43"/>
      <c r="F48" s="41"/>
    </row>
    <row r="49" spans="1:6" x14ac:dyDescent="0.3">
      <c r="A49" s="51"/>
      <c r="B49" s="6"/>
      <c r="C49" s="29"/>
      <c r="D49" s="44"/>
      <c r="E49" s="43"/>
      <c r="F49" s="41"/>
    </row>
    <row r="50" spans="1:6" x14ac:dyDescent="0.3">
      <c r="A50" s="51"/>
      <c r="B50" s="6"/>
      <c r="C50" s="29"/>
      <c r="D50" s="44"/>
      <c r="E50" s="43"/>
      <c r="F50" s="41"/>
    </row>
    <row r="51" spans="1:6" x14ac:dyDescent="0.3">
      <c r="A51" s="51"/>
      <c r="B51" s="6"/>
      <c r="C51" s="29"/>
      <c r="D51" s="44"/>
      <c r="E51" s="43"/>
      <c r="F51" s="41"/>
    </row>
    <row r="52" spans="1:6" x14ac:dyDescent="0.3">
      <c r="A52" s="51"/>
      <c r="B52" s="6"/>
      <c r="C52" s="29"/>
      <c r="D52" s="44"/>
      <c r="E52" s="43"/>
      <c r="F52" s="41"/>
    </row>
    <row r="53" spans="1:6" x14ac:dyDescent="0.3">
      <c r="A53" s="51"/>
      <c r="B53" s="6"/>
      <c r="C53" s="29"/>
      <c r="D53" s="44"/>
      <c r="E53" s="43"/>
      <c r="F53" s="41"/>
    </row>
    <row r="54" spans="1:6" x14ac:dyDescent="0.3">
      <c r="A54" s="51"/>
      <c r="B54" s="6"/>
      <c r="C54" s="29"/>
      <c r="D54" s="44"/>
      <c r="E54" s="43"/>
      <c r="F54" s="41"/>
    </row>
    <row r="55" spans="1:6" x14ac:dyDescent="0.3">
      <c r="A55" s="51"/>
      <c r="B55" s="6"/>
      <c r="C55" s="29"/>
      <c r="D55" s="44"/>
      <c r="E55" s="43"/>
      <c r="F55" s="41"/>
    </row>
    <row r="56" spans="1:6" x14ac:dyDescent="0.3">
      <c r="A56" s="51"/>
      <c r="B56" s="6"/>
      <c r="C56" s="29"/>
      <c r="D56" s="44"/>
      <c r="E56" s="43"/>
      <c r="F56" s="41"/>
    </row>
    <row r="57" spans="1:6" s="13" customFormat="1" ht="19.5" thickBot="1" x14ac:dyDescent="0.35">
      <c r="A57" s="53"/>
      <c r="B57" s="52" t="s">
        <v>121</v>
      </c>
      <c r="C57" s="54"/>
      <c r="D57" s="55"/>
      <c r="E57" s="56"/>
      <c r="F57" s="57"/>
    </row>
  </sheetData>
  <mergeCells count="1">
    <mergeCell ref="D5:F5"/>
  </mergeCells>
  <phoneticPr fontId="29" type="noConversion"/>
  <pageMargins left="0.7" right="0.7" top="0.75" bottom="0.75" header="0.3" footer="0.3"/>
  <pageSetup paperSize="9" scale="63" fitToHeight="0" orientation="portrait" r:id="rId1"/>
  <headerFooter>
    <oddHeader xml:space="preserve">&amp;L&amp;"-,Bold"&amp;14BILL NO 8  CEILINGS, PARTITIONS, ETC
&amp;R&amp;"-,Bold"&amp;14UPGRADING OF DELARAYVILLE SPORTS FACILTY
</oddHeader>
  </headerFooter>
  <extLst>
    <ext xmlns:mx="http://schemas.microsoft.com/office/mac/excel/2008/main" uri="{64002731-A6B0-56B0-2670-7721B7C09600}">
      <mx:PLV Mode="1"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B8BF76D0637642A546B89F25CF76AC" ma:contentTypeVersion="11" ma:contentTypeDescription="Create a new document." ma:contentTypeScope="" ma:versionID="0c5ab2adc8ab8f59b05e48d2007adc22">
  <xsd:schema xmlns:xsd="http://www.w3.org/2001/XMLSchema" xmlns:xs="http://www.w3.org/2001/XMLSchema" xmlns:p="http://schemas.microsoft.com/office/2006/metadata/properties" xmlns:ns3="fc4c2e4c-e273-478e-9951-dbf00d0446d4" targetNamespace="http://schemas.microsoft.com/office/2006/metadata/properties" ma:root="true" ma:fieldsID="ddd55085302f36c97f644f4ffa3184d4" ns3:_="">
    <xsd:import namespace="fc4c2e4c-e273-478e-9951-dbf00d0446d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4c2e4c-e273-478e-9951-dbf00d0446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082569-4DC4-44B9-B161-F53FB5B11FD9}">
  <ds:schemaRefs>
    <ds:schemaRef ds:uri="http://schemas.microsoft.com/office/2006/metadata/contentType"/>
    <ds:schemaRef ds:uri="http://schemas.microsoft.com/office/2006/metadata/properties/metaAttributes"/>
    <ds:schemaRef ds:uri="http://www.w3.org/2000/xmlns/"/>
    <ds:schemaRef ds:uri="http://www.w3.org/2001/XMLSchema"/>
    <ds:schemaRef ds:uri="fc4c2e4c-e273-478e-9951-dbf00d0446d4"/>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AD9D7C-21D9-466C-AEA5-11D177C536B4}">
  <ds:schemaRefs>
    <ds:schemaRef ds:uri="http://schemas.microsoft.com/office/2006/metadata/properties"/>
    <ds:schemaRef ds:uri="http://www.w3.org/2000/xmlns/"/>
    <ds:schemaRef ds:uri="http://schemas.microsoft.com/office/infopath/2007/PartnerControls"/>
  </ds:schemaRefs>
</ds:datastoreItem>
</file>

<file path=customXml/itemProps3.xml><?xml version="1.0" encoding="utf-8"?>
<ds:datastoreItem xmlns:ds="http://schemas.openxmlformats.org/officeDocument/2006/customXml" ds:itemID="{7D521A6D-29DA-41D3-8CA5-7900AB692F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Final summary</vt:lpstr>
      <vt:lpstr>Preliminaries</vt:lpstr>
      <vt:lpstr>Earthworks</vt:lpstr>
      <vt:lpstr>Concrete, formwork + reinfmnt</vt:lpstr>
      <vt:lpstr>Masonry</vt:lpstr>
      <vt:lpstr>Waterproofing</vt:lpstr>
      <vt:lpstr>Roof coverings, claddings, etc</vt:lpstr>
      <vt:lpstr>Carpentry and joinery</vt:lpstr>
      <vt:lpstr>Ceilings, partitions, etc</vt:lpstr>
      <vt:lpstr>Structural Steel Work </vt:lpstr>
      <vt:lpstr>Ironmongery</vt:lpstr>
      <vt:lpstr>Metalwork</vt:lpstr>
      <vt:lpstr>Plastering</vt:lpstr>
      <vt:lpstr>Tiling</vt:lpstr>
      <vt:lpstr>Paintwork</vt:lpstr>
      <vt:lpstr>Plumbing and drainage</vt:lpstr>
      <vt:lpstr>External work</vt:lpstr>
      <vt:lpstr>Messaurements</vt:lpstr>
      <vt:lpstr>'Carpentry and joinery'!Print_Area</vt:lpstr>
      <vt:lpstr>'Ceilings, partitions, etc'!Print_Area</vt:lpstr>
      <vt:lpstr>'Concrete, formwork + reinfmnt'!Print_Area</vt:lpstr>
      <vt:lpstr>Earthworks!Print_Area</vt:lpstr>
      <vt:lpstr>'External work'!Print_Area</vt:lpstr>
      <vt:lpstr>'Final summary'!Print_Area</vt:lpstr>
      <vt:lpstr>Ironmongery!Print_Area</vt:lpstr>
      <vt:lpstr>Masonry!Print_Area</vt:lpstr>
      <vt:lpstr>Metalwork!Print_Area</vt:lpstr>
      <vt:lpstr>Paintwork!Print_Area</vt:lpstr>
      <vt:lpstr>Plastering!Print_Area</vt:lpstr>
      <vt:lpstr>'Plumbing and drainage'!Print_Area</vt:lpstr>
      <vt:lpstr>Preliminaries!Print_Area</vt:lpstr>
      <vt:lpstr>'Roof coverings, claddings, etc'!Print_Area</vt:lpstr>
      <vt:lpstr>Tiling!Print_Area</vt:lpstr>
      <vt:lpstr>Waterproofing!Print_Area</vt:lpstr>
      <vt:lpstr>Earthworks!Print_Titles</vt:lpstr>
      <vt:lpstr>Preliminaries!Print_Titles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Thapelo Mabokatshaba</cp:lastModifiedBy>
  <cp:lastPrinted>2025-09-17T08:00:03Z</cp:lastPrinted>
  <dcterms:created xsi:type="dcterms:W3CDTF">2015-10-28T06:13:25Z</dcterms:created>
  <dcterms:modified xsi:type="dcterms:W3CDTF">2025-09-17T08:07:48Z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0x0101006BB8BF76D0637642A546B89F25CF76AC</vt:lpwstr>
  </property>
</Properties>
</file>