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24226"/>
  <mc:AlternateContent xmlns:mc="http://schemas.openxmlformats.org/markup-compatibility/2006">
    <mc:Choice Requires="x15">
      <x15ac:absPath xmlns:x15ac="http://schemas.microsoft.com/office/spreadsheetml/2010/11/ac" url="/Users/lungilemac/Documents/ENA Projects/SABC GYM/SABC Fitness Centre/SABC Tender documentation/00 Final Submission/01 BoQ/"/>
    </mc:Choice>
  </mc:AlternateContent>
  <xr:revisionPtr revIDLastSave="0" documentId="13_ncr:1_{1DCE4384-B49B-BB41-9AB2-896ED18D5500}" xr6:coauthVersionLast="47" xr6:coauthVersionMax="47" xr10:uidLastSave="{00000000-0000-0000-0000-000000000000}"/>
  <bookViews>
    <workbookView xWindow="6420" yWindow="460" windowWidth="21060" windowHeight="16260" xr2:uid="{00000000-000D-0000-FFFF-FFFF00000000}"/>
  </bookViews>
  <sheets>
    <sheet name="Bills Of Quantities" sheetId="1" r:id="rId1"/>
    <sheet name="Summary" sheetId="2" r:id="rId2"/>
  </sheets>
  <definedNames>
    <definedName name="_xlnm.Print_Area" localSheetId="0">'Bills Of Quantities'!$A$1:$E$720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09" i="1" l="1"/>
  <c r="E707" i="1"/>
  <c r="E467" i="1"/>
  <c r="E67" i="1"/>
  <c r="E89" i="1"/>
  <c r="E180" i="1"/>
  <c r="C637" i="1"/>
  <c r="E637" i="1" s="1"/>
  <c r="C631" i="1"/>
  <c r="E631" i="1" s="1"/>
  <c r="C633" i="1"/>
  <c r="E633" i="1" s="1"/>
  <c r="E564" i="1"/>
  <c r="E566" i="1"/>
  <c r="E568" i="1"/>
  <c r="E190" i="1"/>
  <c r="E192" i="1"/>
  <c r="E548" i="1"/>
  <c r="E532" i="1"/>
  <c r="E487" i="1"/>
  <c r="E489" i="1"/>
  <c r="E494" i="1"/>
  <c r="E496" i="1"/>
  <c r="E498" i="1"/>
  <c r="E500" i="1"/>
  <c r="E502" i="1"/>
  <c r="E504" i="1"/>
  <c r="E509" i="1"/>
  <c r="E516" i="1"/>
  <c r="E517" i="1"/>
  <c r="E518" i="1"/>
  <c r="E523" i="1"/>
  <c r="E525" i="1"/>
  <c r="E527" i="1"/>
  <c r="E485" i="1"/>
  <c r="E479" i="1" l="1"/>
  <c r="E477" i="1"/>
  <c r="E475" i="1"/>
  <c r="E465" i="1"/>
  <c r="E463" i="1"/>
  <c r="E459" i="1"/>
  <c r="E461" i="1"/>
  <c r="E237" i="1"/>
  <c r="E232" i="1"/>
  <c r="C61" i="1"/>
  <c r="E50" i="1"/>
  <c r="E52" i="1"/>
  <c r="E79" i="1"/>
  <c r="C71" i="1"/>
  <c r="E71" i="1" s="1"/>
  <c r="C354" i="1"/>
  <c r="E330" i="1"/>
  <c r="E325" i="1"/>
  <c r="C338" i="1"/>
  <c r="C335" i="1"/>
  <c r="E335" i="1" s="1"/>
  <c r="C626" i="1"/>
  <c r="E626" i="1" s="1"/>
  <c r="C185" i="1"/>
  <c r="C173" i="1"/>
  <c r="C165" i="1"/>
  <c r="C187" i="1"/>
  <c r="E187" i="1" s="1"/>
  <c r="E338" i="1" l="1"/>
  <c r="I10" i="2"/>
  <c r="E473" i="1"/>
  <c r="E455" i="1"/>
  <c r="E451" i="1"/>
  <c r="E558" i="1"/>
  <c r="E556" i="1"/>
  <c r="E554" i="1"/>
  <c r="E688" i="1"/>
  <c r="E686" i="1"/>
  <c r="E185" i="1"/>
  <c r="E705" i="1"/>
  <c r="E703" i="1"/>
  <c r="E699" i="1"/>
  <c r="E697" i="1"/>
  <c r="E693" i="1"/>
  <c r="E683" i="1"/>
  <c r="E681" i="1"/>
  <c r="C622" i="1"/>
  <c r="E622" i="1" s="1"/>
  <c r="E354" i="1"/>
  <c r="E291" i="1"/>
  <c r="E173" i="1"/>
  <c r="E169" i="1"/>
  <c r="E165" i="1"/>
  <c r="E177" i="1"/>
  <c r="E179" i="1"/>
  <c r="E121" i="1"/>
  <c r="E123" i="1"/>
  <c r="E130" i="1"/>
  <c r="E135" i="1"/>
  <c r="E119" i="1"/>
  <c r="E85" i="1"/>
  <c r="E84" i="1"/>
  <c r="E83" i="1"/>
  <c r="E70" i="1"/>
  <c r="E256" i="1"/>
  <c r="E61" i="1"/>
  <c r="E69" i="1"/>
  <c r="E77" i="1"/>
  <c r="E345" i="1"/>
  <c r="E592" i="1"/>
  <c r="E624" i="1"/>
  <c r="E57" i="1"/>
  <c r="E695" i="1" l="1"/>
  <c r="E690" i="1"/>
  <c r="E685" i="1"/>
  <c r="E701" i="1"/>
  <c r="E717" i="1"/>
  <c r="E718" i="1" s="1"/>
  <c r="I7" i="2" l="1"/>
  <c r="I13" i="2" s="1"/>
  <c r="I15" i="2" s="1"/>
  <c r="I19" i="2" s="1"/>
  <c r="I27" i="2" s="1"/>
  <c r="E719" i="1"/>
  <c r="I29" i="2" l="1"/>
  <c r="I32" i="2" s="1"/>
</calcChain>
</file>

<file path=xl/sharedStrings.xml><?xml version="1.0" encoding="utf-8"?>
<sst xmlns="http://schemas.openxmlformats.org/spreadsheetml/2006/main" count="484" uniqueCount="356">
  <si>
    <t>Item</t>
  </si>
  <si>
    <t>Description</t>
  </si>
  <si>
    <t>Uom</t>
  </si>
  <si>
    <t>Quantity</t>
  </si>
  <si>
    <t>Rate</t>
  </si>
  <si>
    <t>Amount</t>
  </si>
  <si>
    <t>BILL NO.1 : PRELIMINARIES</t>
  </si>
  <si>
    <t>Bill Total</t>
  </si>
  <si>
    <t>BILL NO.2 : ALTERATIONS</t>
  </si>
  <si>
    <t>SUPPLEMENTARY PREAMBLES</t>
  </si>
  <si>
    <t>The Standard Preambles and Notes in the various trade bills are too and do apply equally to this section</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</si>
  <si>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</si>
  <si>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</si>
  <si>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</si>
  <si>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</si>
  <si>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Old Materials:</t>
  </si>
  <si>
    <t>Old materials to become property of the contractor: Old materials from alterations except where described to be re-used or handed over shall become the property of the contractor, who must allow credit for the same in the Final Summary.</t>
  </si>
  <si>
    <t>Old materials to be carted away: Old materials from alterations except where described to be re-used or handed over as well as rubish etc, must be regurlaly carted away from the site and not allowed to be accumulate on or around the site area.</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</si>
  <si>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</si>
  <si>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</si>
  <si>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</si>
  <si>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</si>
  <si>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</si>
  <si>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</si>
  <si>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</si>
  <si>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</si>
  <si>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</si>
  <si>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REMOVAL OF EXISTING WORK</t>
  </si>
  <si>
    <t>Taking out and removing doors, windows, etc., including thresholds, sills, etc. and building up openings in brick walls, including making good cement plaster on both side(s) (making good paintwork elsewhere)</t>
  </si>
  <si>
    <t>No</t>
  </si>
  <si>
    <t>Prepare walls for new paint by scrapping off and removing exixting paint, filling holes and crecks with SABS Approved filler includng sanding down  and preparing surfaces for new paint finish, etc</t>
  </si>
  <si>
    <t>internal walls</t>
  </si>
  <si>
    <t>m²</t>
  </si>
  <si>
    <t>Hacking up/off and removing ceramic tiles including  removing mortar bed or adhesive from concrete or brickwork and preparing surfaces for new screed, plaster, tile finish, etc.</t>
  </si>
  <si>
    <t>BUILDING UP OPENINGS</t>
  </si>
  <si>
    <t>Brickwork in NFP bricks in class II mortar in building up openings, including bonding new to existing and making good cement plaster on both sides (making good paintwork elsewhere)</t>
  </si>
  <si>
    <t>BILL NO.3 : CARPENTRY AND JOINERY</t>
  </si>
  <si>
    <t>PREAMBLES</t>
  </si>
  <si>
    <t>For Preambles the tenderer is referred to the relevant Clauses in the separate documents General Specification (PW 371-A July 2013) and Particular Specification (PW371-B July 2013)</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</si>
  <si>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</si>
  <si>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</si>
  <si>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</si>
  <si>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Joinery:</t>
  </si>
  <si>
    <t>Descriptions of frames shall be deemed to include frames, transomes, rails, etc.</t>
  </si>
  <si>
    <t>Descriptions of hardwood joinery shall be deemed to include sinking and pelleting heads and nuts of bolts</t>
  </si>
  <si>
    <t>Decorative thermosetting plastic laminate covering:</t>
  </si>
  <si>
    <t>Laminate covering shall be glued under pressure and edge strips of same shall be butt jointed at junctions with adjacent similar finish</t>
  </si>
  <si>
    <t>SKIRTINGS</t>
  </si>
  <si>
    <t>Wrought meranti hardwood skirting plugged in:</t>
  </si>
  <si>
    <t>19mm Quadrant bead, nailed to skirting.</t>
  </si>
  <si>
    <t>m</t>
  </si>
  <si>
    <t>JOINERY FITTINGS</t>
  </si>
  <si>
    <t>Reception floor cupboard formed of 16mm Melamine particle board with Staron surface work top and, 2090mm long x 800mm wide x 1100mm high overall, complete as pre Architects Drawing: Reception Desk Detal.</t>
  </si>
  <si>
    <t>Reception floor Work top formed of  32mm Post formed FORMICA work top and 50mm Diameter steel posts, 1690mm long x 600mm wide x 770mm high overall, complete as per Architects Drawing: New Worktop Detail</t>
  </si>
  <si>
    <t>BILL NO.4 : CEILINGS PARTITIONS AND ACCESS FLOORING</t>
  </si>
  <si>
    <t>Ceilings:</t>
  </si>
  <si>
    <t>Unless otherwise described ceilings shall be deemed to be horizontal</t>
  </si>
  <si>
    <t>Bulkheads:</t>
  </si>
  <si>
    <t>Bulkheads are defined as those portions of ceilings which are stepped down from the general ceiling level in a particular room or area and which generally occur along the perimeter. Their purpose is either to conceal services or to create architectural features</t>
  </si>
  <si>
    <t>Bulkheads have only been described as such where they conform to the above definition and where the horizontal or vertical dimensions do not exceed 900mm. Where these dimensions are more than 900mm such portions of ceilings have been included in the appropriate general items of ceilings</t>
  </si>
  <si>
    <t>Unless otherwise described bulkheads shall be deemed to be horizontal along the length</t>
  </si>
  <si>
    <t>Steel components:</t>
  </si>
  <si>
    <t>All steel components for ceilings, partitions, etc are to be galvanised in accordance with SANS 121</t>
  </si>
  <si>
    <t>Proprietary suspended ceilings:</t>
  </si>
  <si>
    <t>Hangers, suspension grids, lay-in panels, etc are to be in accordance with the manufacturers' recommendations</t>
  </si>
  <si>
    <t>Electrical light fittings, diffusers, panels etc are generally lay-in units of the same dimensions as the suspension grid described and allowance must be made in the rates accordingly for their support inclusive of any flexibility in setting out that may be required (ceiling panels have not been deducted and pricing is to take cognisance thereof)</t>
  </si>
  <si>
    <t>CEILINGS</t>
  </si>
  <si>
    <t>BILL NO.5 : IRONMONGERY</t>
  </si>
  <si>
    <t>Finishes to ironmongery</t>
  </si>
  <si>
    <t>Where applicable finishes to ironmongery are indicated by suffixes in accordance with the following list: BS Satin bronze lacquered CH Chromium plated  SC Satin chromium plated  SE Silver enamelled  GE Grey enamelled AN Anodised natural AS Anodised silver AB Anodised bronze AG Anodised gold ABL Anodised black PB Polished brass PL Polished and lacquered PT Epoxy coated SD Sanded</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</si>
  <si>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</si>
  <si>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</si>
  <si>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SIGNAGE</t>
  </si>
  <si>
    <t>BILL NO.6 : METALWORK</t>
  </si>
  <si>
    <t>Descriptions of bolts, anchors, etc.:</t>
  </si>
  <si>
    <t>Unless otherwise described, descriptions of items shall be deemed to include for fixing to brickwork or concrete</t>
  </si>
  <si>
    <t>Where item are described as "bloted", the bolts are measured elsewhere</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</si>
  <si>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</si>
  <si>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</si>
  <si>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</si>
  <si>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</si>
  <si>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Aluminium doors, windows, etc.:</t>
  </si>
  <si>
    <t>Doors and windows shall comply with AAAMSA design criteria  Glazing shall comply with SAGGA regulations.  Glass shall be laminated performance glass as shown on the window schedules appended to these bills of quantities (as described in the headings to window descriptions).  Glass thickness shall comply with SAGGA regulations irrespective of thicknesses shown on the schedules. Doors and windows shall be supplied with protective tape and plastic and shall be removed only once surrounding trades have been completed. For purpose made windows and doors, refer to drawings annexed to these bills of quantities</t>
  </si>
  <si>
    <t>The following certificates shall be provided prior to commencement of site work:</t>
  </si>
  <si>
    <t>1. A copy of the relevant AAAMSA Performance  Test Certificate from the manufacturer/contractor  supplying the architectural aluminium product</t>
  </si>
  <si>
    <t>2. A Certificate of Conformance confirming that  anodising or powder coating has been processed in  accordance with SANS 999 and SANS 1796  respectively</t>
  </si>
  <si>
    <t>3. A powder guarantee of not less than 15 years  issued by the powder manufacturer.  The specific conditions contained in this guarantee  shall form part of the powder coating process</t>
  </si>
  <si>
    <t>4. A Certificate of Conformance confirming that  glazing has been installed in accordance with  SANS 0137, ensuring that safety glazing  materials have been installed in the mandatory  areas and that each individual pane of safety  glazing materials has been permanently marked</t>
  </si>
  <si>
    <t>5. A warranty from the manufacturer of the  laminated safety glass and/or hermetically sealed glazing units guaranteeing the products against delamination and colour degradation for a period of not less than five years</t>
  </si>
  <si>
    <t>ALUMINIUM SHOPFRONTS</t>
  </si>
  <si>
    <t>Powder coated shopfronts as per "INTERPON" system complete with subframes, ironmongery, glass, sealing, etc. and fixing to brickwork or concrete</t>
  </si>
  <si>
    <t>BILL NO.7 : TILING</t>
  </si>
  <si>
    <t>Fixing: Note</t>
  </si>
  <si>
    <t>On both walls and floors there are minimum curing periods for walls and concrete floors as well as screeds and plasters</t>
  </si>
  <si>
    <t>and they are as follows:</t>
  </si>
  <si>
    <t>* New concrete floors require 6 weeks curing time before direct bedding.</t>
  </si>
  <si>
    <t>* New brick walls require 6 weeks curing time before direct bedding.</t>
  </si>
  <si>
    <t>* New concrete floors require 4 weeks curing time before screeding and the screed another 4 weeks before tiling can</t>
  </si>
  <si>
    <t>commence.</t>
  </si>
  <si>
    <t>* New brick walls require 4 weeks curing time before plastering and the plaster another 2 weeks before tiling can commence.</t>
  </si>
  <si>
    <t>No adhesive is to be applied to wet screeds nor to screeds with a water content greater than that required by the adhesive manufacturer. Surfaces must be firm and free of dust, mould, oil, grease, wax polish and organic growth. Organic growth must be removed and the spores killed with an effective fungicide such as a household bleaching solution.</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</si>
  <si>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</si>
  <si>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</si>
  <si>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from the Tal Professional range of products as recommended by the manufacturer of the tiles</t>
  </si>
  <si>
    <t>Transition between porcelain tiles and carpet to be completed with Genesis EVA 085 80 aluminium profile all round mitred in the corners. Bottom tile to be bedded on slightly thicker grout at the bottom to facilitate a snug fit.</t>
  </si>
  <si>
    <t>Bottom edge of porcelain tiles above coved tile skirting and top edge of porcelain tiles at dado height to be completed with Genesis; ESS 060 stainless steel straight edge trim at perimeter edges unless otherwise stated.</t>
  </si>
  <si>
    <t>All external corners of tiling/ cills to be completed with Genesis Trim plus ETP 646/648-01 external corner strip pieces.</t>
  </si>
  <si>
    <t>Colour: as per colour schedule</t>
  </si>
  <si>
    <t>Allow for silicone to all bottom edges of wall tiles abutting and surrounding toilet fittings/basins.</t>
  </si>
  <si>
    <t>FLOOR TILING</t>
  </si>
  <si>
    <t>SUNDRIES</t>
  </si>
  <si>
    <t>Aluminium corner protectors, stair nosings, expansion joint strips, etc</t>
  </si>
  <si>
    <t>ESS 060 stainless steel straight edge trim at perimeter edges.</t>
  </si>
  <si>
    <t>STONE WALL CLADDING</t>
  </si>
  <si>
    <t>Cladding to Partition Walls:</t>
  </si>
  <si>
    <t>Allow the Prime Cost amount of R 700.00 (Seven Hunderd Rand) per Squer meter delivered to site to be laid in and pointed with recessed horizontal and vertical joints</t>
  </si>
  <si>
    <t>BILL NO.8 : PLASTERING</t>
  </si>
  <si>
    <t>Moisture tests:</t>
  </si>
  <si>
    <t>Before any finishes, coverings, etc are applied to screeds, plastering, etc or any other in-situ finish moisture tests are to be carried out to the complete satisfaction of the Principal Agent to ensure that these surfaces have the correct moisture content for the finish to be applied</t>
  </si>
  <si>
    <t>Labours, etc.:</t>
  </si>
  <si>
    <t>Labours such as fair, rounded and chamfered edges, trowel cuts, throats, V-joints, angles, etc shall be deemed to be included in the descriptions</t>
  </si>
  <si>
    <t>Cement plaster:</t>
  </si>
  <si>
    <t>Unless otherwise described, cement plaster shall be taken to mean Class 1 cement plaster</t>
  </si>
  <si>
    <t>INTERNAL PLASTER</t>
  </si>
  <si>
    <t>Cement plaster rendering coat with gypsum skim plaster finishing coat, on plasterbord ceilings</t>
  </si>
  <si>
    <t>BILL NO.9 : PAINTWORK</t>
  </si>
  <si>
    <t>Painting specification:</t>
  </si>
  <si>
    <t>All painting shall be done in accordance with SABS specifications unless otherwise described</t>
  </si>
  <si>
    <t>All painting shall be Plascon/Dulux</t>
  </si>
  <si>
    <t>Colours:</t>
  </si>
  <si>
    <t>Unless otherwise described, all paintwork shall be deemed to have a colour value in excess of 7 on the Munsell system in accordance with SABS 1091</t>
  </si>
  <si>
    <t>When staining timber, the resultant colour or shade must be to the complete satisfaction of the Principal Agent before any overcoating or preservative is applied</t>
  </si>
  <si>
    <t>ON INTERNAL PLASTER SURFACES</t>
  </si>
  <si>
    <t>Prepare surfaces and remove all loose material, apply one coat alkali resistant primer and two coats "Dulux Wash &amp; Wear" paint or similar approved for interior use:</t>
  </si>
  <si>
    <t>On walls</t>
  </si>
  <si>
    <t>On narrow widths</t>
  </si>
  <si>
    <t>BILL NO.11 : PROVISIONAL SUMS</t>
  </si>
  <si>
    <t>The Tenderer is referred to the relevant Clauses in the separate documents General Specification (PW 371-A) July 2013 and Particular Specification (PW 371-B) July 2013 which are both obtainable from Public Works website www.publicworks.gov.za/consultantsguidelines</t>
  </si>
  <si>
    <t>Unless otherwise described, all prime cost amounts and provisional sums shall be nett. No provision for 5 percent cash discount shall be included for the main contractor.</t>
  </si>
  <si>
    <t>Prime cost amounts and provisional sums exclude value added tax.</t>
  </si>
  <si>
    <t>In the event of a prime cost amount or provisional sum being omitted the items "Allow for profit"... and "allow for attendance" applicable, shall be omitted together with the prime cost amount or provisional sum and no claim whatsoever will be entertained in this regard.</t>
  </si>
  <si>
    <t>The principal agent shall be entitled to nominate or select any further specialist and other to execute work or supply and fix any goods whether or not a provisional sum is included in the bills of quantities and such specialists and other will then be deemed to be "selected subcontractors" as the case may be.</t>
  </si>
  <si>
    <t>Where profit stated, the contractor may allow for profit if required</t>
  </si>
  <si>
    <t>Attendance upon nominated/selected subcontractors:</t>
  </si>
  <si>
    <t>The item "Allow for attendance...." which follows each provisional sum for nominated/selected subcontractors work, shall be deemed to cover all the contractors costs incurred in providing free of charge to the subcontractor the service as set out in the relevant clause in the preliminaries</t>
  </si>
  <si>
    <t>Taking delivery:</t>
  </si>
  <si>
    <t>Taking delivery of goods or articles by the contractor on site shall mean getting in, unpacking, checking that the quantity is correct and that the goods are complete and undamaged,submitting a report thereof to the interested parties and issuing vouchers for the receipt of such goods.The contractor is to store the goods and will be held responsible for the safety thereof and indemnify the employer against any damage or loss which may occur.</t>
  </si>
  <si>
    <t>Works executed under a seperate/direct contract:</t>
  </si>
  <si>
    <t>The contractor shall permit access to the site and to the places where the work is to be carried out and provide every facility to enable the specialist to carry out his work in a workmanlike manner and in propper order and sequence.</t>
  </si>
  <si>
    <t>Co-ordination:</t>
  </si>
  <si>
    <t>The contractor shall obtain all necessary particulars of the subcontractors work timeously and the contractor will be responsible for the programming and co-ordination of the works</t>
  </si>
  <si>
    <t>Number of nominated/selected subcontractors:</t>
  </si>
  <si>
    <t>The contractors attention is drawn to the fact that the indicated individual provisional sums may consist of numerous specialist, all of which will become nominated/selected subcontractors.The contractor must therefore allow in his tender for any cost implication this may bring about, as no claims in this regard will be entertained</t>
  </si>
  <si>
    <t>PROVISIONAL SUMS FOR NOMINATED/SELECTED SUB-CONTRACTORS</t>
  </si>
  <si>
    <t>General electrical installation:</t>
  </si>
  <si>
    <t>Profit</t>
  </si>
  <si>
    <t>Attendance</t>
  </si>
  <si>
    <t>MONETARY ALLOWANCE</t>
  </si>
  <si>
    <t>Contingency Allowance</t>
  </si>
  <si>
    <t>Allow 10% (Ten) per cent of the contract sum excluding contingencies for contingencies to be used at the discretion of the principal agent and deducted in whole or in part if not required.</t>
  </si>
  <si>
    <t>FLOOR COVERINGS</t>
  </si>
  <si>
    <t>Tiling to floors</t>
  </si>
  <si>
    <t>Taking out and removing wash hand basins,cicstens and all bathroom fittings and replace with new ones measured somewhere</t>
  </si>
  <si>
    <t>urinals</t>
  </si>
  <si>
    <t>wash hand basins</t>
  </si>
  <si>
    <t>WC</t>
  </si>
  <si>
    <t>MASONRY</t>
  </si>
  <si>
    <t>BRICKWORK</t>
  </si>
  <si>
    <t>Where sizes in descriptions are given in brick units, "one brick" shall represent the length and "half brick" the width of a brick</t>
  </si>
  <si>
    <t>Bagged and sealed walls</t>
  </si>
  <si>
    <t>Walls in two skins described as "bagged and sealed" shall be deemed to include having the outer face of the inner skin bagged with 1:6 cement and sand mixture and sealed with two coats bitumen emulsion waterproofing coating</t>
  </si>
  <si>
    <t>Hollow walls, etc</t>
  </si>
  <si>
    <t>Descriptions of hollow walls shall be deemed to include leaving every fifth perpend of the bottom course of the external skin open as a weep hole.</t>
  </si>
  <si>
    <t>Walls in two skins described as "bagged and sealed" shall be deemed to include having the outer face of the inner skin bagged with 1:6 cement and sand mixture and sealed with two coats "Brixeal" bitumen emulsion waterproofing coating.</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</si>
  <si>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</si>
  <si>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</si>
  <si>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</si>
  <si>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</si>
  <si>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</si>
  <si>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</si>
  <si>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are to be either solid or hollow modular dense concrete masonry units having a compressive strength of 7 MPa</t>
  </si>
  <si>
    <t>BRICKWORK IN SUPERSTRUCTURE</t>
  </si>
  <si>
    <t>Brickwork of NFP bricks in class II mortar</t>
  </si>
  <si>
    <t>Half brick walls</t>
  </si>
  <si>
    <t>Half brick walls in beamfilling</t>
  </si>
  <si>
    <t>One brick walls</t>
  </si>
  <si>
    <t>BRICKWORK SUNDRIES</t>
  </si>
  <si>
    <t>Brickwork Sundries</t>
  </si>
  <si>
    <t>Splayed mortar fillet maximum one course high between beamfilling and roof sheeting</t>
  </si>
  <si>
    <t>Joint forming material in movement joints</t>
  </si>
  <si>
    <t>10mm Fibre board built in vertically through brick walls</t>
  </si>
  <si>
    <t>TIMBER DOORS, WINDOWS, ETC</t>
  </si>
  <si>
    <t xml:space="preserve">44mm Single door to fit 900 x 2125mm high structural opening </t>
  </si>
  <si>
    <t>FRAMES ETC</t>
  </si>
  <si>
    <t>Hardwood timber frames factory pre-painted as per finishes schedule</t>
  </si>
  <si>
    <t>Allow 75 000 for the provision of gym signage if needed</t>
  </si>
  <si>
    <t>SECTION NO. 0 :SABC FITNESS CENTRE</t>
  </si>
  <si>
    <t>FLOOR COVERINGS, WALL LININGS, ETC</t>
  </si>
  <si>
    <t>Fixing</t>
  </si>
  <si>
    <t>Floor coverings, wall linings, etc shall, where applicable, be fixed with adhesive as recommended by the manufacturers of the flooring, linings, etc</t>
  </si>
  <si>
    <t>M2</t>
  </si>
  <si>
    <t>VAT</t>
  </si>
  <si>
    <t>TOTAL ESTIMATE</t>
  </si>
  <si>
    <t>Provide the sum of R46 000   for the provision of generators for steam rooms</t>
  </si>
  <si>
    <t>Float glass:</t>
  </si>
  <si>
    <t>The term 'float glass' is used for monolithic annealed glass</t>
  </si>
  <si>
    <t>Laminated glass:</t>
  </si>
  <si>
    <t>Laminated glass to have polyvinyl butyral (PVB) interlayer(s)</t>
  </si>
  <si>
    <t>TOPS, SHELVES, DOORS, MIRRORS, ETC.</t>
  </si>
  <si>
    <t>6mm Thick silvered float glass copper backed mirrors with polished edges holed for and fixed with chromium plated dome capped mirror screws with rubber buffers to plugs in brickwork:</t>
  </si>
  <si>
    <t>Allow the Prime Cost amount of R 1500.00 (one thousands five hundred) per Squer meter delivered to site to be laid in and pointed with recessed horizontal and vertical joints</t>
  </si>
  <si>
    <t>Wire gratings:</t>
  </si>
  <si>
    <t>Descriptions of gutter outlets etc. shall be deemed to include wire balloon gratings</t>
  </si>
  <si>
    <t>Stormwater channels:</t>
  </si>
  <si>
    <t>Descriptions of channels shall be deemed to include necessary excavation, surface preparation, compaction, etc., and disposal of surplus material on site</t>
  </si>
  <si>
    <t>French drains:</t>
  </si>
  <si>
    <t>Descriptions of French drains shall be deemed to include excavation, stone filling graded from 300mm diameter at bottom to 75mm diameter at top, ? geofabric filter blanket over stone, 300mm earth filling over and disposal of surplus material on site</t>
  </si>
  <si>
    <t>Descriptions of French drains shall be deemed to include excavation, stone filling graded from 300mm diameter at bottom to 75mm diameter at top, Approved geofabric filter blanket over stone, 300mm earth filling over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</si>
  <si>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</si>
  <si>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</si>
  <si>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</si>
  <si>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</si>
  <si>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uPVC pipes and fittings:</t>
  </si>
  <si>
    <t>Sewer and drainage pipes and fittings shall be jointed and sealed with butyl rubber rings  Soil, waste and vent pipes and fittings shall be solvent weld jointed or sealed with butyl rubber rings</t>
  </si>
  <si>
    <t>uPVC pressure pipes and fittings:</t>
  </si>
  <si>
    <t>Pipes of 50mm diameter and smaller shall be plain ended with solvent welded uPVC loose sockets and fittings  Pipes of 63mm diameter and greater shall have sockets and spigots with push-in type integral rubber ring joints.  Bends shall be uPVC and all other fittings shall be cast iron, all with similar push-in type joints</t>
  </si>
  <si>
    <t>High density polyethylene (HDPe) pipes and fittings:</t>
  </si>
  <si>
    <t>Pipes shall be type IV and of the class specified with Plasson or Alprene compression fittings</t>
  </si>
  <si>
    <t>Polycop polypropylene pipes:</t>
  </si>
  <si>
    <t>Polypropylene pipes 54mm diameter and smaller shall be seamless copper coloured Class 16 pipes jointed with Fast-fuse heat welded thermoplastic or where so described Polylock compression fittings  Pipes shall be firmly fixed to walls, etc. with coloured nylon snap-in pipe clips with provision for accommodating thermal movement and jointed and fixed strictly in accordance with the manufacturer's instructions</t>
  </si>
  <si>
    <t>Copper pipes:</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</si>
  <si>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</si>
  <si>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</si>
  <si>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</si>
  <si>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</si>
  <si>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</si>
  <si>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</si>
  <si>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</si>
  <si>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</si>
  <si>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</si>
  <si>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 in accordance with SABS 1200L (provision for disinfection elsewhere)</t>
  </si>
  <si>
    <t>Laying, backfilling, bedding, etc. of pipes:</t>
  </si>
  <si>
    <t>Pipes shall be laid and bedded in accordance with manufacturers' instructions and trenches shall be carefully backfilled</t>
  </si>
  <si>
    <t>Where no manufacturers' instructions exist, pipes shall be laid in accordance with Clauses 5.1 and 5.2 of each of the following:  SABS 1200L : Medium-pressure pipelines  SABS 1200LD : Sewers  SABS 1200LE : Stormwater drainage   Pipe trenches, etc. shall be backfilled in accordance with Clauses 3, 5.5, 5.6, 5.7 and 7 of SABS 1200DB : Earthworks (Pipe trenches)  Pipes shall be bedded in accordance with Clauses 3.1 to 3.4.1, 5.1 to 5.3 and 7 of SABS 1200LB : Bedding (Pipes)  Unless otherwise described bedding of rigid pipes shall be Class B bedding</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</si>
  <si>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</si>
  <si>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catchpits, etc. shall be deemed to include excavation, bedding, backfilling, compaction to a minimum of 93% Mod AASHTO density and disposal of surplus material on site</t>
  </si>
  <si>
    <t>Descriptions of service pipes and flexible connecting pipes shall be deemed to include connections to taps, cisterns, etc. and to steel pipes (adaptors for connections to copper pipes, etc. are given separately)</t>
  </si>
  <si>
    <t>Descriptions of WC pans, slop hoppers, etc. shall be deemed to include for joints to soil pipes (pan connectors are separately measured)</t>
  </si>
  <si>
    <t>As-built drawings</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</si>
  <si>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</si>
  <si>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PLUMBING AND DRAINAGE</t>
  </si>
  <si>
    <t>SANITARY FITTINGS</t>
  </si>
  <si>
    <t>AMOUNT</t>
  </si>
  <si>
    <t>UNIT</t>
  </si>
  <si>
    <t>A</t>
  </si>
  <si>
    <t>GENERAL BUILDING WORKS</t>
  </si>
  <si>
    <t>Building Works</t>
  </si>
  <si>
    <t>Preliminaries</t>
  </si>
  <si>
    <t>@</t>
  </si>
  <si>
    <t>%</t>
  </si>
  <si>
    <t>ESTIMATED FINAL BUILDING COST (Excl. Design Cont. + VAT)</t>
  </si>
  <si>
    <t>ESTIMATED CURRENT BUILDING COST (Excl. Constr. Cont. VAT)</t>
  </si>
  <si>
    <t>ESTIMATED CURRENT BUILDING COST (Excl. VAT)</t>
  </si>
  <si>
    <t>ESTIMATED FINAL BUILDING COST (Excl. VAT and Professional Fees)</t>
  </si>
  <si>
    <t>VALUE ADDED TAX</t>
  </si>
  <si>
    <t>ESTIMATED FINAL BUILDING COST (including VAT)</t>
  </si>
  <si>
    <t>SABC ESTIMATED COST</t>
  </si>
  <si>
    <t>BELGOTEX” – 1219,2 x 184,15mm Nottingham range Luxury vinyl tiles loose laid wit TACBAC installation system as per manufacture's specification.</t>
  </si>
  <si>
    <t>On Ceilings</t>
  </si>
  <si>
    <t>SHOWER TILES
“UNIONTILES” – 300x300mm Mosaic Super Black Sealed Polished Porcelain tiles, fixed with adhesive to screeds and flush pointed with tinted jointing compound, including Sika Cemflex or other approved waterproofing applied to screed prior to tiling in accordance with the manufacturer's specifications. 
(Code: SKU:1MOSPORJWB80011/48)</t>
  </si>
  <si>
    <t>WALL TILING</t>
  </si>
  <si>
    <t>Porcelain tiles
“UNIONTILES” – 300x600mm Super White Nano Sealed Polished Porcelain tiles, fixed with adhesive to screeds and flush pointed with tinted jointing compound, including Sika Cemflex or other approved waterproofing applied to screed prior to tiling in accordance with the manufacturer's specifications. 
(Code: SKU: 1QUAQ2343G600)</t>
  </si>
  <si>
    <t>Porcelain tiles
“UNIONTILES” – 300x600mm Super Black Sealed Polished Porcelain tiles, fixed with adhesive to screeds and flush pointed with tinted jointing compound, including Sika Cemflex or other approved waterproofing applied to screed prior to tiling in accordance with the manufacturer's specifications. 
(Code: SKU:1HAOAK6004600)</t>
  </si>
  <si>
    <t>Skirting and wall band</t>
  </si>
  <si>
    <t>On floors</t>
  </si>
  <si>
    <t>On shower floors</t>
  </si>
  <si>
    <t>New Vnity slabs to Architect's drawing A-701 Vanity Top Details</t>
  </si>
  <si>
    <t>Tiling to walls</t>
  </si>
  <si>
    <t>Opening 1,5 x 2,1mm high overall in 230mm brick wall</t>
  </si>
  <si>
    <t>Removal of shower doors and replace with new onse measured elsewhere.</t>
  </si>
  <si>
    <t>900 x 2100mm high timber doors and door frames and make good</t>
  </si>
  <si>
    <t> Breaking down and removing brickwork etc</t>
  </si>
  <si>
    <t>Half brick wall</t>
  </si>
  <si>
    <t>One brick wall</t>
  </si>
  <si>
    <t>"PEDESTRA" 450 x 450mm safety vinyl flooring 6
mm thick ,with stud pattern, Tuff-seal design,
installed with full spread adhesive and glued joints
by TUFF FLOORS sealed with 4 coats of
industroclean polymer and buffed as per supplier's
specifications. (Colour to be specified by Architect)</t>
  </si>
  <si>
    <t xml:space="preserve">Acoustic Ceiling Tiles    </t>
  </si>
  <si>
    <t>Reception ceiling feature</t>
  </si>
  <si>
    <t xml:space="preserve">2110x2700mm high Wall to ceiling feature with lightweight steelwork superstructure and painted rhinoboard cealing finish fixed to wall and suspended from roof with straining wires. With light fittins and open wall section for signage. (Refer to Section B and Section J on architect's drawing No. A-300 for further information) </t>
  </si>
  <si>
    <r>
      <rPr>
        <b/>
        <sz val="10"/>
        <rFont val="Arial"/>
        <family val="2"/>
      </rPr>
      <t>Wash Hand Basins</t>
    </r>
    <r>
      <rPr>
        <sz val="10"/>
        <rFont val="Arial"/>
        <family val="2"/>
      </rPr>
      <t xml:space="preserve"> “LECICA – Atlas 56CM” 560 x420 underslung basin with integrated overflow fixed under vanity (Code ASWHUCBA).</t>
    </r>
  </si>
  <si>
    <r>
      <rPr>
        <b/>
        <sz val="10"/>
        <rFont val="Arial"/>
        <family val="2"/>
      </rPr>
      <t xml:space="preserve">Urinals </t>
    </r>
    <r>
      <rPr>
        <sz val="10"/>
        <rFont val="Arial"/>
        <family val="2"/>
      </rPr>
      <t>“LECICA – Sanitaryware vitreous china wall hung "ATLAS" urinal. Overall size 380 x 500 x 302 mm. Supplied with 38mm c.p. domical grating,  a spreader, a thread, and  hanger brackets to manufacturer's specification.</t>
    </r>
  </si>
  <si>
    <t xml:space="preserve">Water Closets </t>
  </si>
  <si>
    <t>LECICO “Atlas Raised Paraplegic” (PARSETCCB0RAIBE)
Lecico Atlas Raised Paraplegic, Overall size 443 x 855 x 731mm CC &amp; 2-piece Grab Rails Combo [Dog-Leg Grab Rail and Cistern Grab Rail.
Seat: LECICO Atlas: Code: (CHISEASTD0MDFUC)</t>
  </si>
  <si>
    <t>LECICO “DELTA”: (DELDUOLLF0BUNUE)
LECICO Sanitaryware - DELTA  Low Level Pan Overall size 365 x 404 x 476mm – White.
Junior Flushmaster: COBRA FJ-2000</t>
  </si>
  <si>
    <t>Walcro 104H Toilet  Flushvalve:
Walcro 104HB: Dia25mm BSP, exposed, extended lever operated, chrome DZR brass toilet flushing valve, isolating check valve, telescopic adjustment and back entry flush pipe, suiatable for diasbility type use.</t>
  </si>
  <si>
    <t>Franke Door Straight Grab Rail CNTX300. with Franke Fine Grip. Screws and dowels included. Refer to Architect's Door schedule DT03, drawing number A-801-03- DT03 for correct installation.</t>
  </si>
  <si>
    <t>Showers</t>
  </si>
  <si>
    <t>Cobra (Taps &amp; Mixers) - Cobra - Shower - Shower Head – Chrome
Notes: Single function. Vandal resistant. ó"BSP male inlet Includes  Shower head Designed to deliver a maximum flow of 10L/min * With self-cleaning spray nozzle  Minimum Flow Pressure 50 kPa Chrome plated * Single function - Classic spray</t>
  </si>
  <si>
    <t>Cobra (Taps &amp; Mixers) - Star - Tap - Stop Tap - Chrome Plated 
Notes: Undertile with 15mm copper inlets SANS 226 TYPE 1 Includes Stoptap complete Sliding wall flange Extra indice with temperature indicator  ó" heavy pattern low resistance for low pressure or high water demand installations  DZR Brass Chrome plated * JASWIC Listed
72mm x 72mm</t>
  </si>
  <si>
    <t>Cobra (Taps &amp; Mixers) - Waste - Waste, Traps and Overflows - Shower P-Trap - Rough Brass
Notes: Shower P trap Includes  Shower P trap  With shallow seal  Chrome plated square grating  1
1/2" female outlet  Rough Brass</t>
  </si>
  <si>
    <t>Mirror 1200 x 1500 mm high with four 35mm screws.</t>
  </si>
  <si>
    <t>Mirror 1900 x 1200 mm high with four 35mm screws.</t>
  </si>
  <si>
    <t>Mirror 900 x 1000 mm high with four 35mm screws.</t>
  </si>
  <si>
    <t>SHOWER GLAZING</t>
  </si>
  <si>
    <t>SANITARY PLUMBING</t>
  </si>
  <si>
    <t>uPVC soil and vent pipes</t>
  </si>
  <si>
    <t>40mm Pipes chased into brickwork (Provisional)</t>
  </si>
  <si>
    <t>50mm Pipes chased into brickwork (Provisional)</t>
  </si>
  <si>
    <t>110mm Pipes chased into brickwork (Provisional).</t>
  </si>
  <si>
    <t>Extra over uPVC soil and vent pipes for fittings</t>
  </si>
  <si>
    <t>50mm Bend (Provisional)</t>
  </si>
  <si>
    <t>110mm Bend (Provisional)</t>
  </si>
  <si>
    <t>50mm Junction (Provisional)</t>
  </si>
  <si>
    <t>110mm Junction. (Provisional)</t>
  </si>
  <si>
    <t>110mm Straight pan connector. (Provisional)</t>
  </si>
  <si>
    <t>110 x 50mm Reducing junction. (Provisional)</t>
  </si>
  <si>
    <t>Testing</t>
  </si>
  <si>
    <t>Testing waste pipe system (Provisional)</t>
  </si>
  <si>
    <t>WATER SUPPLIES</t>
  </si>
  <si>
    <t>Class 2 copper pipes:</t>
  </si>
  <si>
    <t>15mm Pipes chased into brick walls (Provisional)</t>
  </si>
  <si>
    <t>22mm Pipes chased into brick walls (Provisional)</t>
  </si>
  <si>
    <t>Extra over class 2 copper and polypropylene pipes for brass compression fittings:</t>
  </si>
  <si>
    <t>15mm Fittings (Provisional)</t>
  </si>
  <si>
    <t>22mm Fittings (Provisional)</t>
  </si>
  <si>
    <t>Allowance for connecting new water supply to existing (Provisional)</t>
  </si>
  <si>
    <t>GLAZING</t>
  </si>
  <si>
    <t>BUDGETARY ALLOWANCES</t>
  </si>
  <si>
    <t>The following net sums are for work to be executed by the principal contractor and or specialists and will be measured on completion and priced in terms of the contract as directed by the project manager and deducted in whole or part if not required:</t>
  </si>
  <si>
    <t>Provide the amount of R 20,000.00 (Twenty Thousand Rand only) for isolation of water supply and draining of water for fire hose reel, hydrant, sprinkler heads, etc. and replacement of heads if condemned to be spent in whole or part or omitted from the contract</t>
  </si>
  <si>
    <t>Opaque shower doors with PVC frame and ironmongery to manufacturer's specification. Shower door size 1000 x 2000mm high overall</t>
  </si>
  <si>
    <t>Provide the summary for HVAC works</t>
  </si>
  <si>
    <t>WALL COVERINGS</t>
  </si>
  <si>
    <t>Wall Paper
“Hertex” – Mid Century range wallpaper installed as to manufacturer's specification.
(Code: Y6221204)</t>
  </si>
  <si>
    <t>Custom Wall Paper
“Design Syndicate” – Matte vinyl pre-glued peel and stick wallpaper installed as to manufacturer's specification. (Artwork to be provided)</t>
  </si>
  <si>
    <t xml:space="preserve">Purpose made shopfront, 1150 x 2100 mm high </t>
  </si>
  <si>
    <t>ACCESS CONTROL</t>
  </si>
  <si>
    <t>Man‐trap single semi‐auto cubicle ﴾1 000mm wide x 1 400mm deep x 2 300mm high﴿ ‐ Single Cubicle ‐ Polyester exterior grade powder coat ‐ colour to be confirmed</t>
  </si>
  <si>
    <t>Bi‐directional single reader locking controller c/w two external cycle start pushbuttons ﴾excluding presence sensors﴿</t>
  </si>
  <si>
    <t>Delivery and Installation</t>
  </si>
  <si>
    <t>TURNSTAR or equally approved</t>
  </si>
  <si>
    <t>Sand down existing bench wood and  apply two coats oil wood primer.</t>
  </si>
  <si>
    <t>Sand down existing locker door and  apply two coats oil wood primer.</t>
  </si>
  <si>
    <t>ON WOODEN JOINERY</t>
  </si>
  <si>
    <t>ON METAL JOINERY</t>
  </si>
  <si>
    <t>Completely remove all existing paint and apply one coat self-etching metal primer, one universal undercoat and two coats satin sheen polyurethane enamel paint</t>
  </si>
  <si>
    <t>Kitchen Worktops, etc shall be 32mm thick postformed of 2400 long x 600mm wide and 900mm high waterproof board finished with FORMICA Carcasses, shelves, doors, etc shall be 22mm thick solid laminated blockboard with pine veneer Drawer backs and sides, etc shall be formed of 12mm thick particle board</t>
  </si>
  <si>
    <t>REMOVAL OF EXISTING JOINERY</t>
  </si>
  <si>
    <t>Removal of existing kitchen joinery</t>
  </si>
  <si>
    <t>FLOOR COVERING TO FLOORS</t>
  </si>
  <si>
    <t>Replace existing ceiling tiles with 1200x600mm vinyl clad, waterproof, ceiling panels laid in existing ceiling  grid system.</t>
  </si>
  <si>
    <t xml:space="preserve">Removal of damaged acoustic ceiling tiles and making good existing ceiling grid system. Clean and make good existing ceiling grid system </t>
  </si>
  <si>
    <t>Provide the sum of R200 000 for the provision of furniture</t>
  </si>
  <si>
    <t>Provide the sum of R 80 000  for for the provision of Plumbing and drainage</t>
  </si>
  <si>
    <t>Provide the sum of R 150 000 for electrical provision</t>
  </si>
  <si>
    <t>SINK
“FRANKE” 800x460mm Projectline PLN 611 sink. 
Code 101.0040.339
MIXER
“FRANKE” Highrise Swivel Chrome.
Code: 115.0193.183</t>
  </si>
  <si>
    <r>
      <t>PROFESIIONAL FEES</t>
    </r>
    <r>
      <rPr>
        <sz val="10"/>
        <color rgb="FFFF0000"/>
        <rFont val="Arial"/>
        <family val="2"/>
      </rPr>
      <t xml:space="preserve"> (NOT TO BE PRICED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</si>
</sst>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R&quot;* #,##0.00_);_(&quot;R&quot;* \(#,##0.00\);_(&quot;R&quot;* &quot;-&quot;??_);_(@_)"/>
    <numFmt numFmtId="164" formatCode="_ &quot;R&quot;\ * #,##0.00_ ;_ &quot;R&quot;\ * \-#,##0.00_ ;_ &quot;R&quot;\ * &quot;-&quot;??_ ;_ @_ "/>
    <numFmt numFmtId="165" formatCode="_ * #,##0.00_ ;_ * \-#,##0.00_ ;_ * &quot;-&quot;??_ ;_ @_ "/>
    <numFmt numFmtId="166" formatCode="&quot;R&quot;\ #,##0.00"/>
    <numFmt numFmtId="167" formatCode="[$R-1C09]#,##0.00"/>
    <numFmt numFmtId="168" formatCode="_ &quot;R&quot;\ * #,##0_ ;_ &quot;R&quot;\ * \-#,##0_ ;_ &quot;R&quot;\ * &quot;-&quot;??_ ;_ @_ "/>
    <numFmt numFmtId="169" formatCode="#\ ###\ ##0_);[Red]\(#\ ###\ ##0\)"/>
    <numFmt numFmtId="170" formatCode="#,##0.0_);[Red]\(#,##0.0\)"/>
    <numFmt numFmtId="171" formatCode="0.0%"/>
    <numFmt numFmtId="172" formatCode="0&quot; mnths&quot;"/>
  </numFmts>
  <fonts count="19">
    <font>
      <sz val="10"/>
      <name val="Arial"/>
    </font>
    <font>
      <sz val="10"/>
      <name val="Arial"/>
      <family val="2"/>
    </font>
    <font>
      <sz val="8"/>
      <name val="Arial"/>
      <family val="2"/>
    </font>
    <font>
      <sz val="10"/>
      <name val="Arial"/>
      <family val="2"/>
    </font>
    <font>
      <b/>
      <sz val="10"/>
      <name val="Arial"/>
      <family val="2"/>
    </font>
    <font>
      <b/>
      <u/>
      <sz val="9"/>
      <name val="Verdana"/>
      <family val="2"/>
    </font>
    <font>
      <i/>
      <u/>
      <sz val="9"/>
      <name val="Verdana"/>
      <family val="2"/>
    </font>
    <font>
      <sz val="10"/>
      <name val="MS Sans Serif"/>
      <family val="2"/>
    </font>
    <font>
      <b/>
      <sz val="12"/>
      <name val="Arial"/>
      <family val="2"/>
    </font>
    <font>
      <i/>
      <sz val="10"/>
      <name val="Arial"/>
      <family val="2"/>
    </font>
    <font>
      <b/>
      <u/>
      <sz val="10"/>
      <name val="Arial"/>
      <family val="2"/>
    </font>
    <font>
      <sz val="12"/>
      <name val="Arial"/>
      <family val="2"/>
    </font>
    <font>
      <b/>
      <sz val="8"/>
      <name val="Arial"/>
      <family val="2"/>
    </font>
    <font>
      <sz val="10"/>
      <color theme="0"/>
      <name val="Arial"/>
      <family val="2"/>
    </font>
    <font>
      <sz val="10"/>
      <color theme="1"/>
      <name val="Arial"/>
      <family val="2"/>
    </font>
    <font>
      <sz val="10"/>
      <color rgb="FF000000"/>
      <name val="Arial"/>
      <family val="2"/>
    </font>
    <font>
      <sz val="10"/>
      <name val="Helvetica"/>
      <family val="2"/>
    </font>
    <font>
      <sz val="12"/>
      <name val="Helvetica"/>
      <family val="2"/>
    </font>
    <font>
      <sz val="10"/>
      <color rgb="FFFF0000"/>
      <name val="Arial"/>
      <family val="2"/>
    </font>
  </fonts>
  <fills count="3">
    <fill>
      <patternFill patternType="none"/>
    </fill>
    <fill>
      <patternFill patternType="gray125"/>
    </fill>
    <fill>
      <patternFill patternType="solid">
        <fgColor theme="8" tint="0.59999389629810485"/>
        <bgColor indexed="64"/>
      </patternFill>
    </fill>
  </fills>
  <borders count="21">
    <border>
      <left/>
      <right/>
      <top/>
      <bottom/>
      <diagonal/>
    </border>
    <border>
      <left/>
      <right style="thin">
        <color indexed="9"/>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indexed="64"/>
      </right>
      <top/>
      <bottom/>
      <diagonal/>
    </border>
    <border>
      <left style="hair">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style="medium">
        <color indexed="64"/>
      </top>
      <bottom/>
      <diagonal/>
    </border>
    <border>
      <left/>
      <right style="hair">
        <color indexed="64"/>
      </right>
      <top/>
      <bottom/>
      <diagonal/>
    </border>
  </borders>
  <cellStyleXfs count="7">
    <xf numFmtId="0" fontId="0" fillId="0" borderId="0"/>
    <xf numFmtId="40" fontId="7" fillId="0" borderId="0" applyFont="0" applyFill="0" applyBorder="0" applyAlignment="0" applyProtection="0"/>
    <xf numFmtId="40" fontId="7" fillId="0" borderId="0" applyFont="0" applyFill="0" applyBorder="0" applyAlignment="0" applyProtection="0"/>
    <xf numFmtId="164" fontId="3" fillId="0" borderId="0" applyFont="0" applyFill="0" applyBorder="0" applyAlignment="0" applyProtection="0"/>
    <xf numFmtId="0" fontId="7" fillId="0" borderId="0"/>
    <xf numFmtId="9" fontId="1" fillId="0" borderId="0" applyFont="0" applyFill="0" applyBorder="0" applyAlignment="0" applyProtection="0"/>
    <xf numFmtId="9" fontId="7" fillId="0" borderId="0" applyFont="0" applyFill="0" applyBorder="0" applyAlignment="0" applyProtection="0"/>
  </cellStyleXfs>
  <cellXfs count="97">
    <xf numFmtId="0" fontId="0" fillId="0" borderId="0" xfId="0"/>
    <xf numFmtId="0" fontId="3" fillId="0" borderId="0" xfId="0" applyNumberFormat="1" applyFont="1" applyAlignment="1">
      <alignment vertical="top" wrapText="1"/>
    </xf>
    <xf numFmtId="0" fontId="3" fillId="0" borderId="0" xfId="0" applyFont="1" applyAlignment="1">
      <alignment horizontal="center"/>
    </xf>
    <xf numFmtId="2" fontId="3" fillId="0" borderId="0" xfId="0" applyNumberFormat="1" applyFont="1" applyAlignment="1">
      <alignment horizontal="right"/>
    </xf>
    <xf numFmtId="0" fontId="3" fillId="0" borderId="0" xfId="0" applyFont="1"/>
    <xf numFmtId="0" fontId="3" fillId="0" borderId="0" xfId="0" applyNumberFormat="1" applyFont="1" applyAlignment="1" applyProtection="1">
      <alignment vertical="top" wrapText="1"/>
    </xf>
    <xf numFmtId="0" fontId="3" fillId="0" borderId="0" xfId="0" applyFont="1" applyAlignment="1" applyProtection="1">
      <alignment horizontal="center"/>
    </xf>
    <xf numFmtId="2" fontId="3" fillId="0" borderId="0" xfId="0" applyNumberFormat="1" applyFont="1" applyAlignment="1" applyProtection="1">
      <alignment horizontal="right"/>
    </xf>
    <xf numFmtId="0" fontId="4" fillId="0" borderId="0" xfId="0" applyNumberFormat="1" applyFont="1" applyAlignment="1" applyProtection="1">
      <alignment vertical="top" wrapText="1"/>
    </xf>
    <xf numFmtId="0" fontId="3" fillId="0" borderId="0" xfId="0" quotePrefix="1" applyNumberFormat="1" applyFont="1" applyAlignment="1" applyProtection="1">
      <alignment vertical="top" wrapText="1"/>
    </xf>
    <xf numFmtId="2" fontId="13" fillId="0" borderId="0" xfId="0" applyNumberFormat="1" applyFont="1" applyAlignment="1" applyProtection="1">
      <alignment horizontal="right"/>
    </xf>
    <xf numFmtId="0" fontId="3" fillId="0" borderId="0" xfId="0" applyFont="1" applyProtection="1"/>
    <xf numFmtId="0" fontId="13" fillId="0" borderId="0" xfId="0" applyFont="1" applyProtection="1"/>
    <xf numFmtId="0" fontId="14" fillId="0" borderId="0" xfId="0" applyFont="1" applyProtection="1"/>
    <xf numFmtId="2" fontId="3" fillId="0" borderId="0" xfId="0" applyNumberFormat="1" applyFont="1" applyAlignment="1" applyProtection="1">
      <alignment horizontal="right"/>
      <protection locked="0"/>
    </xf>
    <xf numFmtId="0" fontId="5" fillId="0" borderId="0" xfId="0" applyNumberFormat="1" applyFont="1" applyFill="1" applyBorder="1" applyAlignment="1" applyProtection="1">
      <alignment horizontal="left" vertical="top" wrapText="1" readingOrder="1"/>
    </xf>
    <xf numFmtId="165" fontId="3" fillId="0" borderId="0" xfId="0" applyNumberFormat="1" applyFont="1" applyAlignment="1" applyProtection="1">
      <alignment horizontal="right"/>
    </xf>
    <xf numFmtId="165" fontId="3" fillId="0" borderId="0" xfId="0" applyNumberFormat="1" applyFont="1" applyAlignment="1" applyProtection="1">
      <alignment horizontal="center"/>
    </xf>
    <xf numFmtId="165" fontId="3" fillId="0" borderId="0" xfId="0" applyNumberFormat="1" applyFont="1" applyProtection="1"/>
    <xf numFmtId="164" fontId="4" fillId="0" borderId="0" xfId="0" applyNumberFormat="1" applyFont="1" applyAlignment="1" applyProtection="1">
      <alignment horizontal="right"/>
    </xf>
    <xf numFmtId="167" fontId="3" fillId="0" borderId="0" xfId="0" applyNumberFormat="1" applyFont="1" applyAlignment="1" applyProtection="1">
      <alignment horizontal="right"/>
    </xf>
    <xf numFmtId="0" fontId="3" fillId="0" borderId="0" xfId="4" applyFont="1" applyFill="1"/>
    <xf numFmtId="0" fontId="3" fillId="0" borderId="0" xfId="4" quotePrefix="1" applyFont="1" applyFill="1" applyAlignment="1">
      <alignment horizontal="left"/>
    </xf>
    <xf numFmtId="0" fontId="4" fillId="0" borderId="0" xfId="4" applyFont="1" applyFill="1"/>
    <xf numFmtId="170" fontId="2" fillId="0" borderId="0" xfId="1" applyNumberFormat="1" applyFont="1" applyFill="1" applyAlignment="1">
      <alignment horizontal="center"/>
    </xf>
    <xf numFmtId="0" fontId="10" fillId="0" borderId="0" xfId="4" applyFont="1" applyFill="1" applyAlignment="1" applyProtection="1">
      <alignment horizontal="left"/>
    </xf>
    <xf numFmtId="0" fontId="8" fillId="0" borderId="2" xfId="4" applyFont="1" applyFill="1" applyBorder="1"/>
    <xf numFmtId="0" fontId="3" fillId="0" borderId="3" xfId="4" applyFont="1" applyFill="1" applyBorder="1"/>
    <xf numFmtId="0" fontId="3" fillId="0" borderId="4" xfId="4" applyFont="1" applyFill="1" applyBorder="1"/>
    <xf numFmtId="0" fontId="4" fillId="2" borderId="5" xfId="4" applyFont="1" applyFill="1" applyBorder="1" applyAlignment="1">
      <alignment horizontal="center"/>
    </xf>
    <xf numFmtId="0" fontId="3" fillId="2" borderId="6" xfId="4" applyFont="1" applyFill="1" applyBorder="1"/>
    <xf numFmtId="0" fontId="3" fillId="2" borderId="7" xfId="4" applyFont="1" applyFill="1" applyBorder="1"/>
    <xf numFmtId="10" fontId="9" fillId="2" borderId="8" xfId="6" applyNumberFormat="1" applyFont="1" applyFill="1" applyBorder="1" applyAlignment="1" applyProtection="1">
      <alignment horizontal="center" vertical="center"/>
    </xf>
    <xf numFmtId="0" fontId="4" fillId="0" borderId="0" xfId="4" quotePrefix="1" applyFont="1" applyFill="1" applyAlignment="1">
      <alignment horizontal="left"/>
    </xf>
    <xf numFmtId="0" fontId="3" fillId="2" borderId="9" xfId="4" applyFont="1" applyFill="1" applyBorder="1"/>
    <xf numFmtId="166" fontId="9" fillId="2" borderId="10" xfId="0" applyNumberFormat="1" applyFont="1" applyFill="1" applyBorder="1" applyAlignment="1">
      <alignment horizontal="center"/>
    </xf>
    <xf numFmtId="166" fontId="9" fillId="2" borderId="11" xfId="0" applyNumberFormat="1" applyFont="1" applyFill="1" applyBorder="1" applyAlignment="1">
      <alignment horizontal="center"/>
    </xf>
    <xf numFmtId="0" fontId="3" fillId="0" borderId="0" xfId="4" applyFont="1" applyFill="1" applyAlignment="1">
      <alignment horizontal="right"/>
    </xf>
    <xf numFmtId="164" fontId="4" fillId="2" borderId="11" xfId="6" applyNumberFormat="1" applyFont="1" applyFill="1" applyBorder="1" applyAlignment="1" applyProtection="1">
      <alignment horizontal="center"/>
    </xf>
    <xf numFmtId="166" fontId="3" fillId="2" borderId="11" xfId="0" applyNumberFormat="1" applyFont="1" applyFill="1" applyBorder="1" applyAlignment="1">
      <alignment horizontal="center"/>
    </xf>
    <xf numFmtId="0" fontId="3" fillId="0" borderId="0" xfId="4" applyFont="1" applyFill="1" applyAlignment="1" applyProtection="1">
      <alignment horizontal="left"/>
    </xf>
    <xf numFmtId="0" fontId="12" fillId="0" borderId="0" xfId="4" applyFont="1" applyFill="1" applyAlignment="1">
      <alignment horizontal="centerContinuous"/>
    </xf>
    <xf numFmtId="0" fontId="4" fillId="0" borderId="0" xfId="0" applyFont="1" applyAlignment="1">
      <alignment horizontal="centerContinuous"/>
    </xf>
    <xf numFmtId="0" fontId="4" fillId="0" borderId="0" xfId="4" applyFont="1" applyFill="1" applyAlignment="1">
      <alignment horizontal="centerContinuous"/>
    </xf>
    <xf numFmtId="0" fontId="3" fillId="0" borderId="0" xfId="4" quotePrefix="1" applyFont="1" applyFill="1" applyAlignment="1">
      <alignment horizontal="right"/>
    </xf>
    <xf numFmtId="0" fontId="9" fillId="0" borderId="0" xfId="4" applyFont="1" applyFill="1"/>
    <xf numFmtId="10" fontId="2" fillId="0" borderId="0" xfId="6" applyNumberFormat="1" applyFont="1" applyFill="1" applyAlignment="1" applyProtection="1">
      <alignment horizontal="center"/>
    </xf>
    <xf numFmtId="170" fontId="2" fillId="0" borderId="0" xfId="1" applyNumberFormat="1" applyFont="1" applyFill="1" applyAlignment="1"/>
    <xf numFmtId="15" fontId="2" fillId="0" borderId="0" xfId="4" applyNumberFormat="1" applyFont="1" applyFill="1" applyAlignment="1">
      <alignment horizontal="center"/>
    </xf>
    <xf numFmtId="169" fontId="3" fillId="0" borderId="0" xfId="4" applyNumberFormat="1" applyFont="1" applyFill="1" applyBorder="1" applyProtection="1"/>
    <xf numFmtId="169" fontId="3" fillId="2" borderId="7" xfId="4" applyNumberFormat="1" applyFont="1" applyFill="1" applyBorder="1" applyProtection="1"/>
    <xf numFmtId="1" fontId="4" fillId="0" borderId="0" xfId="4" quotePrefix="1" applyNumberFormat="1" applyFont="1" applyFill="1" applyAlignment="1">
      <alignment horizontal="right"/>
    </xf>
    <xf numFmtId="0" fontId="4" fillId="0" borderId="0" xfId="4" applyFont="1" applyFill="1" applyAlignment="1" applyProtection="1">
      <alignment horizontal="left"/>
    </xf>
    <xf numFmtId="0" fontId="3" fillId="0" borderId="0" xfId="4" applyFont="1" applyFill="1" applyAlignment="1"/>
    <xf numFmtId="0" fontId="3" fillId="2" borderId="12" xfId="6" applyNumberFormat="1" applyFont="1" applyFill="1" applyBorder="1" applyAlignment="1" applyProtection="1">
      <alignment horizontal="center"/>
    </xf>
    <xf numFmtId="9" fontId="2" fillId="0" borderId="0" xfId="5" applyFont="1" applyAlignment="1">
      <alignment horizontal="center"/>
    </xf>
    <xf numFmtId="169" fontId="3" fillId="0" borderId="0" xfId="4" applyNumberFormat="1" applyFont="1" applyFill="1" applyProtection="1"/>
    <xf numFmtId="164" fontId="3" fillId="2" borderId="12" xfId="6" applyNumberFormat="1" applyFont="1" applyFill="1" applyBorder="1" applyAlignment="1">
      <alignment horizontal="center"/>
    </xf>
    <xf numFmtId="4" fontId="3" fillId="2" borderId="12" xfId="6" applyNumberFormat="1" applyFont="1" applyFill="1" applyBorder="1" applyAlignment="1" applyProtection="1">
      <alignment horizontal="center"/>
    </xf>
    <xf numFmtId="0" fontId="3" fillId="0" borderId="0" xfId="4" applyFont="1" applyFill="1" applyAlignment="1" applyProtection="1">
      <alignment horizontal="fill"/>
    </xf>
    <xf numFmtId="0" fontId="3" fillId="2" borderId="6" xfId="4" applyFont="1" applyFill="1" applyBorder="1" applyAlignment="1" applyProtection="1">
      <alignment horizontal="fill"/>
    </xf>
    <xf numFmtId="4" fontId="3" fillId="2" borderId="13" xfId="6" applyNumberFormat="1" applyFont="1" applyFill="1" applyBorder="1" applyAlignment="1" applyProtection="1">
      <alignment horizontal="center"/>
    </xf>
    <xf numFmtId="170" fontId="12" fillId="0" borderId="0" xfId="1" applyNumberFormat="1" applyFont="1" applyFill="1" applyAlignment="1"/>
    <xf numFmtId="0" fontId="4" fillId="2" borderId="14" xfId="4" applyFont="1" applyFill="1" applyBorder="1"/>
    <xf numFmtId="164" fontId="4" fillId="2" borderId="15" xfId="6" applyNumberFormat="1" applyFont="1" applyFill="1" applyBorder="1" applyAlignment="1" applyProtection="1">
      <alignment horizontal="center"/>
    </xf>
    <xf numFmtId="171" fontId="2" fillId="0" borderId="0" xfId="6" applyNumberFormat="1" applyFont="1" applyAlignment="1">
      <alignment horizontal="center"/>
    </xf>
    <xf numFmtId="0" fontId="3" fillId="2" borderId="7" xfId="4" applyFont="1" applyFill="1" applyBorder="1" applyAlignment="1" applyProtection="1">
      <alignment horizontal="fill"/>
    </xf>
    <xf numFmtId="0" fontId="4" fillId="2" borderId="7" xfId="4" applyFont="1" applyFill="1" applyBorder="1"/>
    <xf numFmtId="4" fontId="4" fillId="2" borderId="12" xfId="6" applyNumberFormat="1" applyFont="1" applyFill="1" applyBorder="1" applyAlignment="1" applyProtection="1">
      <alignment horizontal="center"/>
    </xf>
    <xf numFmtId="1" fontId="3" fillId="0" borderId="0" xfId="4" quotePrefix="1" applyNumberFormat="1" applyFont="1" applyFill="1" applyAlignment="1">
      <alignment horizontal="right"/>
    </xf>
    <xf numFmtId="4" fontId="3" fillId="2" borderId="16" xfId="6" applyNumberFormat="1" applyFont="1" applyFill="1" applyBorder="1" applyAlignment="1" applyProtection="1">
      <alignment horizontal="center"/>
    </xf>
    <xf numFmtId="4" fontId="3" fillId="2" borderId="12" xfId="6" applyNumberFormat="1" applyFont="1" applyFill="1" applyBorder="1" applyAlignment="1">
      <alignment horizontal="center"/>
    </xf>
    <xf numFmtId="4" fontId="3" fillId="2" borderId="16" xfId="6" applyNumberFormat="1" applyFont="1" applyFill="1" applyBorder="1" applyAlignment="1">
      <alignment horizontal="center"/>
    </xf>
    <xf numFmtId="169" fontId="3" fillId="0" borderId="0" xfId="4" applyNumberFormat="1" applyFont="1" applyFill="1" applyBorder="1" applyAlignment="1">
      <alignment horizontal="right"/>
    </xf>
    <xf numFmtId="169" fontId="3" fillId="2" borderId="7" xfId="4" applyNumberFormat="1" applyFont="1" applyFill="1" applyBorder="1" applyAlignment="1">
      <alignment horizontal="right"/>
    </xf>
    <xf numFmtId="0" fontId="9" fillId="0" borderId="0" xfId="4" applyFont="1" applyFill="1" applyAlignment="1" applyProtection="1">
      <alignment horizontal="left"/>
    </xf>
    <xf numFmtId="172" fontId="2" fillId="0" borderId="0" xfId="4" applyNumberFormat="1" applyFont="1" applyFill="1" applyAlignment="1">
      <alignment horizontal="center"/>
    </xf>
    <xf numFmtId="4" fontId="3" fillId="2" borderId="13" xfId="6" applyNumberFormat="1" applyFont="1" applyFill="1" applyBorder="1" applyAlignment="1">
      <alignment horizontal="center"/>
    </xf>
    <xf numFmtId="0" fontId="3" fillId="2" borderId="17" xfId="4" applyFont="1" applyFill="1" applyBorder="1"/>
    <xf numFmtId="4" fontId="3" fillId="2" borderId="18" xfId="6" applyNumberFormat="1" applyFont="1" applyFill="1" applyBorder="1" applyAlignment="1">
      <alignment horizontal="center"/>
    </xf>
    <xf numFmtId="0" fontId="3" fillId="0" borderId="0" xfId="4" applyFont="1" applyFill="1" applyBorder="1" applyAlignment="1" applyProtection="1">
      <alignment horizontal="center"/>
    </xf>
    <xf numFmtId="0" fontId="11" fillId="2" borderId="13" xfId="0" applyFont="1" applyFill="1" applyBorder="1" applyAlignment="1">
      <alignment horizontal="center" vertical="center"/>
    </xf>
    <xf numFmtId="44" fontId="3" fillId="2" borderId="12" xfId="6" applyNumberFormat="1" applyFont="1" applyFill="1" applyBorder="1" applyAlignment="1" applyProtection="1">
      <alignment horizontal="center"/>
    </xf>
    <xf numFmtId="0" fontId="15" fillId="0" borderId="0" xfId="0" applyFont="1"/>
    <xf numFmtId="0" fontId="16" fillId="0" borderId="0" xfId="0" applyFont="1"/>
    <xf numFmtId="0" fontId="17" fillId="0" borderId="0" xfId="0" applyFont="1"/>
    <xf numFmtId="0" fontId="1" fillId="0" borderId="0" xfId="0" applyNumberFormat="1" applyFont="1" applyAlignment="1" applyProtection="1">
      <alignment vertical="top" wrapText="1"/>
    </xf>
    <xf numFmtId="0" fontId="1" fillId="0" borderId="0" xfId="0" applyFont="1" applyAlignment="1">
      <alignment vertical="top" wrapText="1"/>
    </xf>
    <xf numFmtId="0" fontId="1" fillId="0" borderId="0" xfId="0" applyFont="1" applyAlignment="1">
      <alignment horizontal="center"/>
    </xf>
    <xf numFmtId="2" fontId="1" fillId="0" borderId="0" xfId="0" applyNumberFormat="1" applyFont="1" applyAlignment="1">
      <alignment horizontal="right"/>
    </xf>
    <xf numFmtId="2" fontId="1" fillId="0" borderId="0" xfId="0" applyNumberFormat="1" applyFont="1" applyAlignment="1" applyProtection="1">
      <alignment horizontal="right"/>
      <protection locked="0"/>
    </xf>
    <xf numFmtId="167" fontId="1" fillId="0" borderId="0" xfId="0" applyNumberFormat="1" applyFont="1" applyAlignment="1">
      <alignment horizontal="right"/>
    </xf>
    <xf numFmtId="0" fontId="5" fillId="0" borderId="1" xfId="0" applyNumberFormat="1" applyFont="1" applyFill="1" applyBorder="1" applyAlignment="1" applyProtection="1">
      <alignment horizontal="left" vertical="top" wrapText="1" readingOrder="1"/>
    </xf>
    <xf numFmtId="0" fontId="6" fillId="0" borderId="1" xfId="0" applyNumberFormat="1" applyFont="1" applyFill="1" applyBorder="1" applyAlignment="1" applyProtection="1">
      <alignment horizontal="left" vertical="top" wrapText="1" readingOrder="1"/>
    </xf>
    <xf numFmtId="168" fontId="9" fillId="2" borderId="19" xfId="0" applyNumberFormat="1" applyFont="1" applyFill="1" applyBorder="1" applyAlignment="1">
      <alignment horizontal="center" vertical="center"/>
    </xf>
    <xf numFmtId="168" fontId="9" fillId="2" borderId="20" xfId="0" applyNumberFormat="1" applyFont="1" applyFill="1" applyBorder="1" applyAlignment="1">
      <alignment horizontal="center" vertical="center"/>
    </xf>
    <xf numFmtId="0" fontId="1" fillId="0" borderId="0" xfId="4" applyFont="1" applyFill="1" applyAlignment="1" applyProtection="1">
      <alignment horizontal="left"/>
    </xf>
  </cellXfs>
  <cellStyles count="7">
    <cellStyle name="Comma 2" xfId="1" xr:uid="{00000000-0005-0000-0000-000000000000}"/>
    <cellStyle name="Comma 6" xfId="2" xr:uid="{00000000-0005-0000-0000-000001000000}"/>
    <cellStyle name="Currency 2" xfId="3" xr:uid="{00000000-0005-0000-0000-000002000000}"/>
    <cellStyle name="Normal" xfId="0" builtinId="0"/>
    <cellStyle name="Normal_VIABILITY.XLS" xfId="4" xr:uid="{00000000-0005-0000-0000-000004000000}"/>
    <cellStyle name="Per cent" xfId="5" builtinId="5"/>
    <cellStyle name="Percent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24"/>
  <sheetViews>
    <sheetView tabSelected="1" view="pageBreakPreview" zoomScale="125" zoomScaleNormal="100" zoomScaleSheetLayoutView="112" workbookViewId="0">
      <pane ySplit="1" topLeftCell="A681" activePane="bottomLeft" state="frozen"/>
      <selection pane="bottomLeft" activeCell="F719" sqref="F719"/>
    </sheetView>
  </sheetViews>
  <sheetFormatPr baseColWidth="10" defaultColWidth="9.1640625" defaultRowHeight="13"/>
  <cols>
    <col min="1" max="1" width="47" style="1" customWidth="1"/>
    <col min="2" max="2" width="9.1640625" style="2"/>
    <col min="3" max="3" width="9.5" style="3" bestFit="1" customWidth="1"/>
    <col min="4" max="4" width="10.5" style="3" bestFit="1" customWidth="1"/>
    <col min="5" max="5" width="18.83203125" style="3" customWidth="1"/>
    <col min="6" max="6" width="9.1640625" style="4"/>
    <col min="7" max="7" width="13.1640625" style="4" hidden="1" customWidth="1"/>
    <col min="8" max="8" width="9.1640625" style="4"/>
    <col min="9" max="9" width="13.33203125" style="4" hidden="1" customWidth="1"/>
    <col min="10" max="11" width="0" style="4" hidden="1" customWidth="1"/>
    <col min="12" max="12" width="14" style="4" bestFit="1" customWidth="1"/>
    <col min="13" max="13" width="9.1640625" style="4"/>
    <col min="14" max="14" width="11.33203125" style="4" bestFit="1" customWidth="1"/>
    <col min="15" max="16" width="9.1640625" style="4"/>
    <col min="17" max="17" width="31.5" style="4" customWidth="1"/>
    <col min="18" max="16384" width="9.1640625" style="4"/>
  </cols>
  <sheetData>
    <row r="1" spans="1:30" ht="14">
      <c r="A1" s="5" t="s">
        <v>1</v>
      </c>
      <c r="B1" s="6" t="s">
        <v>2</v>
      </c>
      <c r="C1" s="7" t="s">
        <v>3</v>
      </c>
      <c r="D1" s="14" t="s">
        <v>4</v>
      </c>
      <c r="E1" s="7" t="s">
        <v>5</v>
      </c>
      <c r="F1" s="10"/>
      <c r="G1" s="11"/>
      <c r="H1" s="10"/>
      <c r="I1" s="11"/>
      <c r="J1" s="12"/>
      <c r="K1" s="13"/>
      <c r="L1" s="12"/>
      <c r="M1" s="12"/>
      <c r="N1" s="12"/>
      <c r="O1" s="12"/>
      <c r="P1" s="12"/>
      <c r="Q1" s="12"/>
      <c r="R1" s="12"/>
      <c r="S1" s="12"/>
      <c r="T1" s="12"/>
      <c r="U1" s="12"/>
      <c r="V1" s="12"/>
      <c r="W1" s="12"/>
      <c r="X1" s="11"/>
      <c r="Y1" s="11"/>
      <c r="Z1" s="11"/>
      <c r="AA1" s="11"/>
      <c r="AB1" s="11"/>
      <c r="AC1" s="11"/>
      <c r="AD1" s="11"/>
    </row>
    <row r="2" spans="1:30">
      <c r="A2" s="5"/>
      <c r="B2" s="6"/>
      <c r="C2" s="7"/>
      <c r="D2" s="14"/>
      <c r="E2" s="16"/>
      <c r="F2" s="11"/>
      <c r="G2" s="11"/>
      <c r="H2" s="11"/>
      <c r="I2" s="11"/>
      <c r="J2" s="11"/>
      <c r="K2" s="11"/>
      <c r="L2" s="11"/>
      <c r="M2" s="11"/>
      <c r="N2" s="11"/>
      <c r="O2" s="11"/>
      <c r="P2" s="11"/>
      <c r="Q2" s="11"/>
      <c r="R2" s="11"/>
      <c r="S2" s="11"/>
      <c r="T2" s="11"/>
      <c r="U2" s="11"/>
      <c r="V2" s="11"/>
      <c r="W2" s="11"/>
      <c r="X2" s="11"/>
      <c r="Y2" s="11"/>
      <c r="Z2" s="11"/>
      <c r="AA2" s="11"/>
      <c r="AB2" s="11"/>
      <c r="AC2" s="11"/>
      <c r="AD2" s="11"/>
    </row>
    <row r="3" spans="1:30" ht="14">
      <c r="A3" s="8" t="s">
        <v>196</v>
      </c>
      <c r="B3" s="6"/>
      <c r="C3" s="7"/>
      <c r="D3" s="14"/>
      <c r="E3" s="16"/>
      <c r="F3" s="11"/>
      <c r="G3" s="11"/>
      <c r="H3" s="11"/>
      <c r="I3" s="11"/>
      <c r="J3" s="11"/>
      <c r="K3" s="11"/>
      <c r="L3" s="11"/>
      <c r="M3" s="11"/>
      <c r="N3" s="11"/>
      <c r="O3" s="11"/>
      <c r="P3" s="11"/>
      <c r="Q3" s="11"/>
      <c r="R3" s="11"/>
      <c r="S3" s="11"/>
      <c r="T3" s="11"/>
      <c r="U3" s="11"/>
      <c r="V3" s="11"/>
      <c r="W3" s="11"/>
      <c r="X3" s="11"/>
      <c r="Y3" s="11"/>
      <c r="Z3" s="11"/>
      <c r="AA3" s="11"/>
      <c r="AB3" s="11"/>
      <c r="AC3" s="11"/>
      <c r="AD3" s="11"/>
    </row>
    <row r="4" spans="1:30">
      <c r="A4" s="5"/>
      <c r="B4" s="6"/>
      <c r="C4" s="7"/>
      <c r="D4" s="14"/>
      <c r="E4" s="16"/>
      <c r="F4" s="11"/>
      <c r="G4" s="11"/>
      <c r="H4" s="11"/>
      <c r="I4" s="11"/>
      <c r="J4" s="11"/>
      <c r="K4" s="11"/>
      <c r="L4" s="11"/>
      <c r="M4" s="11"/>
      <c r="N4" s="11"/>
      <c r="O4" s="11"/>
      <c r="P4" s="11"/>
      <c r="Q4" s="11"/>
      <c r="R4" s="11"/>
      <c r="S4" s="11"/>
      <c r="T4" s="11"/>
      <c r="U4" s="11"/>
      <c r="V4" s="11"/>
      <c r="W4" s="11"/>
      <c r="X4" s="11"/>
      <c r="Y4" s="11"/>
      <c r="Z4" s="11"/>
      <c r="AA4" s="11"/>
      <c r="AB4" s="11"/>
      <c r="AC4" s="11"/>
      <c r="AD4" s="11"/>
    </row>
    <row r="5" spans="1:30">
      <c r="A5" s="5"/>
      <c r="B5" s="6"/>
      <c r="C5" s="7"/>
      <c r="D5" s="14"/>
      <c r="E5" s="16"/>
      <c r="F5" s="11"/>
      <c r="G5" s="11"/>
      <c r="H5" s="11"/>
      <c r="I5" s="11"/>
      <c r="J5" s="11"/>
      <c r="K5" s="11"/>
      <c r="L5" s="11"/>
      <c r="M5" s="11"/>
      <c r="N5" s="11"/>
      <c r="O5" s="11"/>
      <c r="P5" s="11"/>
      <c r="Q5" s="11"/>
      <c r="R5" s="11"/>
      <c r="S5" s="11"/>
      <c r="T5" s="11"/>
      <c r="U5" s="11"/>
      <c r="V5" s="11"/>
      <c r="W5" s="11"/>
      <c r="X5" s="11"/>
      <c r="Y5" s="11"/>
      <c r="Z5" s="11"/>
      <c r="AA5" s="11"/>
      <c r="AB5" s="11"/>
      <c r="AC5" s="11"/>
      <c r="AD5" s="11"/>
    </row>
    <row r="6" spans="1:30" ht="14">
      <c r="A6" s="8" t="s">
        <v>6</v>
      </c>
      <c r="B6" s="6"/>
      <c r="C6" s="7"/>
      <c r="D6" s="14"/>
      <c r="E6" s="16"/>
      <c r="F6" s="11"/>
      <c r="G6" s="11"/>
      <c r="H6" s="11"/>
      <c r="I6" s="11"/>
      <c r="J6" s="11"/>
      <c r="K6" s="11"/>
      <c r="L6" s="11"/>
      <c r="M6" s="11"/>
      <c r="N6" s="11"/>
      <c r="O6" s="11"/>
      <c r="P6" s="11"/>
      <c r="Q6" s="11"/>
      <c r="R6" s="11"/>
      <c r="S6" s="11"/>
      <c r="T6" s="11"/>
      <c r="U6" s="11"/>
      <c r="V6" s="11"/>
      <c r="W6" s="11"/>
      <c r="X6" s="11"/>
      <c r="Y6" s="11"/>
      <c r="Z6" s="11"/>
      <c r="AA6" s="11"/>
      <c r="AB6" s="11"/>
      <c r="AC6" s="11"/>
      <c r="AD6" s="11"/>
    </row>
    <row r="7" spans="1:30">
      <c r="A7" s="5"/>
      <c r="B7" s="6"/>
      <c r="C7" s="7"/>
      <c r="D7" s="14"/>
      <c r="E7" s="16"/>
      <c r="F7" s="11"/>
      <c r="G7" s="11"/>
      <c r="H7" s="11"/>
      <c r="I7" s="11"/>
      <c r="J7" s="11"/>
      <c r="K7" s="11"/>
      <c r="L7" s="11"/>
      <c r="M7" s="11"/>
      <c r="N7" s="11"/>
      <c r="O7" s="11"/>
      <c r="P7" s="11"/>
      <c r="Q7" s="11"/>
      <c r="R7" s="11"/>
      <c r="S7" s="11"/>
      <c r="T7" s="11"/>
      <c r="U7" s="11"/>
      <c r="V7" s="11"/>
      <c r="W7" s="11"/>
      <c r="X7" s="11"/>
      <c r="Y7" s="11"/>
      <c r="Z7" s="11"/>
      <c r="AA7" s="11"/>
      <c r="AB7" s="11"/>
      <c r="AC7" s="11"/>
      <c r="AD7" s="11"/>
    </row>
    <row r="8" spans="1:30" ht="14">
      <c r="A8" s="8" t="s">
        <v>8</v>
      </c>
      <c r="B8" s="6"/>
      <c r="C8" s="7"/>
      <c r="D8" s="14"/>
      <c r="E8" s="16"/>
      <c r="F8" s="11"/>
      <c r="G8" s="11"/>
      <c r="H8" s="11"/>
      <c r="I8" s="11"/>
      <c r="J8" s="11"/>
      <c r="K8" s="11"/>
      <c r="L8" s="11"/>
      <c r="M8" s="11"/>
      <c r="N8" s="11"/>
      <c r="O8" s="11"/>
      <c r="P8" s="11"/>
      <c r="Q8" s="11"/>
      <c r="R8" s="11"/>
      <c r="S8" s="11"/>
      <c r="T8" s="11"/>
      <c r="U8" s="11"/>
      <c r="V8" s="11"/>
      <c r="W8" s="11"/>
      <c r="X8" s="11"/>
      <c r="Y8" s="11"/>
      <c r="Z8" s="11"/>
      <c r="AA8" s="11"/>
      <c r="AB8" s="11"/>
      <c r="AC8" s="11"/>
      <c r="AD8" s="11"/>
    </row>
    <row r="9" spans="1:30">
      <c r="A9" s="5"/>
      <c r="B9" s="6"/>
      <c r="C9" s="7"/>
      <c r="D9" s="14"/>
      <c r="E9" s="16"/>
      <c r="F9" s="11"/>
      <c r="G9" s="11"/>
      <c r="H9" s="11"/>
      <c r="I9" s="11"/>
      <c r="J9" s="11"/>
      <c r="K9" s="11"/>
      <c r="L9" s="11"/>
      <c r="M9" s="11"/>
      <c r="N9" s="11"/>
      <c r="O9" s="11"/>
      <c r="P9" s="11"/>
      <c r="Q9" s="11"/>
      <c r="R9" s="11"/>
      <c r="S9" s="11"/>
      <c r="T9" s="11"/>
      <c r="U9" s="11"/>
      <c r="V9" s="11"/>
      <c r="W9" s="11"/>
      <c r="X9" s="11"/>
      <c r="Y9" s="11"/>
      <c r="Z9" s="11"/>
      <c r="AA9" s="11"/>
      <c r="AB9" s="11"/>
      <c r="AC9" s="11"/>
      <c r="AD9" s="11"/>
    </row>
    <row r="10" spans="1:30" ht="14">
      <c r="A10" s="5" t="s">
        <v>9</v>
      </c>
      <c r="B10" s="6"/>
      <c r="C10" s="7"/>
      <c r="D10" s="14"/>
      <c r="E10" s="16"/>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row>
    <row r="11" spans="1:30">
      <c r="A11" s="5"/>
      <c r="B11" s="6"/>
      <c r="C11" s="7"/>
      <c r="D11" s="14"/>
      <c r="E11" s="16"/>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row>
    <row r="12" spans="1:30" ht="28">
      <c r="A12" s="5" t="s">
        <v>10</v>
      </c>
      <c r="B12" s="6"/>
      <c r="C12" s="7"/>
      <c r="D12" s="14"/>
      <c r="E12" s="16"/>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row>
    <row r="13" spans="1:30">
      <c r="A13" s="5"/>
      <c r="B13" s="6"/>
      <c r="C13" s="7"/>
      <c r="D13" s="14"/>
      <c r="E13" s="16"/>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row>
    <row r="14" spans="1:30" ht="14">
      <c r="A14" s="5" t="s">
        <v>11</v>
      </c>
      <c r="B14" s="6"/>
      <c r="C14" s="7"/>
      <c r="D14" s="14"/>
      <c r="E14" s="16"/>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1:30">
      <c r="A15" s="5"/>
      <c r="B15" s="6"/>
      <c r="C15" s="7"/>
      <c r="D15" s="14"/>
      <c r="E15" s="16"/>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row>
    <row r="16" spans="1:30" ht="112">
      <c r="A16" s="5" t="s">
        <v>12</v>
      </c>
      <c r="B16" s="6"/>
      <c r="C16" s="7"/>
      <c r="D16" s="14"/>
      <c r="E16" s="16"/>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row>
    <row r="17" spans="1:30">
      <c r="A17" s="5"/>
      <c r="B17" s="6"/>
      <c r="C17" s="7"/>
      <c r="D17" s="14"/>
      <c r="E17" s="16"/>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row>
    <row r="18" spans="1:30" ht="14">
      <c r="A18" s="5" t="s">
        <v>13</v>
      </c>
      <c r="B18" s="6"/>
      <c r="C18" s="7"/>
      <c r="D18" s="14"/>
      <c r="E18" s="16"/>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row>
    <row r="19" spans="1:30">
      <c r="A19" s="5"/>
      <c r="B19" s="6"/>
      <c r="C19" s="7"/>
      <c r="D19" s="14"/>
      <c r="E19" s="16"/>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ht="28">
      <c r="A20" s="5" t="s">
        <v>14</v>
      </c>
      <c r="B20" s="6"/>
      <c r="C20" s="7"/>
      <c r="D20" s="14"/>
      <c r="E20" s="16"/>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0">
      <c r="A21" s="5"/>
      <c r="B21" s="6"/>
      <c r="C21" s="7"/>
      <c r="D21" s="14"/>
      <c r="E21" s="16"/>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row>
    <row r="22" spans="1:30" ht="14">
      <c r="A22" s="5" t="s">
        <v>15</v>
      </c>
      <c r="B22" s="6"/>
      <c r="C22" s="7"/>
      <c r="D22" s="14"/>
      <c r="E22" s="16"/>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row>
    <row r="23" spans="1:30">
      <c r="A23" s="5"/>
      <c r="B23" s="6"/>
      <c r="C23" s="7"/>
      <c r="D23" s="14"/>
      <c r="E23" s="16"/>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row>
    <row r="24" spans="1:30" ht="70">
      <c r="A24" s="5" t="s">
        <v>16</v>
      </c>
      <c r="B24" s="6"/>
      <c r="C24" s="7"/>
      <c r="D24" s="14"/>
      <c r="E24" s="16"/>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row>
    <row r="25" spans="1:30">
      <c r="A25" s="5"/>
      <c r="B25" s="6"/>
      <c r="C25" s="7"/>
      <c r="D25" s="14"/>
      <c r="E25" s="16"/>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row>
    <row r="26" spans="1:30" ht="70">
      <c r="A26" s="5" t="s">
        <v>17</v>
      </c>
      <c r="B26" s="6"/>
      <c r="C26" s="7"/>
      <c r="D26" s="14"/>
      <c r="E26" s="16"/>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row>
    <row r="27" spans="1:30">
      <c r="A27" s="5"/>
      <c r="B27" s="6"/>
      <c r="C27" s="7"/>
      <c r="D27" s="14"/>
      <c r="E27" s="16"/>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row>
    <row r="28" spans="1:30" ht="14">
      <c r="A28" s="5" t="s">
        <v>18</v>
      </c>
      <c r="B28" s="6"/>
      <c r="C28" s="7"/>
      <c r="D28" s="14"/>
      <c r="E28" s="16"/>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row>
    <row r="29" spans="1:30">
      <c r="A29" s="5"/>
      <c r="B29" s="6"/>
      <c r="C29" s="7"/>
      <c r="D29" s="14"/>
      <c r="E29" s="16"/>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0" ht="98">
      <c r="A30" s="5" t="s">
        <v>19</v>
      </c>
      <c r="B30" s="6"/>
      <c r="C30" s="7"/>
      <c r="D30" s="14"/>
      <c r="E30" s="16"/>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spans="1:30">
      <c r="A31" s="5"/>
      <c r="B31" s="6"/>
      <c r="C31" s="7"/>
      <c r="D31" s="14"/>
      <c r="E31" s="16"/>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0" ht="84">
      <c r="A32" s="5" t="s">
        <v>20</v>
      </c>
      <c r="B32" s="6"/>
      <c r="C32" s="7"/>
      <c r="D32" s="14"/>
      <c r="E32" s="16"/>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spans="1:30">
      <c r="A33" s="5"/>
      <c r="B33" s="6"/>
      <c r="C33" s="7"/>
      <c r="D33" s="14"/>
      <c r="E33" s="16"/>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0" ht="140">
      <c r="A34" s="5" t="s">
        <v>21</v>
      </c>
      <c r="B34" s="6"/>
      <c r="C34" s="7"/>
      <c r="D34" s="14"/>
      <c r="E34" s="16"/>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1:30">
      <c r="A35" s="5"/>
      <c r="B35" s="6"/>
      <c r="C35" s="7"/>
      <c r="D35" s="14"/>
      <c r="E35" s="16"/>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1:30" ht="28">
      <c r="A36" s="5" t="s">
        <v>22</v>
      </c>
      <c r="B36" s="6"/>
      <c r="C36" s="7"/>
      <c r="D36" s="14"/>
      <c r="E36" s="16"/>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row>
    <row r="37" spans="1:30">
      <c r="A37" s="5"/>
      <c r="B37" s="6"/>
      <c r="C37" s="7"/>
      <c r="D37" s="14"/>
      <c r="E37" s="16"/>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row>
    <row r="38" spans="1:30" ht="42">
      <c r="A38" s="5" t="s">
        <v>23</v>
      </c>
      <c r="B38" s="6"/>
      <c r="C38" s="7"/>
      <c r="D38" s="14"/>
      <c r="E38" s="16"/>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row>
    <row r="39" spans="1:30">
      <c r="A39" s="5"/>
      <c r="B39" s="6"/>
      <c r="C39" s="7"/>
      <c r="D39" s="14"/>
      <c r="E39" s="16"/>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spans="1:30" ht="56">
      <c r="A40" s="5" t="s">
        <v>24</v>
      </c>
      <c r="B40" s="6"/>
      <c r="C40" s="7"/>
      <c r="D40" s="14"/>
      <c r="E40" s="16"/>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row>
    <row r="41" spans="1:30">
      <c r="A41" s="5"/>
      <c r="B41" s="6"/>
      <c r="C41" s="7"/>
      <c r="D41" s="14"/>
      <c r="E41" s="16"/>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row>
    <row r="42" spans="1:30" ht="42">
      <c r="A42" s="5" t="s">
        <v>25</v>
      </c>
      <c r="B42" s="6"/>
      <c r="C42" s="7"/>
      <c r="D42" s="14"/>
      <c r="E42" s="16"/>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row>
    <row r="43" spans="1:30">
      <c r="A43" s="5"/>
      <c r="B43" s="6"/>
      <c r="C43" s="7"/>
      <c r="D43" s="14"/>
      <c r="E43" s="16"/>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row>
    <row r="44" spans="1:30" ht="70">
      <c r="A44" s="5" t="s">
        <v>26</v>
      </c>
      <c r="B44" s="6"/>
      <c r="C44" s="7"/>
      <c r="D44" s="14"/>
      <c r="E44" s="16"/>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1:30">
      <c r="A45" s="5"/>
      <c r="B45" s="6"/>
      <c r="C45" s="7"/>
      <c r="D45" s="14"/>
      <c r="E45" s="16"/>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ht="14">
      <c r="A46" s="5" t="s">
        <v>27</v>
      </c>
      <c r="B46" s="6"/>
      <c r="C46" s="7"/>
      <c r="D46" s="14"/>
      <c r="E46" s="16"/>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row>
    <row r="47" spans="1:30">
      <c r="A47" s="5"/>
      <c r="B47" s="6"/>
      <c r="C47" s="7"/>
      <c r="D47" s="14"/>
      <c r="E47" s="16"/>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30">
      <c r="A48" s="84" t="s">
        <v>281</v>
      </c>
      <c r="B48" s="6"/>
      <c r="C48" s="7"/>
      <c r="D48" s="14"/>
      <c r="E48" s="16"/>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spans="1:30">
      <c r="A49" s="84"/>
      <c r="B49" s="6"/>
      <c r="C49" s="7"/>
      <c r="D49" s="14"/>
      <c r="E49" s="16"/>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1:30">
      <c r="A50" s="84" t="s">
        <v>282</v>
      </c>
      <c r="B50" s="6" t="s">
        <v>32</v>
      </c>
      <c r="C50" s="7">
        <v>12</v>
      </c>
      <c r="D50" s="14"/>
      <c r="E50" s="16">
        <f>C50*D50</f>
        <v>0</v>
      </c>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c r="A51" s="84"/>
      <c r="B51" s="6"/>
      <c r="C51" s="7"/>
      <c r="D51" s="14"/>
      <c r="E51" s="16"/>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spans="1:30">
      <c r="A52" s="84" t="s">
        <v>283</v>
      </c>
      <c r="B52" s="6" t="s">
        <v>32</v>
      </c>
      <c r="C52" s="7">
        <v>1</v>
      </c>
      <c r="D52" s="14"/>
      <c r="E52" s="16">
        <f>C52*D52</f>
        <v>0</v>
      </c>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4" spans="1:30">
      <c r="A54" s="5"/>
      <c r="B54" s="6"/>
      <c r="C54" s="7"/>
      <c r="D54" s="14"/>
      <c r="E54" s="16"/>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spans="1:30" ht="56">
      <c r="A55" s="5" t="s">
        <v>28</v>
      </c>
      <c r="B55" s="6"/>
      <c r="C55" s="7"/>
      <c r="D55" s="14"/>
      <c r="E55" s="16"/>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spans="1:30">
      <c r="A56" s="5"/>
      <c r="B56" s="6"/>
      <c r="C56" s="7"/>
      <c r="D56" s="14"/>
      <c r="E56" s="16"/>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spans="1:30" ht="28">
      <c r="A57" s="5" t="s">
        <v>280</v>
      </c>
      <c r="B57" s="6" t="s">
        <v>29</v>
      </c>
      <c r="C57" s="7">
        <v>6</v>
      </c>
      <c r="D57" s="14"/>
      <c r="E57" s="16">
        <f>C57*D57</f>
        <v>0</v>
      </c>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spans="1:30">
      <c r="A58" s="5"/>
      <c r="B58" s="6"/>
      <c r="C58" s="7"/>
      <c r="D58" s="14"/>
      <c r="E58" s="16"/>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spans="1:30" ht="56">
      <c r="A59" s="5" t="s">
        <v>30</v>
      </c>
      <c r="B59" s="6"/>
      <c r="C59" s="7"/>
      <c r="D59" s="14"/>
      <c r="E59" s="16"/>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1:30">
      <c r="A60" s="5"/>
      <c r="B60" s="6"/>
      <c r="C60" s="7"/>
      <c r="D60" s="14"/>
      <c r="E60" s="16"/>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spans="1:30" ht="14">
      <c r="A61" s="5" t="s">
        <v>31</v>
      </c>
      <c r="B61" s="6" t="s">
        <v>32</v>
      </c>
      <c r="C61" s="7">
        <f>12*3</f>
        <v>36</v>
      </c>
      <c r="D61" s="14"/>
      <c r="E61" s="16">
        <f>C61*D61</f>
        <v>0</v>
      </c>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spans="1:30">
      <c r="A62" s="5"/>
      <c r="B62" s="6"/>
      <c r="C62" s="7"/>
      <c r="D62" s="14"/>
      <c r="E62" s="16"/>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spans="1:30" ht="56">
      <c r="A63" s="5" t="s">
        <v>33</v>
      </c>
      <c r="B63" s="6"/>
      <c r="C63" s="7"/>
      <c r="D63" s="14"/>
      <c r="E63" s="16"/>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spans="1:30">
      <c r="A64" s="5"/>
      <c r="B64" s="6"/>
      <c r="C64" s="7"/>
      <c r="D64" s="14"/>
      <c r="E64" s="16"/>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spans="1:30" ht="14">
      <c r="A65" s="5" t="s">
        <v>66</v>
      </c>
      <c r="B65" s="6"/>
      <c r="C65" s="7"/>
      <c r="D65" s="14"/>
      <c r="E65" s="16"/>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spans="1:30">
      <c r="A66" s="5"/>
      <c r="B66" s="6"/>
      <c r="C66" s="7"/>
      <c r="D66" s="14"/>
      <c r="E66" s="16"/>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spans="1:30" ht="42">
      <c r="A67" s="5" t="s">
        <v>350</v>
      </c>
      <c r="B67" s="6" t="s">
        <v>32</v>
      </c>
      <c r="C67" s="7">
        <v>120</v>
      </c>
      <c r="D67" s="14"/>
      <c r="E67" s="16">
        <f>C67*D67</f>
        <v>0</v>
      </c>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spans="1:30">
      <c r="A68" s="5"/>
      <c r="B68" s="6"/>
      <c r="C68" s="7"/>
      <c r="D68" s="14"/>
      <c r="E68" s="16"/>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spans="1:30" ht="14">
      <c r="A69" s="5" t="s">
        <v>348</v>
      </c>
      <c r="B69" s="6" t="s">
        <v>32</v>
      </c>
      <c r="C69" s="7">
        <v>567</v>
      </c>
      <c r="D69" s="14"/>
      <c r="E69" s="16">
        <f>C69*D69</f>
        <v>0</v>
      </c>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spans="1:30" ht="14">
      <c r="A70" s="5" t="s">
        <v>161</v>
      </c>
      <c r="B70" s="6" t="s">
        <v>32</v>
      </c>
      <c r="C70" s="7">
        <v>270</v>
      </c>
      <c r="D70" s="14"/>
      <c r="E70" s="16">
        <f>C70*D70</f>
        <v>0</v>
      </c>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spans="1:30" ht="14">
      <c r="A71" s="5" t="s">
        <v>277</v>
      </c>
      <c r="B71" s="6" t="s">
        <v>32</v>
      </c>
      <c r="C71" s="7">
        <f>(216*2.1)/2</f>
        <v>226.8</v>
      </c>
      <c r="D71" s="14"/>
      <c r="E71" s="16">
        <f>C71*D71</f>
        <v>0</v>
      </c>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spans="1:30">
      <c r="A72" s="5"/>
      <c r="B72" s="6"/>
      <c r="C72" s="7"/>
      <c r="D72" s="14"/>
      <c r="E72" s="16"/>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spans="1:30" ht="14">
      <c r="A73" s="5" t="s">
        <v>34</v>
      </c>
      <c r="B73" s="6"/>
      <c r="C73" s="7"/>
      <c r="D73" s="14"/>
      <c r="E73" s="16"/>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spans="1:30">
      <c r="A74" s="5"/>
      <c r="B74" s="6"/>
      <c r="C74" s="7"/>
      <c r="D74" s="14"/>
      <c r="E74" s="16"/>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spans="1:30" ht="56">
      <c r="A75" s="5" t="s">
        <v>35</v>
      </c>
      <c r="B75" s="6"/>
      <c r="C75" s="7"/>
      <c r="D75" s="14"/>
      <c r="E75" s="16"/>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spans="1:30">
      <c r="A76" s="5"/>
      <c r="B76" s="6"/>
      <c r="C76" s="7"/>
      <c r="D76" s="14"/>
      <c r="E76" s="16"/>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spans="1:30" ht="14">
      <c r="A77" s="5" t="s">
        <v>278</v>
      </c>
      <c r="B77" s="6" t="s">
        <v>29</v>
      </c>
      <c r="C77" s="7">
        <v>3</v>
      </c>
      <c r="D77" s="14"/>
      <c r="E77" s="16">
        <f>C77*D77</f>
        <v>0</v>
      </c>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spans="1:30">
      <c r="A78" s="5"/>
      <c r="B78" s="6"/>
      <c r="C78" s="7"/>
      <c r="D78" s="14"/>
      <c r="E78" s="16"/>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spans="1:30" ht="28">
      <c r="A79" s="5" t="s">
        <v>279</v>
      </c>
      <c r="B79" s="6" t="s">
        <v>29</v>
      </c>
      <c r="C79" s="7">
        <v>6</v>
      </c>
      <c r="D79" s="14"/>
      <c r="E79" s="16">
        <f>C79*D79</f>
        <v>0</v>
      </c>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spans="1:30">
      <c r="A80" s="5"/>
      <c r="B80" s="6"/>
      <c r="C80" s="7"/>
      <c r="D80" s="14"/>
      <c r="E80" s="16"/>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spans="1:30" ht="42">
      <c r="A81" s="5" t="s">
        <v>162</v>
      </c>
      <c r="B81" s="6"/>
      <c r="C81" s="7"/>
      <c r="D81" s="14"/>
      <c r="E81" s="16"/>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spans="1:30">
      <c r="A82" s="5"/>
      <c r="B82" s="6"/>
      <c r="C82" s="7"/>
      <c r="D82" s="14"/>
      <c r="E82" s="16"/>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spans="1:30" ht="14">
      <c r="A83" s="5" t="s">
        <v>163</v>
      </c>
      <c r="B83" s="6" t="s">
        <v>29</v>
      </c>
      <c r="C83" s="7">
        <v>3</v>
      </c>
      <c r="D83" s="14"/>
      <c r="E83" s="16">
        <f>C83*D83</f>
        <v>0</v>
      </c>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spans="1:30" ht="14">
      <c r="A84" s="5" t="s">
        <v>164</v>
      </c>
      <c r="B84" s="6" t="s">
        <v>29</v>
      </c>
      <c r="C84" s="7">
        <v>12</v>
      </c>
      <c r="D84" s="14"/>
      <c r="E84" s="16">
        <f>C84*D84</f>
        <v>0</v>
      </c>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spans="1:30" ht="14">
      <c r="A85" s="5" t="s">
        <v>165</v>
      </c>
      <c r="B85" s="6" t="s">
        <v>29</v>
      </c>
      <c r="C85" s="7">
        <v>10</v>
      </c>
      <c r="D85" s="14"/>
      <c r="E85" s="16">
        <f>C85*D85</f>
        <v>0</v>
      </c>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1:30">
      <c r="A86" s="5"/>
      <c r="B86" s="6"/>
      <c r="C86" s="7"/>
      <c r="D86" s="14"/>
      <c r="E86" s="16"/>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spans="1:30" ht="14">
      <c r="A87" s="5" t="s">
        <v>346</v>
      </c>
      <c r="B87" s="6"/>
      <c r="C87" s="7"/>
      <c r="D87" s="14"/>
      <c r="E87" s="16"/>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spans="1:30">
      <c r="A88" s="5"/>
      <c r="B88" s="6"/>
      <c r="C88" s="7"/>
      <c r="D88" s="14"/>
      <c r="E88" s="16"/>
      <c r="F88" s="11"/>
      <c r="G88" s="11"/>
      <c r="H88" s="11"/>
      <c r="I88" s="11"/>
      <c r="J88" s="11"/>
      <c r="K88" s="11"/>
      <c r="L88" s="11"/>
      <c r="M88" s="11"/>
      <c r="N88" s="11"/>
      <c r="O88" s="11"/>
      <c r="P88" s="11"/>
      <c r="Q88" s="11"/>
      <c r="R88" s="11"/>
      <c r="S88" s="11"/>
      <c r="T88" s="11"/>
      <c r="AC88" s="11"/>
      <c r="AD88" s="11"/>
    </row>
    <row r="89" spans="1:30" ht="14">
      <c r="A89" s="5" t="s">
        <v>347</v>
      </c>
      <c r="B89" s="6" t="s">
        <v>29</v>
      </c>
      <c r="C89" s="7">
        <v>1</v>
      </c>
      <c r="D89" s="14"/>
      <c r="E89" s="16">
        <f t="shared" ref="E89" si="0">C89*D89</f>
        <v>0</v>
      </c>
      <c r="F89" s="11"/>
      <c r="G89" s="11"/>
      <c r="H89" s="11"/>
      <c r="I89" s="11"/>
      <c r="J89" s="11"/>
      <c r="K89" s="11"/>
      <c r="L89" s="11"/>
      <c r="M89" s="11"/>
      <c r="N89" s="11"/>
      <c r="O89" s="11"/>
      <c r="P89" s="11"/>
      <c r="Q89" s="11"/>
      <c r="R89" s="11"/>
      <c r="S89" s="11"/>
      <c r="T89" s="11"/>
      <c r="AC89" s="11"/>
      <c r="AD89" s="11"/>
    </row>
    <row r="90" spans="1:30">
      <c r="A90" s="5"/>
      <c r="B90" s="6"/>
      <c r="C90" s="7"/>
      <c r="D90" s="14"/>
      <c r="E90" s="16"/>
      <c r="F90" s="11"/>
      <c r="G90" s="11"/>
      <c r="H90" s="11"/>
      <c r="I90" s="11"/>
      <c r="J90" s="11"/>
      <c r="K90" s="11"/>
      <c r="L90" s="11"/>
      <c r="M90" s="11"/>
      <c r="N90" s="11"/>
      <c r="O90" s="11"/>
      <c r="P90" s="11"/>
      <c r="Q90" s="11"/>
      <c r="R90" s="11"/>
      <c r="S90" s="11"/>
      <c r="T90" s="11"/>
      <c r="AC90" s="11"/>
      <c r="AD90" s="11"/>
    </row>
    <row r="91" spans="1:30" ht="12.75" customHeight="1">
      <c r="A91" s="8" t="s">
        <v>166</v>
      </c>
      <c r="B91" s="6"/>
      <c r="C91" s="7"/>
      <c r="D91" s="14"/>
      <c r="E91" s="16"/>
      <c r="F91" s="11"/>
      <c r="G91" s="11"/>
      <c r="H91" s="11"/>
      <c r="I91" s="11"/>
      <c r="J91" s="11"/>
      <c r="K91" s="11"/>
      <c r="L91" s="11"/>
      <c r="M91" s="11"/>
      <c r="N91" s="11"/>
      <c r="O91" s="11"/>
      <c r="P91" s="11"/>
      <c r="Q91" s="11"/>
      <c r="R91" s="11"/>
      <c r="S91" s="11"/>
      <c r="T91" s="11"/>
      <c r="AC91" s="11"/>
      <c r="AD91" s="11"/>
    </row>
    <row r="92" spans="1:30" ht="14">
      <c r="A92" s="5" t="s">
        <v>167</v>
      </c>
      <c r="B92" s="6"/>
      <c r="C92" s="7"/>
      <c r="D92" s="14"/>
      <c r="E92" s="16"/>
      <c r="F92" s="11"/>
      <c r="G92" s="11"/>
      <c r="H92" s="11"/>
      <c r="I92" s="11"/>
      <c r="J92" s="11"/>
      <c r="K92" s="11"/>
      <c r="L92" s="11"/>
      <c r="M92" s="11"/>
      <c r="N92" s="11"/>
      <c r="O92" s="11"/>
      <c r="P92" s="11"/>
      <c r="Q92" s="11"/>
      <c r="R92" s="11"/>
      <c r="S92" s="11"/>
      <c r="T92" s="11"/>
      <c r="AC92" s="11"/>
      <c r="AD92" s="11"/>
    </row>
    <row r="93" spans="1:30">
      <c r="A93" s="5"/>
      <c r="B93" s="6"/>
      <c r="C93" s="7"/>
      <c r="D93" s="14"/>
      <c r="E93" s="16"/>
      <c r="F93" s="11"/>
      <c r="G93" s="11"/>
      <c r="H93" s="11"/>
      <c r="I93" s="11"/>
      <c r="J93" s="11"/>
      <c r="K93" s="11"/>
      <c r="L93" s="11"/>
      <c r="M93" s="11"/>
      <c r="N93" s="11"/>
      <c r="O93" s="11"/>
      <c r="P93" s="11"/>
      <c r="Q93" s="11"/>
      <c r="R93" s="11"/>
      <c r="S93" s="11"/>
      <c r="T93" s="11"/>
      <c r="AC93" s="11"/>
      <c r="AD93" s="11"/>
    </row>
    <row r="94" spans="1:30" ht="12.75" customHeight="1">
      <c r="A94" s="5" t="s">
        <v>168</v>
      </c>
      <c r="B94" s="6"/>
      <c r="C94" s="7"/>
      <c r="D94" s="14"/>
      <c r="E94" s="16"/>
      <c r="F94" s="11"/>
      <c r="G94" s="11"/>
      <c r="H94" s="11"/>
      <c r="I94" s="11"/>
      <c r="J94" s="11"/>
      <c r="K94" s="11"/>
      <c r="L94" s="11"/>
      <c r="M94" s="11"/>
      <c r="N94" s="11"/>
      <c r="O94" s="11"/>
      <c r="P94" s="11"/>
      <c r="Q94" s="11"/>
      <c r="R94" s="11"/>
      <c r="S94" s="11"/>
      <c r="T94" s="11"/>
      <c r="AC94" s="11"/>
      <c r="AD94" s="11"/>
    </row>
    <row r="95" spans="1:30" ht="12.75" customHeight="1">
      <c r="A95" s="5"/>
      <c r="B95" s="6"/>
      <c r="C95" s="7"/>
      <c r="D95" s="14"/>
      <c r="E95" s="16"/>
      <c r="F95" s="11"/>
      <c r="G95" s="11"/>
      <c r="H95" s="11"/>
      <c r="I95" s="11"/>
      <c r="J95" s="11"/>
      <c r="K95" s="11"/>
      <c r="L95" s="11"/>
      <c r="M95" s="11"/>
      <c r="N95" s="11"/>
      <c r="O95" s="11"/>
      <c r="P95" s="11"/>
      <c r="Q95" s="11"/>
      <c r="R95" s="11"/>
      <c r="S95" s="11"/>
      <c r="T95" s="11"/>
      <c r="AC95" s="11"/>
      <c r="AD95" s="11"/>
    </row>
    <row r="96" spans="1:30" ht="14">
      <c r="A96" s="5" t="s">
        <v>169</v>
      </c>
      <c r="B96" s="6"/>
      <c r="C96" s="7"/>
      <c r="D96" s="14"/>
      <c r="E96" s="16"/>
      <c r="F96" s="11"/>
      <c r="G96" s="11"/>
      <c r="H96" s="11"/>
      <c r="I96" s="11"/>
      <c r="J96" s="11"/>
      <c r="K96" s="11"/>
      <c r="L96" s="11"/>
      <c r="M96" s="11"/>
      <c r="N96" s="11"/>
      <c r="O96" s="11"/>
      <c r="P96" s="11"/>
      <c r="Q96" s="11"/>
      <c r="R96" s="11"/>
      <c r="S96" s="11"/>
      <c r="T96" s="11"/>
      <c r="AC96" s="11"/>
      <c r="AD96" s="11"/>
    </row>
    <row r="97" spans="1:30" ht="12.75" customHeight="1">
      <c r="A97" s="5" t="s">
        <v>170</v>
      </c>
      <c r="B97" s="6"/>
      <c r="C97" s="7"/>
      <c r="D97" s="14"/>
      <c r="E97" s="16"/>
      <c r="F97" s="11"/>
      <c r="G97" s="11"/>
      <c r="H97" s="11"/>
      <c r="I97" s="11"/>
      <c r="J97" s="11"/>
      <c r="K97" s="11"/>
      <c r="L97" s="11"/>
      <c r="M97" s="11"/>
      <c r="N97" s="11"/>
      <c r="O97" s="11"/>
      <c r="P97" s="11"/>
      <c r="Q97" s="11"/>
      <c r="R97" s="11"/>
      <c r="S97" s="11"/>
      <c r="T97" s="11"/>
      <c r="AC97" s="11"/>
      <c r="AD97" s="11"/>
    </row>
    <row r="98" spans="1:30" ht="12.75" customHeight="1">
      <c r="A98" s="5"/>
      <c r="B98" s="6"/>
      <c r="C98" s="7"/>
      <c r="D98" s="14"/>
      <c r="E98" s="16"/>
      <c r="F98" s="11"/>
      <c r="G98" s="11"/>
      <c r="H98" s="11"/>
      <c r="I98" s="11"/>
      <c r="J98" s="11"/>
      <c r="K98" s="11"/>
      <c r="L98" s="11"/>
      <c r="M98" s="11"/>
      <c r="N98" s="11"/>
      <c r="O98" s="11"/>
      <c r="P98" s="11"/>
      <c r="Q98" s="11"/>
      <c r="R98" s="11"/>
      <c r="S98" s="11"/>
      <c r="T98" s="11"/>
      <c r="AC98" s="11"/>
      <c r="AD98" s="11"/>
    </row>
    <row r="99" spans="1:30" ht="12.75" customHeight="1">
      <c r="A99" s="5" t="s">
        <v>171</v>
      </c>
      <c r="B99" s="6"/>
      <c r="C99" s="7"/>
      <c r="D99" s="14"/>
      <c r="E99" s="16"/>
      <c r="F99" s="11"/>
      <c r="G99" s="11"/>
      <c r="H99" s="11"/>
      <c r="I99" s="11"/>
      <c r="J99" s="11"/>
      <c r="K99" s="11"/>
      <c r="L99" s="11"/>
      <c r="M99" s="11"/>
      <c r="N99" s="11"/>
      <c r="O99" s="11"/>
      <c r="P99" s="11"/>
      <c r="Q99" s="11"/>
      <c r="R99" s="11"/>
      <c r="S99" s="11"/>
      <c r="T99" s="11"/>
      <c r="AC99" s="11"/>
      <c r="AD99" s="11"/>
    </row>
    <row r="100" spans="1:30" ht="12.75" customHeight="1">
      <c r="A100" s="5" t="s">
        <v>172</v>
      </c>
      <c r="B100" s="6"/>
      <c r="C100" s="7"/>
      <c r="D100" s="14"/>
      <c r="E100" s="16"/>
      <c r="F100" s="11"/>
      <c r="G100" s="11"/>
      <c r="H100" s="11"/>
      <c r="I100" s="11"/>
      <c r="J100" s="11"/>
      <c r="K100" s="11"/>
      <c r="L100" s="11"/>
      <c r="M100" s="11"/>
      <c r="N100" s="11"/>
      <c r="O100" s="11"/>
      <c r="P100" s="11"/>
      <c r="Q100" s="11"/>
      <c r="R100" s="11"/>
      <c r="S100" s="11"/>
      <c r="T100" s="11"/>
      <c r="AC100" s="11"/>
      <c r="AD100" s="11"/>
    </row>
    <row r="101" spans="1:30" ht="12.75" customHeight="1">
      <c r="A101" s="5"/>
      <c r="B101" s="6"/>
      <c r="C101" s="7"/>
      <c r="D101" s="14"/>
      <c r="E101" s="16"/>
      <c r="F101" s="11"/>
      <c r="G101" s="11"/>
      <c r="H101" s="11"/>
      <c r="I101" s="11"/>
      <c r="J101" s="11"/>
      <c r="K101" s="11"/>
      <c r="L101" s="11"/>
      <c r="M101" s="11"/>
      <c r="N101" s="11"/>
      <c r="O101" s="11"/>
      <c r="P101" s="11"/>
      <c r="Q101" s="11"/>
      <c r="R101" s="11"/>
      <c r="S101" s="11"/>
      <c r="T101" s="11"/>
      <c r="AC101" s="11"/>
      <c r="AD101" s="11"/>
    </row>
    <row r="102" spans="1:30" ht="12.75" customHeight="1">
      <c r="A102" s="5" t="s">
        <v>173</v>
      </c>
      <c r="B102" s="6"/>
      <c r="C102" s="7"/>
      <c r="D102" s="14"/>
      <c r="E102" s="16"/>
      <c r="F102" s="11"/>
      <c r="G102" s="11"/>
      <c r="H102" s="11"/>
      <c r="I102" s="11"/>
      <c r="J102" s="11"/>
      <c r="K102" s="11"/>
      <c r="L102" s="11"/>
      <c r="M102" s="11"/>
      <c r="N102" s="11"/>
      <c r="O102" s="11"/>
      <c r="P102" s="11"/>
      <c r="Q102" s="11"/>
      <c r="R102" s="11"/>
      <c r="S102" s="11"/>
      <c r="T102" s="11"/>
      <c r="AC102" s="11"/>
      <c r="AD102" s="11"/>
    </row>
    <row r="103" spans="1:30" ht="12.75" customHeight="1">
      <c r="A103" s="5"/>
      <c r="B103" s="6"/>
      <c r="C103" s="7"/>
      <c r="D103" s="14"/>
      <c r="E103" s="16"/>
      <c r="F103" s="11"/>
      <c r="G103" s="11"/>
      <c r="H103" s="11"/>
      <c r="I103" s="11"/>
      <c r="J103" s="11"/>
      <c r="K103" s="11"/>
      <c r="L103" s="11"/>
      <c r="M103" s="11"/>
      <c r="N103" s="11"/>
      <c r="O103" s="11"/>
      <c r="P103" s="11"/>
      <c r="Q103" s="11"/>
      <c r="R103" s="11"/>
      <c r="S103" s="11"/>
      <c r="T103" s="11"/>
      <c r="AC103" s="11"/>
      <c r="AD103" s="11"/>
    </row>
    <row r="104" spans="1:30" ht="12.75" customHeight="1">
      <c r="A104" s="5" t="s">
        <v>174</v>
      </c>
      <c r="B104" s="6"/>
      <c r="C104" s="7"/>
      <c r="D104" s="14"/>
      <c r="E104" s="16"/>
      <c r="F104" s="11"/>
      <c r="G104" s="11"/>
      <c r="H104" s="11"/>
      <c r="I104" s="11"/>
      <c r="J104" s="11"/>
      <c r="K104" s="11"/>
      <c r="L104" s="11"/>
      <c r="M104" s="11"/>
      <c r="N104" s="11"/>
      <c r="O104" s="11"/>
      <c r="P104" s="11"/>
      <c r="Q104" s="11"/>
      <c r="R104" s="11"/>
      <c r="S104" s="11"/>
      <c r="T104" s="11"/>
      <c r="AC104" s="11"/>
      <c r="AD104" s="11"/>
    </row>
    <row r="105" spans="1:30" ht="12.75" customHeight="1">
      <c r="A105" s="5" t="s">
        <v>175</v>
      </c>
      <c r="B105" s="6"/>
      <c r="C105" s="7"/>
      <c r="D105" s="14"/>
      <c r="E105" s="16"/>
      <c r="F105" s="11"/>
      <c r="G105" s="11"/>
      <c r="H105" s="11"/>
      <c r="I105" s="11"/>
      <c r="J105" s="11"/>
      <c r="K105" s="11"/>
      <c r="L105" s="11"/>
      <c r="M105" s="11"/>
      <c r="N105" s="11"/>
      <c r="O105" s="11"/>
      <c r="P105" s="11"/>
      <c r="Q105" s="11"/>
      <c r="R105" s="11"/>
      <c r="S105" s="11"/>
      <c r="T105" s="11"/>
      <c r="AC105" s="11"/>
      <c r="AD105" s="11"/>
    </row>
    <row r="106" spans="1:30" ht="12.75" customHeight="1">
      <c r="A106" s="5"/>
      <c r="B106" s="6"/>
      <c r="C106" s="7"/>
      <c r="D106" s="14"/>
      <c r="E106" s="16"/>
      <c r="F106" s="11"/>
      <c r="G106" s="11"/>
      <c r="H106" s="11"/>
      <c r="I106" s="11"/>
      <c r="J106" s="11"/>
      <c r="K106" s="11"/>
      <c r="L106" s="11"/>
      <c r="M106" s="11"/>
      <c r="N106" s="11"/>
      <c r="O106" s="11"/>
      <c r="P106" s="11"/>
      <c r="Q106" s="11"/>
      <c r="R106" s="11"/>
      <c r="S106" s="11"/>
      <c r="T106" s="11"/>
      <c r="AC106" s="11"/>
      <c r="AD106" s="11"/>
    </row>
    <row r="107" spans="1:30" ht="12.75" customHeight="1">
      <c r="A107" s="5" t="s">
        <v>176</v>
      </c>
      <c r="B107" s="6"/>
      <c r="C107" s="7"/>
      <c r="D107" s="14"/>
      <c r="E107" s="16"/>
      <c r="F107" s="11"/>
      <c r="G107" s="11"/>
      <c r="H107" s="11"/>
      <c r="I107" s="11"/>
      <c r="J107" s="11"/>
      <c r="K107" s="11"/>
      <c r="L107" s="11"/>
      <c r="M107" s="11"/>
      <c r="N107" s="11"/>
      <c r="O107" s="11"/>
      <c r="P107" s="11"/>
      <c r="Q107" s="11"/>
      <c r="R107" s="11"/>
      <c r="S107" s="11"/>
      <c r="T107" s="11"/>
      <c r="AC107" s="11"/>
      <c r="AD107" s="11"/>
    </row>
    <row r="108" spans="1:30" ht="12.75" customHeight="1">
      <c r="A108" s="5" t="s">
        <v>177</v>
      </c>
      <c r="B108" s="6"/>
      <c r="C108" s="7"/>
      <c r="D108" s="14"/>
      <c r="E108" s="16"/>
      <c r="F108" s="11"/>
      <c r="G108" s="11"/>
      <c r="H108" s="11"/>
      <c r="I108" s="11"/>
      <c r="J108" s="11"/>
      <c r="K108" s="11"/>
      <c r="L108" s="11"/>
      <c r="M108" s="11"/>
      <c r="N108" s="11"/>
      <c r="O108" s="11"/>
      <c r="P108" s="11"/>
      <c r="Q108" s="11"/>
      <c r="R108" s="11"/>
      <c r="S108" s="11"/>
      <c r="T108" s="11"/>
      <c r="AC108" s="11"/>
      <c r="AD108" s="11"/>
    </row>
    <row r="109" spans="1:30" ht="12.75" customHeight="1">
      <c r="A109" s="5"/>
      <c r="B109" s="6"/>
      <c r="C109" s="7"/>
      <c r="D109" s="14"/>
      <c r="E109" s="16"/>
      <c r="F109" s="11"/>
      <c r="G109" s="11"/>
      <c r="H109" s="11"/>
      <c r="I109" s="11"/>
      <c r="J109" s="11"/>
      <c r="K109" s="11"/>
      <c r="L109" s="11"/>
      <c r="M109" s="11"/>
      <c r="N109" s="11"/>
      <c r="O109" s="11"/>
      <c r="P109" s="11"/>
      <c r="Q109" s="11"/>
      <c r="R109" s="11"/>
      <c r="S109" s="11"/>
      <c r="T109" s="11"/>
      <c r="AC109" s="11"/>
      <c r="AD109" s="11"/>
    </row>
    <row r="110" spans="1:30" ht="14">
      <c r="A110" s="5" t="s">
        <v>178</v>
      </c>
      <c r="B110" s="6"/>
      <c r="C110" s="7"/>
      <c r="D110" s="14"/>
      <c r="E110" s="16"/>
      <c r="F110" s="11"/>
      <c r="G110" s="11"/>
      <c r="H110" s="11"/>
      <c r="I110" s="11"/>
      <c r="J110" s="11"/>
      <c r="K110" s="11"/>
      <c r="L110" s="11"/>
      <c r="M110" s="11"/>
      <c r="N110" s="11"/>
      <c r="O110" s="11"/>
      <c r="P110" s="11"/>
      <c r="Q110" s="11"/>
      <c r="R110" s="11"/>
      <c r="S110" s="11"/>
      <c r="T110" s="11"/>
      <c r="AC110" s="11"/>
      <c r="AD110" s="11"/>
    </row>
    <row r="111" spans="1:30" ht="14">
      <c r="A111" s="5" t="s">
        <v>179</v>
      </c>
      <c r="B111" s="6"/>
      <c r="C111" s="7"/>
      <c r="D111" s="14"/>
      <c r="E111" s="16"/>
      <c r="F111" s="11"/>
      <c r="G111" s="11"/>
      <c r="H111" s="11"/>
      <c r="I111" s="11"/>
      <c r="J111" s="11"/>
      <c r="K111" s="11"/>
      <c r="L111" s="11"/>
      <c r="M111" s="11"/>
      <c r="N111" s="11"/>
      <c r="O111" s="11"/>
      <c r="P111" s="11"/>
      <c r="Q111" s="11"/>
      <c r="R111" s="11"/>
      <c r="S111" s="11"/>
      <c r="T111" s="11"/>
      <c r="AC111" s="11"/>
      <c r="AD111" s="11"/>
    </row>
    <row r="112" spans="1:30" ht="12.75" customHeight="1">
      <c r="A112" s="5" t="s">
        <v>180</v>
      </c>
      <c r="B112" s="6"/>
      <c r="C112" s="7"/>
      <c r="D112" s="14"/>
      <c r="E112" s="16"/>
      <c r="F112" s="11"/>
      <c r="G112" s="11"/>
      <c r="H112" s="11"/>
      <c r="I112" s="11"/>
      <c r="J112" s="11"/>
      <c r="K112" s="11"/>
      <c r="L112" s="11"/>
      <c r="M112" s="11"/>
      <c r="N112" s="11"/>
      <c r="O112" s="11"/>
      <c r="P112" s="11"/>
      <c r="Q112" s="11"/>
      <c r="R112" s="11"/>
      <c r="S112" s="11"/>
      <c r="T112" s="11"/>
      <c r="AC112" s="11"/>
      <c r="AD112" s="11"/>
    </row>
    <row r="113" spans="1:30" ht="12.75" customHeight="1">
      <c r="A113" s="5"/>
      <c r="B113" s="6"/>
      <c r="C113" s="7"/>
      <c r="D113" s="14"/>
      <c r="E113" s="16"/>
      <c r="F113" s="11"/>
      <c r="G113" s="11"/>
      <c r="H113" s="11"/>
      <c r="I113" s="11"/>
      <c r="J113" s="11"/>
      <c r="K113" s="11"/>
      <c r="L113" s="11"/>
      <c r="M113" s="11"/>
      <c r="N113" s="11"/>
      <c r="O113" s="11"/>
      <c r="P113" s="11"/>
      <c r="Q113" s="11"/>
      <c r="R113" s="11"/>
      <c r="S113" s="11"/>
      <c r="T113" s="11"/>
      <c r="AC113" s="11"/>
      <c r="AD113" s="11"/>
    </row>
    <row r="114" spans="1:30" ht="14">
      <c r="A114" s="5" t="s">
        <v>181</v>
      </c>
      <c r="B114" s="6"/>
      <c r="C114" s="7"/>
      <c r="D114" s="14"/>
      <c r="E114" s="16"/>
      <c r="F114" s="11"/>
      <c r="G114" s="11"/>
      <c r="H114" s="11"/>
      <c r="I114" s="11"/>
      <c r="J114" s="11"/>
      <c r="K114" s="11"/>
      <c r="L114" s="11"/>
      <c r="M114" s="11"/>
      <c r="N114" s="11"/>
      <c r="O114" s="11"/>
      <c r="P114" s="11"/>
      <c r="Q114" s="11"/>
      <c r="R114" s="11"/>
      <c r="S114" s="11"/>
      <c r="T114" s="11"/>
      <c r="AC114" s="11"/>
      <c r="AD114" s="11"/>
    </row>
    <row r="115" spans="1:30" ht="12.75" customHeight="1">
      <c r="A115" s="5"/>
      <c r="B115" s="6"/>
      <c r="C115" s="7"/>
      <c r="D115" s="14"/>
      <c r="E115" s="16"/>
      <c r="F115" s="11"/>
      <c r="G115" s="11"/>
      <c r="H115" s="11"/>
      <c r="I115" s="11"/>
      <c r="J115" s="11"/>
      <c r="K115" s="11"/>
      <c r="L115" s="11"/>
      <c r="M115" s="11"/>
      <c r="N115" s="11"/>
      <c r="O115" s="11"/>
      <c r="P115" s="11"/>
      <c r="Q115" s="11"/>
      <c r="R115" s="11"/>
      <c r="S115" s="11"/>
      <c r="T115" s="11"/>
      <c r="AC115" s="11"/>
      <c r="AD115" s="11"/>
    </row>
    <row r="116" spans="1:30" ht="12.75" customHeight="1">
      <c r="A116" s="5" t="s">
        <v>182</v>
      </c>
      <c r="B116" s="6"/>
      <c r="C116" s="7"/>
      <c r="D116" s="14"/>
      <c r="E116" s="16"/>
      <c r="F116" s="11"/>
      <c r="G116" s="11"/>
      <c r="H116" s="11"/>
      <c r="I116" s="11"/>
      <c r="J116" s="11"/>
      <c r="K116" s="11"/>
      <c r="L116" s="11"/>
      <c r="M116" s="11"/>
      <c r="N116" s="11"/>
      <c r="O116" s="11"/>
      <c r="P116" s="11"/>
      <c r="Q116" s="11"/>
      <c r="R116" s="11"/>
      <c r="S116" s="11"/>
      <c r="T116" s="11"/>
      <c r="AC116" s="11"/>
      <c r="AD116" s="11"/>
    </row>
    <row r="117" spans="1:30" ht="22.5" customHeight="1">
      <c r="A117" s="5"/>
      <c r="B117" s="6"/>
      <c r="C117" s="7"/>
      <c r="D117" s="14"/>
      <c r="E117" s="16"/>
      <c r="F117" s="11"/>
      <c r="G117" s="11"/>
      <c r="H117" s="11"/>
      <c r="I117" s="11"/>
      <c r="J117" s="11"/>
      <c r="K117" s="11"/>
      <c r="L117" s="11"/>
      <c r="M117" s="11"/>
      <c r="N117" s="11"/>
      <c r="O117" s="11"/>
      <c r="P117" s="11"/>
      <c r="Q117" s="11"/>
      <c r="R117" s="11"/>
      <c r="S117" s="11"/>
      <c r="T117" s="11"/>
      <c r="AC117" s="11"/>
      <c r="AD117" s="11"/>
    </row>
    <row r="118" spans="1:30" ht="12.75" customHeight="1">
      <c r="A118" s="5"/>
      <c r="B118" s="6"/>
      <c r="C118" s="7"/>
      <c r="D118" s="14"/>
      <c r="E118" s="16"/>
      <c r="F118" s="11"/>
      <c r="G118" s="11"/>
      <c r="H118" s="11"/>
      <c r="I118" s="11"/>
      <c r="J118" s="11"/>
      <c r="K118" s="11"/>
      <c r="L118" s="11"/>
      <c r="M118" s="11"/>
      <c r="N118" s="11"/>
      <c r="O118" s="11"/>
      <c r="P118" s="11"/>
      <c r="Q118" s="11"/>
      <c r="R118" s="11"/>
      <c r="S118" s="11"/>
      <c r="T118" s="11"/>
      <c r="AC118" s="11"/>
      <c r="AD118" s="11"/>
    </row>
    <row r="119" spans="1:30" ht="14">
      <c r="A119" s="5" t="s">
        <v>183</v>
      </c>
      <c r="B119" s="6" t="s">
        <v>32</v>
      </c>
      <c r="C119" s="7">
        <v>29</v>
      </c>
      <c r="D119" s="14"/>
      <c r="E119" s="17">
        <f>C119*D119</f>
        <v>0</v>
      </c>
      <c r="F119" s="11"/>
      <c r="G119" s="11"/>
      <c r="H119" s="11"/>
      <c r="I119" s="11"/>
      <c r="J119" s="11"/>
      <c r="K119" s="11"/>
      <c r="L119" s="11"/>
      <c r="M119" s="11"/>
      <c r="N119" s="11"/>
      <c r="O119" s="11"/>
      <c r="P119" s="11"/>
      <c r="Q119" s="11"/>
      <c r="R119" s="11"/>
      <c r="S119" s="11"/>
      <c r="T119" s="11"/>
      <c r="AC119" s="11"/>
      <c r="AD119" s="11"/>
    </row>
    <row r="120" spans="1:30" ht="18" customHeight="1">
      <c r="A120" s="5"/>
      <c r="B120" s="6"/>
      <c r="C120" s="7"/>
      <c r="D120" s="14"/>
      <c r="E120" s="17"/>
      <c r="F120" s="11"/>
      <c r="G120" s="11"/>
      <c r="H120" s="11"/>
      <c r="I120" s="11"/>
      <c r="J120" s="11"/>
      <c r="K120" s="11"/>
      <c r="L120" s="11"/>
      <c r="M120" s="11"/>
      <c r="N120" s="11"/>
      <c r="O120" s="11"/>
      <c r="P120" s="11"/>
      <c r="Q120" s="11"/>
      <c r="R120" s="11"/>
      <c r="S120" s="11"/>
      <c r="T120" s="11"/>
      <c r="AC120" s="11"/>
      <c r="AD120" s="11"/>
    </row>
    <row r="121" spans="1:30" ht="12.75" customHeight="1">
      <c r="A121" s="5" t="s">
        <v>184</v>
      </c>
      <c r="B121" s="6" t="s">
        <v>32</v>
      </c>
      <c r="C121" s="7">
        <v>1</v>
      </c>
      <c r="D121" s="14"/>
      <c r="E121" s="17">
        <f>C121*D121</f>
        <v>0</v>
      </c>
      <c r="F121" s="11"/>
      <c r="G121" s="11"/>
      <c r="H121" s="11"/>
      <c r="I121" s="11"/>
      <c r="J121" s="11"/>
      <c r="K121" s="11"/>
      <c r="L121" s="11"/>
      <c r="M121" s="11"/>
      <c r="N121" s="11"/>
      <c r="O121" s="11"/>
      <c r="P121" s="11"/>
      <c r="Q121" s="11"/>
      <c r="R121" s="11"/>
      <c r="S121" s="11"/>
      <c r="T121" s="11"/>
      <c r="AC121" s="11"/>
      <c r="AD121" s="11"/>
    </row>
    <row r="122" spans="1:30">
      <c r="A122" s="5"/>
      <c r="B122" s="6"/>
      <c r="C122" s="7"/>
      <c r="D122" s="14"/>
      <c r="E122" s="17"/>
      <c r="F122" s="11"/>
      <c r="G122" s="11"/>
      <c r="H122" s="11"/>
      <c r="I122" s="11"/>
      <c r="J122" s="11"/>
      <c r="K122" s="11"/>
      <c r="L122" s="11"/>
      <c r="M122" s="11"/>
      <c r="N122" s="11"/>
      <c r="O122" s="11"/>
      <c r="P122" s="11"/>
      <c r="Q122" s="11"/>
      <c r="R122" s="11"/>
      <c r="S122" s="11"/>
      <c r="T122" s="11"/>
      <c r="AC122" s="11"/>
      <c r="AD122" s="11"/>
    </row>
    <row r="123" spans="1:30" ht="14">
      <c r="A123" s="5" t="s">
        <v>185</v>
      </c>
      <c r="B123" s="6" t="s">
        <v>32</v>
      </c>
      <c r="C123" s="7">
        <v>1</v>
      </c>
      <c r="D123" s="14"/>
      <c r="E123" s="17">
        <f>C123*D123</f>
        <v>0</v>
      </c>
      <c r="F123" s="11"/>
      <c r="G123" s="11"/>
      <c r="H123" s="11"/>
      <c r="I123" s="11"/>
      <c r="J123" s="11"/>
      <c r="K123" s="11"/>
      <c r="L123" s="11"/>
      <c r="M123" s="11"/>
      <c r="N123" s="11"/>
      <c r="O123" s="11"/>
      <c r="P123" s="11"/>
      <c r="Q123" s="11"/>
      <c r="R123" s="11"/>
      <c r="S123" s="11"/>
      <c r="T123" s="11"/>
      <c r="AC123" s="11"/>
      <c r="AD123" s="11"/>
    </row>
    <row r="124" spans="1:30">
      <c r="A124" s="5"/>
      <c r="B124" s="6"/>
      <c r="C124" s="7"/>
      <c r="D124" s="14"/>
      <c r="E124" s="17"/>
      <c r="F124" s="11"/>
      <c r="G124" s="11"/>
      <c r="H124" s="11"/>
      <c r="I124" s="11"/>
      <c r="J124" s="11"/>
      <c r="K124" s="11"/>
      <c r="L124" s="11"/>
      <c r="M124" s="11"/>
      <c r="N124" s="11"/>
      <c r="O124" s="11"/>
      <c r="P124" s="11"/>
      <c r="Q124" s="11"/>
      <c r="R124" s="11"/>
      <c r="S124" s="11"/>
      <c r="T124" s="11"/>
      <c r="AC124" s="11"/>
      <c r="AD124" s="11"/>
    </row>
    <row r="125" spans="1:30">
      <c r="A125" s="5"/>
      <c r="B125" s="6"/>
      <c r="C125" s="7"/>
      <c r="D125" s="14"/>
      <c r="E125" s="17"/>
      <c r="F125" s="11"/>
      <c r="G125" s="11"/>
      <c r="H125" s="11"/>
      <c r="I125" s="11"/>
      <c r="J125" s="11"/>
      <c r="K125" s="11"/>
      <c r="L125" s="11"/>
      <c r="M125" s="11"/>
      <c r="N125" s="11"/>
      <c r="O125" s="11"/>
      <c r="P125" s="11"/>
      <c r="Q125" s="11"/>
      <c r="R125" s="11"/>
      <c r="S125" s="11"/>
      <c r="T125" s="11"/>
      <c r="AC125" s="11"/>
      <c r="AD125" s="11"/>
    </row>
    <row r="126" spans="1:30" ht="14">
      <c r="A126" s="5" t="s">
        <v>186</v>
      </c>
      <c r="B126" s="6"/>
      <c r="C126" s="7"/>
      <c r="D126" s="14"/>
      <c r="E126" s="17"/>
      <c r="F126" s="11"/>
      <c r="G126" s="11"/>
      <c r="H126" s="11"/>
      <c r="I126" s="11"/>
      <c r="J126" s="11"/>
      <c r="K126" s="11"/>
      <c r="L126" s="11"/>
      <c r="M126" s="11"/>
      <c r="N126" s="11"/>
      <c r="O126" s="11"/>
      <c r="P126" s="11"/>
      <c r="Q126" s="11"/>
      <c r="R126" s="11"/>
      <c r="S126" s="11"/>
      <c r="T126" s="11"/>
      <c r="AC126" s="11"/>
      <c r="AD126" s="11"/>
    </row>
    <row r="127" spans="1:30">
      <c r="A127" s="5"/>
      <c r="B127" s="6"/>
      <c r="C127" s="7"/>
      <c r="D127" s="14"/>
      <c r="E127" s="17"/>
      <c r="F127" s="11"/>
      <c r="G127" s="11"/>
      <c r="H127" s="11"/>
      <c r="I127" s="11"/>
      <c r="J127" s="11"/>
      <c r="K127" s="11"/>
      <c r="L127" s="11"/>
      <c r="M127" s="11"/>
      <c r="N127" s="11"/>
      <c r="O127" s="11"/>
      <c r="P127" s="11"/>
      <c r="Q127" s="11"/>
      <c r="R127" s="11"/>
      <c r="S127" s="11"/>
      <c r="T127" s="11"/>
      <c r="AC127" s="11"/>
      <c r="AD127" s="11"/>
    </row>
    <row r="128" spans="1:30" ht="14">
      <c r="A128" s="5" t="s">
        <v>187</v>
      </c>
      <c r="B128" s="6"/>
      <c r="C128" s="7"/>
      <c r="D128" s="14"/>
      <c r="E128" s="17"/>
      <c r="F128" s="11"/>
      <c r="G128" s="11"/>
      <c r="H128" s="11"/>
      <c r="I128" s="11"/>
      <c r="J128" s="11"/>
      <c r="K128" s="11"/>
      <c r="L128" s="11"/>
      <c r="M128" s="11"/>
      <c r="N128" s="11"/>
      <c r="O128" s="11"/>
      <c r="P128" s="11"/>
      <c r="Q128" s="11"/>
      <c r="R128" s="11"/>
      <c r="S128" s="11"/>
      <c r="T128" s="11"/>
      <c r="AC128" s="11"/>
      <c r="AD128" s="11"/>
    </row>
    <row r="129" spans="1:30">
      <c r="A129" s="5"/>
      <c r="B129" s="6"/>
      <c r="C129" s="7"/>
      <c r="D129" s="14"/>
      <c r="E129" s="17"/>
      <c r="F129" s="11"/>
      <c r="G129" s="11"/>
      <c r="H129" s="11"/>
      <c r="I129" s="11"/>
      <c r="J129" s="11"/>
      <c r="K129" s="11"/>
      <c r="L129" s="11"/>
      <c r="M129" s="11"/>
      <c r="N129" s="11"/>
      <c r="O129" s="11"/>
      <c r="P129" s="11"/>
      <c r="Q129" s="11"/>
      <c r="R129" s="11"/>
      <c r="S129" s="11"/>
      <c r="T129" s="11"/>
      <c r="AC129" s="11"/>
      <c r="AD129" s="11"/>
    </row>
    <row r="130" spans="1:30" ht="28">
      <c r="A130" s="5" t="s">
        <v>188</v>
      </c>
      <c r="B130" s="6" t="s">
        <v>50</v>
      </c>
      <c r="C130" s="7">
        <v>20</v>
      </c>
      <c r="D130" s="14"/>
      <c r="E130" s="17">
        <f>C130*D130</f>
        <v>0</v>
      </c>
      <c r="F130" s="11"/>
      <c r="G130" s="11"/>
      <c r="H130" s="11"/>
      <c r="I130" s="11"/>
      <c r="J130" s="11"/>
      <c r="K130" s="11"/>
      <c r="L130" s="11"/>
      <c r="M130" s="11"/>
      <c r="N130" s="11"/>
      <c r="O130" s="11"/>
      <c r="P130" s="11"/>
      <c r="Q130" s="11"/>
      <c r="R130" s="11"/>
      <c r="S130" s="11"/>
      <c r="T130" s="11"/>
      <c r="AC130" s="11"/>
      <c r="AD130" s="11"/>
    </row>
    <row r="131" spans="1:30">
      <c r="A131" s="5"/>
      <c r="B131" s="6"/>
      <c r="C131" s="7"/>
      <c r="D131" s="14"/>
      <c r="E131" s="17"/>
      <c r="F131" s="11"/>
      <c r="G131" s="11"/>
      <c r="H131" s="11"/>
      <c r="I131" s="11"/>
      <c r="J131" s="11"/>
      <c r="K131" s="11"/>
      <c r="L131" s="11"/>
      <c r="M131" s="11"/>
      <c r="N131" s="11"/>
      <c r="O131" s="11"/>
      <c r="P131" s="11"/>
      <c r="Q131" s="11"/>
      <c r="R131" s="11"/>
      <c r="S131" s="11"/>
      <c r="T131" s="11"/>
      <c r="AC131" s="11"/>
      <c r="AD131" s="11"/>
    </row>
    <row r="132" spans="1:30">
      <c r="A132" s="5"/>
      <c r="B132" s="6"/>
      <c r="C132" s="7"/>
      <c r="D132" s="14"/>
      <c r="E132" s="17"/>
      <c r="F132" s="11"/>
      <c r="G132" s="11"/>
      <c r="H132" s="11"/>
      <c r="I132" s="11"/>
      <c r="J132" s="11"/>
      <c r="K132" s="11"/>
      <c r="L132" s="11"/>
      <c r="M132" s="11"/>
      <c r="N132" s="11"/>
      <c r="O132" s="11"/>
      <c r="P132" s="11"/>
      <c r="Q132" s="11"/>
      <c r="R132" s="11"/>
      <c r="S132" s="11"/>
      <c r="T132" s="11"/>
      <c r="AC132" s="11"/>
      <c r="AD132" s="11"/>
    </row>
    <row r="133" spans="1:30" ht="14">
      <c r="A133" s="5" t="s">
        <v>189</v>
      </c>
      <c r="B133" s="6"/>
      <c r="C133" s="7"/>
      <c r="D133" s="14"/>
      <c r="E133" s="17"/>
      <c r="F133" s="11"/>
      <c r="G133" s="11"/>
      <c r="H133" s="11"/>
      <c r="I133" s="11"/>
      <c r="J133" s="11"/>
      <c r="K133" s="11"/>
      <c r="L133" s="11"/>
      <c r="M133" s="11"/>
      <c r="N133" s="11"/>
      <c r="O133" s="11"/>
      <c r="P133" s="11"/>
      <c r="Q133" s="11"/>
      <c r="R133" s="11"/>
      <c r="S133" s="11"/>
      <c r="T133" s="11"/>
      <c r="AC133" s="11"/>
      <c r="AD133" s="11"/>
    </row>
    <row r="134" spans="1:30">
      <c r="A134" s="5"/>
      <c r="B134" s="6"/>
      <c r="C134" s="7"/>
      <c r="D134" s="14"/>
      <c r="E134" s="17"/>
      <c r="F134" s="11"/>
      <c r="G134" s="11"/>
      <c r="H134" s="11"/>
      <c r="I134" s="11"/>
      <c r="J134" s="11"/>
      <c r="K134" s="11"/>
      <c r="L134" s="11"/>
      <c r="M134" s="11"/>
      <c r="N134" s="11"/>
      <c r="O134" s="11"/>
      <c r="P134" s="11"/>
      <c r="Q134" s="11"/>
      <c r="R134" s="11"/>
      <c r="S134" s="11"/>
      <c r="T134" s="11"/>
      <c r="AC134" s="11"/>
      <c r="AD134" s="11"/>
    </row>
    <row r="135" spans="1:30" ht="14">
      <c r="A135" s="5" t="s">
        <v>190</v>
      </c>
      <c r="B135" s="6" t="s">
        <v>32</v>
      </c>
      <c r="C135" s="7">
        <v>3</v>
      </c>
      <c r="D135" s="14"/>
      <c r="E135" s="17">
        <f>C135*D135</f>
        <v>0</v>
      </c>
      <c r="F135" s="11"/>
      <c r="G135" s="11"/>
      <c r="H135" s="11"/>
      <c r="I135" s="11"/>
      <c r="J135" s="11"/>
      <c r="K135" s="11"/>
      <c r="L135" s="11"/>
      <c r="M135" s="11"/>
      <c r="N135" s="11"/>
      <c r="O135" s="11"/>
      <c r="P135" s="11"/>
      <c r="Q135" s="11"/>
      <c r="R135" s="11"/>
      <c r="S135" s="11"/>
      <c r="T135" s="11"/>
      <c r="AC135" s="11"/>
      <c r="AD135" s="11"/>
    </row>
    <row r="136" spans="1:30">
      <c r="A136" s="5"/>
      <c r="B136" s="6"/>
      <c r="C136" s="7"/>
      <c r="D136" s="14"/>
      <c r="E136" s="17"/>
      <c r="F136" s="11"/>
      <c r="G136" s="11"/>
      <c r="H136" s="11"/>
      <c r="I136" s="11"/>
      <c r="J136" s="11"/>
      <c r="K136" s="11"/>
      <c r="L136" s="11"/>
      <c r="M136" s="11"/>
      <c r="N136" s="11"/>
      <c r="O136" s="11"/>
      <c r="P136" s="11"/>
      <c r="Q136" s="11"/>
      <c r="R136" s="11"/>
      <c r="S136" s="11"/>
      <c r="T136" s="11"/>
      <c r="AC136" s="11"/>
      <c r="AD136" s="11"/>
    </row>
    <row r="137" spans="1:30" ht="14">
      <c r="A137" s="8" t="s">
        <v>36</v>
      </c>
      <c r="B137" s="6"/>
      <c r="C137" s="7"/>
      <c r="D137" s="14"/>
      <c r="E137" s="16"/>
      <c r="F137" s="11"/>
      <c r="G137" s="11"/>
      <c r="H137" s="11"/>
      <c r="I137" s="11"/>
      <c r="J137" s="11"/>
      <c r="K137" s="11"/>
      <c r="L137" s="11"/>
      <c r="M137" s="11"/>
      <c r="N137" s="11"/>
      <c r="O137" s="11"/>
      <c r="P137" s="11"/>
      <c r="Q137" s="11"/>
      <c r="R137" s="11"/>
      <c r="S137" s="11"/>
      <c r="T137" s="11"/>
      <c r="AC137" s="11"/>
      <c r="AD137" s="11"/>
    </row>
    <row r="138" spans="1:30">
      <c r="A138" s="5"/>
      <c r="B138" s="6"/>
      <c r="C138" s="7"/>
      <c r="D138" s="14"/>
      <c r="E138" s="16"/>
      <c r="F138" s="11"/>
      <c r="G138" s="11"/>
      <c r="H138" s="11"/>
      <c r="I138" s="11"/>
      <c r="J138" s="11"/>
      <c r="K138" s="11"/>
      <c r="L138" s="11"/>
      <c r="M138" s="11"/>
      <c r="N138" s="11"/>
      <c r="O138" s="11"/>
      <c r="P138" s="11"/>
      <c r="Q138" s="11"/>
      <c r="R138" s="11"/>
      <c r="S138" s="11"/>
      <c r="T138" s="11"/>
      <c r="AC138" s="11"/>
      <c r="AD138" s="11"/>
    </row>
    <row r="139" spans="1:30" ht="14">
      <c r="A139" s="5" t="s">
        <v>37</v>
      </c>
      <c r="B139" s="6"/>
      <c r="C139" s="7"/>
      <c r="D139" s="14"/>
      <c r="E139" s="16"/>
      <c r="F139" s="11"/>
      <c r="G139" s="11"/>
      <c r="H139" s="11"/>
      <c r="I139" s="11"/>
      <c r="J139" s="11"/>
      <c r="K139" s="11"/>
      <c r="L139" s="11"/>
      <c r="M139" s="11"/>
      <c r="N139" s="11"/>
      <c r="O139" s="11"/>
      <c r="P139" s="11"/>
      <c r="Q139" s="11"/>
      <c r="R139" s="11"/>
      <c r="S139" s="11"/>
      <c r="T139" s="11"/>
      <c r="AC139" s="11"/>
      <c r="AD139" s="11"/>
    </row>
    <row r="140" spans="1:30">
      <c r="A140" s="5"/>
      <c r="B140" s="6"/>
      <c r="C140" s="7"/>
      <c r="D140" s="14"/>
      <c r="E140" s="16"/>
      <c r="F140" s="11"/>
      <c r="G140" s="11"/>
      <c r="H140" s="11"/>
      <c r="I140" s="11"/>
      <c r="J140" s="11"/>
      <c r="K140" s="11"/>
      <c r="L140" s="11"/>
      <c r="M140" s="11"/>
      <c r="N140" s="11"/>
      <c r="O140" s="11"/>
      <c r="P140" s="11"/>
      <c r="Q140" s="11"/>
      <c r="R140" s="11"/>
      <c r="S140" s="11"/>
      <c r="T140" s="11"/>
      <c r="AC140" s="11"/>
      <c r="AD140" s="11"/>
    </row>
    <row r="141" spans="1:30" ht="56">
      <c r="A141" s="5" t="s">
        <v>38</v>
      </c>
      <c r="B141" s="6"/>
      <c r="C141" s="7"/>
      <c r="D141" s="14"/>
      <c r="E141" s="16"/>
      <c r="F141" s="11"/>
      <c r="G141" s="11"/>
      <c r="H141" s="11"/>
      <c r="I141" s="11"/>
      <c r="J141" s="11"/>
      <c r="K141" s="11"/>
      <c r="L141" s="11"/>
      <c r="M141" s="11"/>
      <c r="N141" s="11"/>
      <c r="O141" s="11"/>
      <c r="P141" s="11"/>
      <c r="Q141" s="11"/>
      <c r="R141" s="11"/>
      <c r="S141" s="11"/>
      <c r="T141" s="11"/>
      <c r="AC141" s="11"/>
      <c r="AD141" s="11"/>
    </row>
    <row r="142" spans="1:30">
      <c r="A142" s="5"/>
      <c r="B142" s="6"/>
      <c r="C142" s="7"/>
      <c r="D142" s="14"/>
      <c r="E142" s="16"/>
      <c r="F142" s="11"/>
      <c r="G142" s="11"/>
      <c r="H142" s="11"/>
      <c r="I142" s="11"/>
      <c r="J142" s="11"/>
      <c r="K142" s="11"/>
      <c r="L142" s="11"/>
      <c r="M142" s="11"/>
      <c r="N142" s="11"/>
      <c r="O142" s="11"/>
      <c r="P142" s="11"/>
      <c r="Q142" s="11"/>
      <c r="R142" s="11"/>
      <c r="S142" s="11"/>
      <c r="T142" s="11"/>
      <c r="AC142" s="11"/>
      <c r="AD142" s="11"/>
    </row>
    <row r="143" spans="1:30" ht="14">
      <c r="A143" s="5" t="s">
        <v>9</v>
      </c>
      <c r="B143" s="6"/>
      <c r="C143" s="7"/>
      <c r="D143" s="14"/>
      <c r="E143" s="16"/>
      <c r="F143" s="11"/>
      <c r="G143" s="11"/>
      <c r="H143" s="11"/>
      <c r="I143" s="11"/>
      <c r="J143" s="11"/>
      <c r="K143" s="11"/>
      <c r="L143" s="11"/>
      <c r="M143" s="11"/>
      <c r="N143" s="11"/>
      <c r="O143" s="11"/>
      <c r="P143" s="11"/>
      <c r="Q143" s="11"/>
      <c r="R143" s="11"/>
      <c r="S143" s="11"/>
      <c r="T143" s="11"/>
      <c r="AC143" s="11"/>
      <c r="AD143" s="11"/>
    </row>
    <row r="144" spans="1:30">
      <c r="A144" s="5"/>
      <c r="B144" s="6"/>
      <c r="C144" s="7"/>
      <c r="D144" s="14"/>
      <c r="E144" s="16"/>
      <c r="F144" s="11"/>
      <c r="G144" s="11"/>
      <c r="H144" s="11"/>
      <c r="I144" s="11"/>
      <c r="J144" s="11"/>
      <c r="K144" s="11"/>
      <c r="L144" s="11"/>
      <c r="M144" s="11"/>
      <c r="N144" s="11"/>
      <c r="O144" s="11"/>
      <c r="P144" s="11"/>
      <c r="Q144" s="11"/>
      <c r="R144" s="11"/>
      <c r="S144" s="11"/>
      <c r="T144" s="11"/>
      <c r="AC144" s="11"/>
      <c r="AD144" s="11"/>
    </row>
    <row r="145" spans="1:30" ht="14">
      <c r="A145" s="5" t="s">
        <v>39</v>
      </c>
      <c r="B145" s="6"/>
      <c r="C145" s="7"/>
      <c r="D145" s="14"/>
      <c r="E145" s="16"/>
      <c r="F145" s="11"/>
      <c r="G145" s="11"/>
      <c r="H145" s="11"/>
      <c r="I145" s="11"/>
      <c r="J145" s="11"/>
      <c r="K145" s="11"/>
      <c r="L145" s="11"/>
      <c r="M145" s="11"/>
      <c r="N145" s="11"/>
      <c r="O145" s="11"/>
      <c r="P145" s="11"/>
      <c r="Q145" s="11"/>
      <c r="R145" s="11"/>
      <c r="S145" s="11"/>
      <c r="T145" s="11"/>
      <c r="AC145" s="11"/>
      <c r="AD145" s="11"/>
    </row>
    <row r="146" spans="1:30">
      <c r="A146" s="5"/>
      <c r="B146" s="6"/>
      <c r="C146" s="7"/>
      <c r="D146" s="14"/>
      <c r="E146" s="16"/>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1:30" ht="42">
      <c r="A147" s="5" t="s">
        <v>40</v>
      </c>
      <c r="B147" s="6"/>
      <c r="C147" s="7"/>
      <c r="D147" s="14"/>
      <c r="E147" s="16"/>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spans="1:30">
      <c r="A148" s="5"/>
      <c r="B148" s="6"/>
      <c r="C148" s="7"/>
      <c r="D148" s="14"/>
      <c r="E148" s="16"/>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spans="1:30" ht="56">
      <c r="A149" s="5" t="s">
        <v>41</v>
      </c>
      <c r="B149" s="6"/>
      <c r="C149" s="7"/>
      <c r="D149" s="14"/>
      <c r="E149" s="16"/>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row>
    <row r="150" spans="1:30">
      <c r="A150" s="5"/>
      <c r="B150" s="6"/>
      <c r="C150" s="7"/>
      <c r="D150" s="14"/>
      <c r="E150" s="16"/>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row>
    <row r="151" spans="1:30" ht="14">
      <c r="A151" s="5" t="s">
        <v>42</v>
      </c>
      <c r="B151" s="6"/>
      <c r="C151" s="7"/>
      <c r="D151" s="14"/>
      <c r="E151" s="16"/>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row>
    <row r="152" spans="1:30">
      <c r="A152" s="5"/>
      <c r="B152" s="6"/>
      <c r="C152" s="7"/>
      <c r="D152" s="14"/>
      <c r="E152" s="16"/>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row>
    <row r="153" spans="1:30" ht="28">
      <c r="A153" s="5" t="s">
        <v>43</v>
      </c>
      <c r="B153" s="6"/>
      <c r="C153" s="7"/>
      <c r="D153" s="14"/>
      <c r="E153" s="16"/>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row>
    <row r="154" spans="1:30">
      <c r="A154" s="5"/>
      <c r="B154" s="6"/>
      <c r="C154" s="7"/>
      <c r="D154" s="14"/>
      <c r="E154" s="16"/>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row>
    <row r="155" spans="1:30" ht="28">
      <c r="A155" s="5" t="s">
        <v>44</v>
      </c>
      <c r="B155" s="6"/>
      <c r="C155" s="7"/>
      <c r="D155" s="14"/>
      <c r="E155" s="16"/>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row>
    <row r="156" spans="1:30">
      <c r="A156" s="5"/>
      <c r="B156" s="6"/>
      <c r="C156" s="7"/>
      <c r="D156" s="14"/>
      <c r="E156" s="16"/>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row>
    <row r="157" spans="1:30" ht="14">
      <c r="A157" s="5" t="s">
        <v>45</v>
      </c>
      <c r="B157" s="6"/>
      <c r="C157" s="7"/>
      <c r="D157" s="14"/>
      <c r="E157" s="16"/>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row>
    <row r="158" spans="1:30">
      <c r="A158" s="5"/>
      <c r="B158" s="6"/>
      <c r="C158" s="7"/>
      <c r="D158" s="14"/>
      <c r="E158" s="16"/>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row>
    <row r="159" spans="1:30" ht="42">
      <c r="A159" s="5" t="s">
        <v>46</v>
      </c>
      <c r="B159" s="6"/>
      <c r="C159" s="7"/>
      <c r="D159" s="14"/>
      <c r="E159" s="16"/>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row>
    <row r="160" spans="1:30">
      <c r="A160" s="5"/>
      <c r="B160" s="6"/>
      <c r="C160" s="7"/>
      <c r="D160" s="14"/>
      <c r="E160" s="16"/>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row>
    <row r="161" spans="1:30" ht="14">
      <c r="A161" s="5" t="s">
        <v>47</v>
      </c>
      <c r="B161" s="6"/>
      <c r="C161" s="7"/>
      <c r="D161" s="14"/>
      <c r="E161" s="16"/>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row>
    <row r="162" spans="1:30">
      <c r="A162" s="5"/>
      <c r="B162" s="6"/>
      <c r="C162" s="7"/>
      <c r="D162" s="14"/>
      <c r="E162" s="16"/>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row>
    <row r="163" spans="1:30" ht="14">
      <c r="A163" s="5" t="s">
        <v>48</v>
      </c>
      <c r="B163" s="6"/>
      <c r="C163" s="7"/>
      <c r="D163" s="14"/>
      <c r="E163" s="16"/>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row>
    <row r="164" spans="1:30">
      <c r="A164" s="5"/>
      <c r="B164" s="6"/>
      <c r="C164" s="7"/>
      <c r="D164" s="14"/>
      <c r="E164" s="16"/>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row>
    <row r="165" spans="1:30" ht="14">
      <c r="A165" s="5" t="s">
        <v>49</v>
      </c>
      <c r="B165" s="6" t="s">
        <v>50</v>
      </c>
      <c r="C165" s="7">
        <f>(95-7.2)+(44-2)+(20.5-7.2)+16+6.2+50</f>
        <v>215.3</v>
      </c>
      <c r="D165" s="14"/>
      <c r="E165" s="16">
        <f>C165*D165</f>
        <v>0</v>
      </c>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row>
    <row r="166" spans="1:30">
      <c r="A166" s="5"/>
      <c r="B166" s="6"/>
      <c r="C166" s="7"/>
      <c r="D166" s="14"/>
      <c r="E166" s="16"/>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c r="A167" s="92" t="s">
        <v>191</v>
      </c>
      <c r="B167" s="92"/>
      <c r="C167" s="7"/>
      <c r="D167" s="14"/>
      <c r="E167" s="16"/>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c r="A168" s="15"/>
      <c r="B168" s="15"/>
      <c r="C168" s="7"/>
      <c r="D168" s="14"/>
      <c r="E168" s="16"/>
      <c r="F168" s="11"/>
      <c r="G168" s="11"/>
      <c r="H168" s="11"/>
      <c r="I168" s="11"/>
      <c r="J168" s="11"/>
      <c r="K168" s="11"/>
      <c r="L168" s="11"/>
      <c r="M168" s="11"/>
      <c r="N168" s="11"/>
      <c r="W168" s="11"/>
      <c r="X168" s="11"/>
      <c r="Y168" s="11"/>
      <c r="Z168" s="11"/>
      <c r="AA168" s="11"/>
      <c r="AB168" s="11"/>
      <c r="AC168" s="11"/>
      <c r="AD168" s="11"/>
    </row>
    <row r="169" spans="1:30" ht="30" customHeight="1">
      <c r="A169" s="5" t="s">
        <v>192</v>
      </c>
      <c r="B169" s="6" t="s">
        <v>29</v>
      </c>
      <c r="C169" s="7">
        <v>8</v>
      </c>
      <c r="D169" s="14"/>
      <c r="E169" s="16">
        <f>C169*D169</f>
        <v>0</v>
      </c>
      <c r="F169" s="11"/>
      <c r="G169" s="11"/>
      <c r="H169" s="11"/>
      <c r="I169" s="11"/>
      <c r="J169" s="11"/>
      <c r="K169" s="11"/>
      <c r="L169" s="11"/>
      <c r="M169" s="11"/>
      <c r="N169" s="11"/>
      <c r="W169" s="11"/>
      <c r="X169" s="11"/>
      <c r="Y169" s="11"/>
      <c r="Z169" s="11"/>
      <c r="AA169" s="11"/>
      <c r="AB169" s="11"/>
      <c r="AC169" s="11"/>
      <c r="AD169" s="11"/>
    </row>
    <row r="170" spans="1:30">
      <c r="A170" s="5"/>
      <c r="B170" s="15"/>
      <c r="C170" s="7"/>
      <c r="D170" s="14"/>
      <c r="E170" s="16"/>
      <c r="F170" s="11"/>
      <c r="G170" s="11"/>
      <c r="H170" s="11"/>
      <c r="I170" s="11"/>
      <c r="J170" s="11"/>
      <c r="K170" s="11"/>
      <c r="L170" s="11"/>
      <c r="M170" s="11"/>
      <c r="N170" s="11"/>
      <c r="W170" s="11"/>
      <c r="X170" s="11"/>
      <c r="Y170" s="11"/>
      <c r="Z170" s="11"/>
      <c r="AA170" s="11"/>
      <c r="AB170" s="11"/>
      <c r="AC170" s="11"/>
      <c r="AD170" s="11"/>
    </row>
    <row r="171" spans="1:30">
      <c r="A171" s="92" t="s">
        <v>193</v>
      </c>
      <c r="B171" s="92"/>
      <c r="C171" s="7"/>
      <c r="D171" s="14"/>
      <c r="E171" s="16"/>
      <c r="F171" s="11"/>
      <c r="G171" s="11"/>
      <c r="H171" s="11"/>
      <c r="I171" s="11"/>
      <c r="J171" s="11"/>
      <c r="K171" s="11"/>
      <c r="L171" s="11"/>
      <c r="M171" s="11"/>
      <c r="N171" s="11"/>
      <c r="W171" s="11"/>
      <c r="X171" s="11"/>
      <c r="Y171" s="11"/>
      <c r="Z171" s="11"/>
      <c r="AA171" s="11"/>
      <c r="AB171" s="11"/>
      <c r="AC171" s="11"/>
      <c r="AD171" s="11"/>
    </row>
    <row r="172" spans="1:30">
      <c r="A172" s="15"/>
      <c r="B172" s="15"/>
      <c r="C172" s="7"/>
      <c r="D172" s="14"/>
      <c r="E172" s="16"/>
      <c r="F172" s="11"/>
      <c r="G172" s="11"/>
      <c r="H172" s="11"/>
      <c r="I172" s="11"/>
      <c r="J172" s="11"/>
      <c r="K172" s="11"/>
      <c r="L172" s="11"/>
      <c r="M172" s="11"/>
      <c r="N172" s="11"/>
      <c r="W172" s="11"/>
      <c r="X172" s="11"/>
      <c r="Y172" s="11"/>
      <c r="Z172" s="11"/>
      <c r="AA172" s="11"/>
      <c r="AB172" s="11"/>
      <c r="AC172" s="11"/>
      <c r="AD172" s="11"/>
    </row>
    <row r="173" spans="1:30" ht="12.75" customHeight="1">
      <c r="A173" s="5" t="s">
        <v>194</v>
      </c>
      <c r="B173" s="6" t="s">
        <v>50</v>
      </c>
      <c r="C173" s="7">
        <f>(0.9+2.1+2.1)*8</f>
        <v>40.799999999999997</v>
      </c>
      <c r="D173" s="14"/>
      <c r="E173" s="16">
        <f>C173*D173</f>
        <v>0</v>
      </c>
      <c r="F173" s="11"/>
      <c r="G173" s="11"/>
      <c r="H173" s="11"/>
      <c r="I173" s="11"/>
      <c r="J173" s="11"/>
      <c r="K173" s="11"/>
      <c r="L173" s="11"/>
      <c r="M173" s="11"/>
      <c r="N173" s="11"/>
      <c r="W173" s="11"/>
      <c r="X173" s="11"/>
      <c r="Y173" s="11"/>
      <c r="Z173" s="11"/>
      <c r="AA173" s="11"/>
      <c r="AB173" s="11"/>
      <c r="AC173" s="11"/>
      <c r="AD173" s="11"/>
    </row>
    <row r="174" spans="1:30" ht="12.75" customHeight="1">
      <c r="A174" s="5"/>
      <c r="B174" s="5"/>
      <c r="C174" s="7"/>
      <c r="D174" s="14"/>
      <c r="E174" s="16"/>
      <c r="F174" s="11"/>
      <c r="G174" s="11"/>
      <c r="H174" s="11"/>
      <c r="I174" s="11"/>
      <c r="J174" s="11"/>
      <c r="K174" s="11"/>
      <c r="L174" s="11"/>
      <c r="M174" s="11"/>
      <c r="N174" s="11"/>
      <c r="W174" s="11"/>
      <c r="X174" s="11"/>
      <c r="Y174" s="11"/>
      <c r="Z174" s="11"/>
      <c r="AA174" s="11"/>
      <c r="AB174" s="11"/>
      <c r="AC174" s="11"/>
      <c r="AD174" s="11"/>
    </row>
    <row r="175" spans="1:30" ht="14">
      <c r="A175" s="5" t="s">
        <v>51</v>
      </c>
      <c r="B175" s="6"/>
      <c r="C175" s="7"/>
      <c r="D175" s="14"/>
      <c r="E175" s="16"/>
      <c r="F175" s="11"/>
      <c r="G175" s="11"/>
      <c r="H175" s="11"/>
      <c r="I175" s="11"/>
      <c r="J175" s="11"/>
      <c r="K175" s="11"/>
      <c r="L175" s="11"/>
      <c r="M175" s="11"/>
      <c r="N175" s="11"/>
      <c r="W175" s="11"/>
      <c r="X175" s="11"/>
      <c r="Y175" s="11"/>
      <c r="Z175" s="11"/>
      <c r="AA175" s="11"/>
      <c r="AB175" s="11"/>
      <c r="AC175" s="11"/>
      <c r="AD175" s="11"/>
    </row>
    <row r="176" spans="1:30">
      <c r="A176" s="5"/>
      <c r="B176" s="6"/>
      <c r="C176" s="7"/>
      <c r="D176" s="14"/>
      <c r="E176" s="16"/>
      <c r="F176" s="11"/>
      <c r="G176" s="11"/>
      <c r="H176" s="11"/>
      <c r="I176" s="11"/>
      <c r="J176" s="11"/>
      <c r="K176" s="11"/>
      <c r="L176" s="11"/>
      <c r="M176" s="11"/>
      <c r="N176" s="11"/>
      <c r="W176" s="11"/>
      <c r="X176" s="11"/>
      <c r="Y176" s="11"/>
      <c r="Z176" s="11"/>
      <c r="AA176" s="11"/>
      <c r="AB176" s="11"/>
      <c r="AC176" s="11"/>
      <c r="AD176" s="11"/>
    </row>
    <row r="177" spans="1:30" ht="70">
      <c r="A177" s="5" t="s">
        <v>52</v>
      </c>
      <c r="B177" s="6" t="s">
        <v>29</v>
      </c>
      <c r="C177" s="7">
        <v>1</v>
      </c>
      <c r="D177" s="14"/>
      <c r="E177" s="16">
        <f>C177*D177</f>
        <v>0</v>
      </c>
      <c r="F177" s="11"/>
      <c r="G177" s="11"/>
      <c r="H177" s="11"/>
      <c r="I177" s="11"/>
      <c r="J177" s="11"/>
      <c r="K177" s="11"/>
      <c r="L177" s="11"/>
      <c r="M177" s="11"/>
      <c r="N177" s="11"/>
      <c r="W177" s="11"/>
      <c r="X177" s="11"/>
      <c r="Y177" s="11"/>
      <c r="Z177" s="11"/>
      <c r="AA177" s="11"/>
      <c r="AB177" s="11"/>
      <c r="AC177" s="11"/>
      <c r="AD177" s="11"/>
    </row>
    <row r="178" spans="1:30" ht="12.75" customHeight="1">
      <c r="A178" s="5"/>
      <c r="B178" s="6"/>
      <c r="C178" s="7"/>
      <c r="D178" s="14"/>
      <c r="E178" s="16"/>
      <c r="F178" s="11"/>
      <c r="G178" s="11"/>
      <c r="H178" s="11"/>
      <c r="I178" s="11"/>
      <c r="J178" s="11"/>
      <c r="K178" s="11"/>
      <c r="L178" s="11"/>
      <c r="M178" s="11"/>
      <c r="N178" s="11"/>
      <c r="W178" s="11"/>
      <c r="X178" s="11"/>
      <c r="Y178" s="11"/>
      <c r="Z178" s="11"/>
      <c r="AA178" s="11"/>
      <c r="AB178" s="11"/>
      <c r="AC178" s="11"/>
      <c r="AD178" s="11"/>
    </row>
    <row r="179" spans="1:30" ht="64.5" customHeight="1">
      <c r="A179" s="5" t="s">
        <v>53</v>
      </c>
      <c r="B179" s="6" t="s">
        <v>29</v>
      </c>
      <c r="C179" s="7">
        <v>1</v>
      </c>
      <c r="D179" s="14"/>
      <c r="E179" s="16">
        <f>C179*D179</f>
        <v>0</v>
      </c>
      <c r="F179" s="11"/>
      <c r="G179" s="11"/>
      <c r="H179" s="11"/>
      <c r="I179" s="11"/>
      <c r="J179" s="11"/>
      <c r="K179" s="11"/>
      <c r="L179" s="11"/>
      <c r="M179" s="11"/>
      <c r="N179" s="11"/>
      <c r="W179" s="11"/>
      <c r="X179" s="11"/>
      <c r="Y179" s="11"/>
      <c r="Z179" s="11"/>
      <c r="AA179" s="11"/>
      <c r="AB179" s="11"/>
      <c r="AC179" s="11"/>
      <c r="AD179" s="11"/>
    </row>
    <row r="180" spans="1:30" ht="84" customHeight="1">
      <c r="A180" s="5" t="s">
        <v>345</v>
      </c>
      <c r="B180" s="6" t="s">
        <v>29</v>
      </c>
      <c r="C180" s="7">
        <v>1</v>
      </c>
      <c r="D180" s="14"/>
      <c r="E180" s="16">
        <f>C180*D180</f>
        <v>0</v>
      </c>
      <c r="F180" s="11"/>
      <c r="G180" s="11"/>
      <c r="H180" s="11"/>
      <c r="I180" s="11"/>
      <c r="J180" s="11"/>
      <c r="K180" s="11"/>
      <c r="L180" s="11"/>
      <c r="M180" s="11"/>
      <c r="N180" s="11"/>
      <c r="W180" s="11"/>
      <c r="X180" s="11"/>
      <c r="Y180" s="11"/>
      <c r="Z180" s="11"/>
      <c r="AA180" s="11"/>
      <c r="AB180" s="11"/>
      <c r="AC180" s="11"/>
      <c r="AD180" s="11"/>
    </row>
    <row r="181" spans="1:30" ht="24.75" customHeight="1">
      <c r="A181" s="92" t="s">
        <v>197</v>
      </c>
      <c r="B181" s="92"/>
      <c r="C181" s="7"/>
      <c r="D181" s="14"/>
      <c r="E181" s="16"/>
      <c r="F181" s="11"/>
      <c r="G181" s="11"/>
      <c r="H181" s="11"/>
      <c r="I181" s="11"/>
      <c r="J181" s="11"/>
      <c r="K181" s="11"/>
      <c r="L181" s="11"/>
      <c r="M181" s="11"/>
      <c r="N181" s="11"/>
      <c r="W181" s="11"/>
      <c r="X181" s="11"/>
      <c r="Y181" s="11"/>
      <c r="Z181" s="11"/>
      <c r="AA181" s="11"/>
      <c r="AB181" s="11"/>
      <c r="AC181" s="11"/>
      <c r="AD181" s="11"/>
    </row>
    <row r="182" spans="1:30" ht="29.25" customHeight="1">
      <c r="A182" s="93" t="s">
        <v>198</v>
      </c>
      <c r="B182" s="93"/>
      <c r="C182" s="7"/>
      <c r="D182" s="14"/>
      <c r="E182" s="16"/>
      <c r="F182" s="11"/>
      <c r="G182" s="11"/>
      <c r="H182" s="11"/>
      <c r="I182" s="11"/>
      <c r="J182" s="11"/>
      <c r="K182" s="11"/>
      <c r="L182" s="11"/>
      <c r="M182" s="11"/>
      <c r="N182" s="11"/>
      <c r="W182" s="11"/>
      <c r="X182" s="11"/>
      <c r="Y182" s="11"/>
      <c r="Z182" s="11"/>
      <c r="AA182" s="11"/>
      <c r="AB182" s="11"/>
      <c r="AC182" s="11"/>
      <c r="AD182" s="11"/>
    </row>
    <row r="183" spans="1:30" ht="55" customHeight="1">
      <c r="A183" s="5" t="s">
        <v>199</v>
      </c>
      <c r="B183" s="5"/>
      <c r="C183" s="7"/>
      <c r="D183" s="14"/>
      <c r="E183" s="16"/>
      <c r="F183" s="11"/>
      <c r="G183" s="11"/>
      <c r="H183" s="11"/>
      <c r="I183" s="11"/>
      <c r="J183" s="11"/>
      <c r="K183" s="11"/>
      <c r="L183" s="11"/>
      <c r="M183" s="11"/>
      <c r="N183" s="11"/>
      <c r="W183" s="11"/>
      <c r="X183" s="11"/>
      <c r="Y183" s="11"/>
      <c r="Z183" s="11"/>
      <c r="AA183" s="11"/>
      <c r="AB183" s="11"/>
      <c r="AC183" s="11"/>
      <c r="AD183" s="11"/>
    </row>
    <row r="184" spans="1:30" ht="18" customHeight="1">
      <c r="A184" s="5" t="s">
        <v>160</v>
      </c>
      <c r="B184" s="5"/>
      <c r="C184" s="7"/>
      <c r="D184" s="14"/>
      <c r="E184" s="16"/>
      <c r="F184" s="11"/>
      <c r="G184" s="11"/>
      <c r="H184" s="11"/>
      <c r="I184" s="11"/>
      <c r="J184" s="11"/>
      <c r="K184" s="11"/>
      <c r="L184" s="11"/>
      <c r="M184" s="11"/>
      <c r="N184" s="11"/>
      <c r="W184" s="11"/>
      <c r="X184" s="11"/>
      <c r="Y184" s="11"/>
      <c r="Z184" s="11"/>
      <c r="AA184" s="11"/>
      <c r="AB184" s="11"/>
      <c r="AC184" s="11"/>
      <c r="AD184" s="11"/>
    </row>
    <row r="185" spans="1:30" ht="81" customHeight="1">
      <c r="A185" s="5" t="s">
        <v>284</v>
      </c>
      <c r="B185" s="6" t="s">
        <v>200</v>
      </c>
      <c r="C185" s="7">
        <f>515+52</f>
        <v>567</v>
      </c>
      <c r="D185" s="14"/>
      <c r="E185" s="16">
        <f>C185*D185</f>
        <v>0</v>
      </c>
      <c r="F185" s="11"/>
      <c r="G185" s="11"/>
      <c r="H185" s="11"/>
      <c r="I185" s="11"/>
      <c r="J185" s="11"/>
      <c r="K185" s="11"/>
      <c r="L185" s="11"/>
      <c r="M185" s="11"/>
      <c r="N185" s="11"/>
      <c r="W185" s="11"/>
      <c r="X185" s="11"/>
      <c r="Y185" s="11"/>
      <c r="Z185" s="11"/>
      <c r="AA185" s="11"/>
      <c r="AB185" s="11"/>
      <c r="AC185" s="11"/>
      <c r="AD185" s="11"/>
    </row>
    <row r="186" spans="1:30" ht="15" customHeight="1">
      <c r="A186" s="5"/>
      <c r="B186" s="6"/>
      <c r="C186" s="7"/>
      <c r="D186" s="14"/>
      <c r="E186" s="16"/>
      <c r="F186" s="11"/>
      <c r="G186" s="11"/>
      <c r="H186" s="11"/>
      <c r="I186" s="11"/>
      <c r="J186" s="11"/>
      <c r="K186" s="11"/>
      <c r="L186" s="11"/>
      <c r="M186" s="11"/>
      <c r="N186" s="11"/>
      <c r="W186" s="11"/>
      <c r="X186" s="11"/>
      <c r="Y186" s="11"/>
      <c r="Z186" s="11"/>
      <c r="AA186" s="11"/>
      <c r="AB186" s="11"/>
      <c r="AC186" s="11"/>
      <c r="AD186" s="11"/>
    </row>
    <row r="187" spans="1:30" ht="48" customHeight="1">
      <c r="A187" s="5" t="s">
        <v>267</v>
      </c>
      <c r="B187" s="6" t="s">
        <v>200</v>
      </c>
      <c r="C187" s="7">
        <f>44+57+5+7+16+40</f>
        <v>169</v>
      </c>
      <c r="D187" s="14"/>
      <c r="E187" s="16">
        <f>C187*D187</f>
        <v>0</v>
      </c>
      <c r="F187" s="11"/>
      <c r="G187" s="11"/>
      <c r="H187" s="11"/>
      <c r="I187" s="11"/>
      <c r="J187" s="11"/>
      <c r="K187" s="11"/>
      <c r="L187" s="11"/>
      <c r="M187" s="11"/>
      <c r="N187" s="11"/>
      <c r="W187" s="11"/>
      <c r="X187" s="11"/>
      <c r="Y187" s="11"/>
      <c r="Z187" s="11"/>
      <c r="AA187" s="11"/>
      <c r="AB187" s="11"/>
      <c r="AC187" s="11"/>
      <c r="AD187" s="11"/>
    </row>
    <row r="188" spans="1:30" ht="11" customHeight="1">
      <c r="A188" s="5"/>
      <c r="B188" s="6"/>
      <c r="C188" s="7"/>
      <c r="D188" s="14"/>
      <c r="E188" s="16"/>
      <c r="F188" s="11"/>
      <c r="G188" s="11"/>
      <c r="H188" s="11"/>
      <c r="I188" s="11"/>
      <c r="J188" s="11"/>
      <c r="K188" s="11"/>
      <c r="L188" s="11"/>
      <c r="M188" s="11"/>
      <c r="N188" s="11"/>
      <c r="W188" s="11"/>
      <c r="X188" s="11"/>
      <c r="Y188" s="11"/>
      <c r="Z188" s="11"/>
      <c r="AA188" s="11"/>
      <c r="AB188" s="11"/>
      <c r="AC188" s="11"/>
      <c r="AD188" s="11"/>
    </row>
    <row r="189" spans="1:30" ht="29" customHeight="1">
      <c r="A189" s="5" t="s">
        <v>331</v>
      </c>
      <c r="B189" s="6"/>
      <c r="C189" s="7"/>
      <c r="D189" s="14"/>
      <c r="E189" s="16"/>
      <c r="F189" s="11"/>
      <c r="G189" s="11"/>
      <c r="H189" s="11"/>
      <c r="I189" s="11"/>
      <c r="J189" s="11"/>
      <c r="K189" s="11"/>
      <c r="L189" s="11"/>
      <c r="M189" s="11"/>
      <c r="N189" s="11"/>
      <c r="W189" s="11"/>
      <c r="X189" s="11"/>
      <c r="Y189" s="11"/>
      <c r="Z189" s="11"/>
      <c r="AA189" s="11"/>
      <c r="AB189" s="11"/>
      <c r="AC189" s="11"/>
      <c r="AD189" s="11"/>
    </row>
    <row r="190" spans="1:30" ht="48" customHeight="1">
      <c r="A190" s="5" t="s">
        <v>332</v>
      </c>
      <c r="B190" s="6" t="s">
        <v>200</v>
      </c>
      <c r="C190" s="7">
        <v>82</v>
      </c>
      <c r="D190" s="14"/>
      <c r="E190" s="16">
        <f t="shared" ref="E190:E192" si="1">C190*D190</f>
        <v>0</v>
      </c>
      <c r="F190" s="11"/>
      <c r="G190" s="11"/>
      <c r="H190" s="11"/>
      <c r="I190" s="11"/>
      <c r="J190" s="11"/>
      <c r="K190" s="11"/>
      <c r="L190" s="11"/>
      <c r="M190" s="11"/>
      <c r="N190" s="11"/>
      <c r="W190" s="11"/>
      <c r="X190" s="11"/>
      <c r="Y190" s="11"/>
      <c r="Z190" s="11"/>
      <c r="AA190" s="11"/>
      <c r="AB190" s="11"/>
      <c r="AC190" s="11"/>
      <c r="AD190" s="11"/>
    </row>
    <row r="191" spans="1:30" ht="12.75" customHeight="1">
      <c r="A191" s="5"/>
      <c r="B191" s="6"/>
      <c r="C191" s="7"/>
      <c r="D191" s="14"/>
      <c r="E191" s="16"/>
      <c r="F191" s="11"/>
      <c r="G191" s="11"/>
      <c r="H191" s="11"/>
      <c r="I191" s="11"/>
      <c r="J191" s="11"/>
      <c r="K191" s="11"/>
      <c r="L191" s="11"/>
      <c r="M191" s="11"/>
      <c r="N191" s="11"/>
      <c r="W191" s="11"/>
      <c r="X191" s="11"/>
      <c r="Y191" s="11"/>
      <c r="Z191" s="11"/>
      <c r="AA191" s="11"/>
      <c r="AB191" s="11"/>
      <c r="AC191" s="11"/>
      <c r="AD191" s="11"/>
    </row>
    <row r="192" spans="1:30" ht="53" customHeight="1">
      <c r="A192" s="5" t="s">
        <v>333</v>
      </c>
      <c r="B192" s="6" t="s">
        <v>200</v>
      </c>
      <c r="C192" s="7">
        <v>65</v>
      </c>
      <c r="D192" s="14"/>
      <c r="E192" s="16">
        <f t="shared" si="1"/>
        <v>0</v>
      </c>
      <c r="F192" s="11"/>
      <c r="G192" s="11"/>
      <c r="H192" s="11"/>
      <c r="I192" s="11"/>
      <c r="J192" s="11"/>
      <c r="K192" s="11"/>
      <c r="L192" s="11"/>
      <c r="M192" s="11"/>
      <c r="N192" s="11"/>
      <c r="W192" s="11"/>
      <c r="X192" s="11"/>
      <c r="Y192" s="11"/>
      <c r="Z192" s="11"/>
      <c r="AA192" s="11"/>
      <c r="AB192" s="11"/>
      <c r="AC192" s="11"/>
      <c r="AD192" s="11"/>
    </row>
    <row r="193" spans="1:30" ht="12.75" customHeight="1">
      <c r="A193" s="5"/>
      <c r="B193" s="6"/>
      <c r="C193" s="7"/>
      <c r="D193" s="14"/>
      <c r="E193" s="16"/>
      <c r="F193" s="11"/>
      <c r="G193" s="11"/>
      <c r="H193" s="11"/>
      <c r="I193" s="11"/>
      <c r="J193" s="11"/>
      <c r="K193" s="11"/>
      <c r="L193" s="11"/>
      <c r="M193" s="11"/>
      <c r="N193" s="11"/>
      <c r="W193" s="11"/>
      <c r="X193" s="11"/>
      <c r="Y193" s="11"/>
      <c r="Z193" s="11"/>
      <c r="AA193" s="11"/>
      <c r="AB193" s="11"/>
      <c r="AC193" s="11"/>
      <c r="AD193" s="11"/>
    </row>
    <row r="194" spans="1:30" ht="12.75" customHeight="1">
      <c r="A194" s="5"/>
      <c r="B194" s="6"/>
      <c r="C194" s="7"/>
      <c r="D194" s="14"/>
      <c r="E194" s="16"/>
      <c r="F194" s="11"/>
      <c r="G194" s="11"/>
      <c r="H194" s="11"/>
      <c r="I194" s="11"/>
      <c r="J194" s="11"/>
      <c r="K194" s="11"/>
      <c r="L194" s="11"/>
      <c r="M194" s="11"/>
      <c r="N194" s="11"/>
      <c r="W194" s="11"/>
      <c r="X194" s="11"/>
      <c r="Y194" s="11"/>
      <c r="Z194" s="11"/>
      <c r="AA194" s="11"/>
      <c r="AB194" s="11"/>
      <c r="AC194" s="11"/>
      <c r="AD194" s="11"/>
    </row>
    <row r="195" spans="1:30" ht="12.75" customHeight="1">
      <c r="A195" s="5"/>
      <c r="B195" s="6"/>
      <c r="C195" s="7"/>
      <c r="D195" s="14"/>
      <c r="E195" s="16"/>
      <c r="F195" s="11"/>
      <c r="G195" s="11"/>
      <c r="H195" s="11"/>
      <c r="I195" s="11"/>
      <c r="J195" s="11"/>
      <c r="K195" s="11"/>
      <c r="L195" s="11"/>
      <c r="M195" s="11"/>
      <c r="N195" s="11"/>
      <c r="W195" s="11"/>
      <c r="X195" s="11"/>
      <c r="Y195" s="11"/>
      <c r="Z195" s="11"/>
      <c r="AA195" s="11"/>
      <c r="AB195" s="11"/>
      <c r="AC195" s="11"/>
      <c r="AD195" s="11"/>
    </row>
    <row r="196" spans="1:30" ht="28">
      <c r="A196" s="8" t="s">
        <v>54</v>
      </c>
      <c r="B196" s="6"/>
      <c r="C196" s="7"/>
      <c r="D196" s="14"/>
      <c r="E196" s="16"/>
      <c r="F196" s="11"/>
      <c r="G196" s="11"/>
      <c r="H196" s="11"/>
      <c r="I196" s="11"/>
      <c r="J196" s="11"/>
      <c r="K196" s="11"/>
      <c r="L196" s="11"/>
      <c r="M196" s="11"/>
      <c r="N196" s="11"/>
      <c r="W196" s="11"/>
      <c r="X196" s="11"/>
      <c r="Y196" s="11"/>
      <c r="Z196" s="11"/>
      <c r="AA196" s="11"/>
      <c r="AB196" s="11"/>
      <c r="AC196" s="11"/>
      <c r="AD196" s="11"/>
    </row>
    <row r="197" spans="1:30">
      <c r="A197" s="5"/>
      <c r="B197" s="6"/>
      <c r="C197" s="7"/>
      <c r="D197" s="14"/>
      <c r="E197" s="16"/>
      <c r="F197" s="11"/>
      <c r="G197" s="11"/>
      <c r="H197" s="11"/>
      <c r="I197" s="11"/>
      <c r="J197" s="11"/>
      <c r="K197" s="11"/>
      <c r="L197" s="11"/>
      <c r="M197" s="11"/>
      <c r="N197" s="11"/>
      <c r="W197" s="11"/>
      <c r="X197" s="11"/>
      <c r="Y197" s="11"/>
      <c r="Z197" s="11"/>
      <c r="AA197" s="11"/>
      <c r="AB197" s="11"/>
      <c r="AC197" s="11"/>
      <c r="AD197" s="11"/>
    </row>
    <row r="198" spans="1:30" ht="14">
      <c r="A198" s="5" t="s">
        <v>9</v>
      </c>
      <c r="B198" s="6"/>
      <c r="C198" s="7"/>
      <c r="D198" s="14"/>
      <c r="E198" s="16"/>
      <c r="F198" s="11"/>
      <c r="G198" s="11"/>
      <c r="H198" s="11"/>
      <c r="I198" s="11"/>
      <c r="J198" s="11"/>
      <c r="K198" s="11"/>
      <c r="L198" s="11"/>
      <c r="M198" s="11"/>
      <c r="N198" s="11"/>
      <c r="W198" s="11"/>
      <c r="X198" s="11"/>
      <c r="Y198" s="11"/>
      <c r="Z198" s="11"/>
      <c r="AA198" s="11"/>
      <c r="AB198" s="11"/>
      <c r="AC198" s="11"/>
      <c r="AD198" s="11"/>
    </row>
    <row r="199" spans="1:30">
      <c r="A199" s="5"/>
      <c r="B199" s="6"/>
      <c r="C199" s="7"/>
      <c r="D199" s="14"/>
      <c r="E199" s="16"/>
      <c r="F199" s="11"/>
      <c r="G199" s="11"/>
      <c r="H199" s="11"/>
      <c r="I199" s="11"/>
      <c r="J199" s="11"/>
      <c r="K199" s="11"/>
      <c r="L199" s="11"/>
      <c r="M199" s="11"/>
      <c r="N199" s="11"/>
      <c r="W199" s="11"/>
      <c r="X199" s="11"/>
      <c r="Y199" s="11"/>
      <c r="Z199" s="11"/>
      <c r="AA199" s="11"/>
      <c r="AB199" s="11"/>
      <c r="AC199" s="11"/>
      <c r="AD199" s="11"/>
    </row>
    <row r="200" spans="1:30" ht="14">
      <c r="A200" s="5" t="s">
        <v>39</v>
      </c>
      <c r="B200" s="6"/>
      <c r="C200" s="7"/>
      <c r="D200" s="14"/>
      <c r="E200" s="16"/>
      <c r="F200" s="11"/>
      <c r="G200" s="11"/>
      <c r="H200" s="11"/>
      <c r="I200" s="11"/>
      <c r="J200" s="11"/>
      <c r="K200" s="11"/>
      <c r="L200" s="11"/>
      <c r="M200" s="11"/>
      <c r="N200" s="11"/>
      <c r="W200" s="11"/>
      <c r="X200" s="11"/>
      <c r="Y200" s="11"/>
      <c r="Z200" s="11"/>
      <c r="AA200" s="11"/>
      <c r="AB200" s="11"/>
      <c r="AC200" s="11"/>
      <c r="AD200" s="11"/>
    </row>
    <row r="201" spans="1:30">
      <c r="A201" s="5"/>
      <c r="B201" s="6"/>
      <c r="C201" s="7"/>
      <c r="D201" s="14"/>
      <c r="E201" s="16"/>
      <c r="F201" s="11"/>
      <c r="G201" s="11"/>
      <c r="H201" s="11"/>
      <c r="I201" s="11"/>
      <c r="J201" s="11"/>
      <c r="K201" s="11"/>
      <c r="L201" s="11"/>
      <c r="M201" s="11"/>
      <c r="N201" s="11"/>
      <c r="W201" s="11"/>
      <c r="X201" s="11"/>
      <c r="Y201" s="11"/>
      <c r="Z201" s="11"/>
      <c r="AA201" s="11"/>
      <c r="AB201" s="11"/>
      <c r="AC201" s="11"/>
      <c r="AD201" s="11"/>
    </row>
    <row r="202" spans="1:30" ht="42">
      <c r="A202" s="5" t="s">
        <v>40</v>
      </c>
      <c r="B202" s="6"/>
      <c r="C202" s="7"/>
      <c r="D202" s="14"/>
      <c r="E202" s="16"/>
      <c r="F202" s="11"/>
      <c r="G202" s="11"/>
      <c r="H202" s="11"/>
      <c r="I202" s="11"/>
      <c r="J202" s="11"/>
      <c r="K202" s="11"/>
      <c r="L202" s="11"/>
      <c r="M202" s="11"/>
      <c r="N202" s="11"/>
      <c r="W202" s="11"/>
      <c r="X202" s="11"/>
      <c r="Y202" s="11"/>
      <c r="Z202" s="11"/>
      <c r="AA202" s="11"/>
      <c r="AB202" s="11"/>
      <c r="AC202" s="11"/>
      <c r="AD202" s="11"/>
    </row>
    <row r="203" spans="1:30">
      <c r="A203" s="5"/>
      <c r="B203" s="6"/>
      <c r="C203" s="7"/>
      <c r="D203" s="14"/>
      <c r="E203" s="16"/>
      <c r="F203" s="11"/>
      <c r="G203" s="11"/>
      <c r="H203" s="11"/>
      <c r="I203" s="11"/>
      <c r="J203" s="11"/>
      <c r="K203" s="11"/>
      <c r="L203" s="11"/>
      <c r="M203" s="11"/>
      <c r="N203" s="11"/>
      <c r="W203" s="11"/>
      <c r="X203" s="11"/>
      <c r="Y203" s="11"/>
      <c r="Z203" s="11"/>
      <c r="AA203" s="11"/>
      <c r="AB203" s="11"/>
      <c r="AC203" s="11"/>
      <c r="AD203" s="11"/>
    </row>
    <row r="204" spans="1:30" ht="56">
      <c r="A204" s="5" t="s">
        <v>41</v>
      </c>
      <c r="B204" s="6"/>
      <c r="C204" s="7"/>
      <c r="D204" s="14"/>
      <c r="E204" s="16"/>
      <c r="F204" s="11"/>
      <c r="G204" s="11"/>
      <c r="H204" s="11"/>
      <c r="I204" s="11"/>
      <c r="J204" s="11"/>
      <c r="K204" s="11"/>
      <c r="L204" s="11"/>
      <c r="M204" s="11"/>
      <c r="N204" s="11"/>
      <c r="W204" s="11"/>
      <c r="X204" s="11"/>
      <c r="Y204" s="11"/>
      <c r="Z204" s="11"/>
      <c r="AA204" s="11"/>
      <c r="AB204" s="11"/>
      <c r="AC204" s="11"/>
      <c r="AD204" s="11"/>
    </row>
    <row r="205" spans="1:30">
      <c r="A205" s="5"/>
      <c r="B205" s="6"/>
      <c r="C205" s="7"/>
      <c r="D205" s="14"/>
      <c r="E205" s="16"/>
      <c r="F205" s="11"/>
      <c r="G205" s="11"/>
      <c r="H205" s="11"/>
      <c r="I205" s="11"/>
      <c r="J205" s="11"/>
      <c r="K205" s="11"/>
      <c r="L205" s="11"/>
      <c r="M205" s="11"/>
      <c r="N205" s="11"/>
      <c r="W205" s="11"/>
      <c r="X205" s="11"/>
      <c r="Y205" s="11"/>
      <c r="Z205" s="11"/>
      <c r="AA205" s="11"/>
      <c r="AB205" s="11"/>
      <c r="AC205" s="11"/>
      <c r="AD205" s="11"/>
    </row>
    <row r="206" spans="1:30" ht="14">
      <c r="A206" s="5" t="s">
        <v>55</v>
      </c>
      <c r="B206" s="6"/>
      <c r="C206" s="7"/>
      <c r="D206" s="14"/>
      <c r="E206" s="16"/>
      <c r="F206" s="11"/>
      <c r="G206" s="11"/>
      <c r="H206" s="11"/>
      <c r="I206" s="11"/>
      <c r="J206" s="11"/>
      <c r="K206" s="11"/>
      <c r="L206" s="11"/>
      <c r="M206" s="11"/>
      <c r="N206" s="11"/>
      <c r="W206" s="11"/>
      <c r="X206" s="11"/>
      <c r="Y206" s="11"/>
      <c r="Z206" s="11"/>
      <c r="AA206" s="11"/>
      <c r="AB206" s="11"/>
      <c r="AC206" s="11"/>
      <c r="AD206" s="11"/>
    </row>
    <row r="207" spans="1:30">
      <c r="A207" s="5"/>
      <c r="B207" s="6"/>
      <c r="C207" s="7"/>
      <c r="D207" s="14"/>
      <c r="E207" s="16"/>
      <c r="F207" s="11"/>
      <c r="G207" s="11"/>
      <c r="H207" s="11"/>
      <c r="I207" s="11"/>
      <c r="J207" s="11"/>
      <c r="K207" s="11"/>
      <c r="L207" s="11"/>
      <c r="M207" s="11"/>
      <c r="N207" s="11"/>
      <c r="W207" s="11"/>
      <c r="X207" s="11"/>
      <c r="Y207" s="11"/>
      <c r="Z207" s="11"/>
      <c r="AA207" s="11"/>
      <c r="AB207" s="11"/>
      <c r="AC207" s="11"/>
      <c r="AD207" s="11"/>
    </row>
    <row r="208" spans="1:30" ht="28">
      <c r="A208" s="5" t="s">
        <v>56</v>
      </c>
      <c r="B208" s="6"/>
      <c r="C208" s="7"/>
      <c r="D208" s="14"/>
      <c r="E208" s="16"/>
      <c r="F208" s="11"/>
      <c r="G208" s="11"/>
      <c r="H208" s="11"/>
      <c r="I208" s="11"/>
      <c r="J208" s="11"/>
      <c r="K208" s="11"/>
      <c r="L208" s="11"/>
      <c r="M208" s="11"/>
      <c r="N208" s="11"/>
      <c r="W208" s="11"/>
      <c r="X208" s="11"/>
      <c r="Y208" s="11"/>
      <c r="Z208" s="11"/>
      <c r="AA208" s="11"/>
      <c r="AB208" s="11"/>
      <c r="AC208" s="11"/>
      <c r="AD208" s="11"/>
    </row>
    <row r="209" spans="1:30">
      <c r="A209" s="5"/>
      <c r="B209" s="6"/>
      <c r="C209" s="7"/>
      <c r="D209" s="14"/>
      <c r="E209" s="16"/>
      <c r="F209" s="11"/>
      <c r="G209" s="11"/>
      <c r="H209" s="11"/>
      <c r="I209" s="11"/>
      <c r="J209" s="11"/>
      <c r="K209" s="11"/>
      <c r="L209" s="11"/>
      <c r="M209" s="11"/>
      <c r="N209" s="11"/>
      <c r="W209" s="11"/>
      <c r="X209" s="11"/>
      <c r="Y209" s="11"/>
      <c r="Z209" s="11"/>
      <c r="AA209" s="11"/>
      <c r="AB209" s="11"/>
      <c r="AC209" s="11"/>
      <c r="AD209" s="11"/>
    </row>
    <row r="210" spans="1:30" ht="14">
      <c r="A210" s="5" t="s">
        <v>57</v>
      </c>
      <c r="B210" s="6"/>
      <c r="C210" s="7"/>
      <c r="D210" s="14"/>
      <c r="E210" s="16"/>
      <c r="F210" s="11"/>
      <c r="G210" s="11"/>
      <c r="H210" s="11"/>
      <c r="I210" s="11"/>
      <c r="J210" s="11"/>
      <c r="K210" s="11"/>
      <c r="L210" s="11"/>
      <c r="M210" s="11"/>
      <c r="N210" s="11"/>
      <c r="W210" s="11"/>
      <c r="X210" s="11"/>
      <c r="Y210" s="11"/>
      <c r="Z210" s="11"/>
      <c r="AA210" s="11"/>
      <c r="AB210" s="11"/>
      <c r="AC210" s="11"/>
      <c r="AD210" s="11"/>
    </row>
    <row r="211" spans="1:30">
      <c r="A211" s="5"/>
      <c r="B211" s="6"/>
      <c r="C211" s="7"/>
      <c r="D211" s="14"/>
      <c r="E211" s="16"/>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row>
    <row r="212" spans="1:30" ht="70">
      <c r="A212" s="5" t="s">
        <v>58</v>
      </c>
      <c r="B212" s="6"/>
      <c r="C212" s="7"/>
      <c r="D212" s="14"/>
      <c r="E212" s="16"/>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row>
    <row r="213" spans="1:30">
      <c r="A213" s="5"/>
      <c r="B213" s="6"/>
      <c r="C213" s="7"/>
      <c r="D213" s="14"/>
      <c r="E213" s="16"/>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row>
    <row r="214" spans="1:30" ht="84">
      <c r="A214" s="5" t="s">
        <v>59</v>
      </c>
      <c r="B214" s="6"/>
      <c r="C214" s="7"/>
      <c r="D214" s="14"/>
      <c r="E214" s="16"/>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row>
    <row r="215" spans="1:30">
      <c r="A215" s="5"/>
      <c r="B215" s="6"/>
      <c r="C215" s="7"/>
      <c r="D215" s="14"/>
      <c r="E215" s="16"/>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row>
    <row r="216" spans="1:30" ht="28">
      <c r="A216" s="5" t="s">
        <v>60</v>
      </c>
      <c r="B216" s="6"/>
      <c r="C216" s="7"/>
      <c r="D216" s="14"/>
      <c r="E216" s="16"/>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row>
    <row r="217" spans="1:30">
      <c r="A217" s="5"/>
      <c r="B217" s="6"/>
      <c r="C217" s="7"/>
      <c r="D217" s="14"/>
      <c r="E217" s="16"/>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row>
    <row r="218" spans="1:30" ht="14">
      <c r="A218" s="5" t="s">
        <v>61</v>
      </c>
      <c r="B218" s="6"/>
      <c r="C218" s="7"/>
      <c r="D218" s="14"/>
      <c r="E218" s="16"/>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row>
    <row r="219" spans="1:30">
      <c r="A219" s="5"/>
      <c r="B219" s="6"/>
      <c r="C219" s="7"/>
      <c r="D219" s="14"/>
      <c r="E219" s="16"/>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row>
    <row r="220" spans="1:30" ht="28">
      <c r="A220" s="5" t="s">
        <v>62</v>
      </c>
      <c r="B220" s="6"/>
      <c r="C220" s="7"/>
      <c r="D220" s="14"/>
      <c r="E220" s="16"/>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row>
    <row r="221" spans="1:30">
      <c r="A221" s="5"/>
      <c r="B221" s="6"/>
      <c r="C221" s="7"/>
      <c r="D221" s="14"/>
      <c r="E221" s="16"/>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row>
    <row r="222" spans="1:30" ht="14">
      <c r="A222" s="5" t="s">
        <v>63</v>
      </c>
      <c r="B222" s="6"/>
      <c r="C222" s="7"/>
      <c r="D222" s="14"/>
      <c r="E222" s="16"/>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row>
    <row r="223" spans="1:30">
      <c r="A223" s="5"/>
      <c r="B223" s="6"/>
      <c r="C223" s="7"/>
      <c r="D223" s="14"/>
      <c r="E223" s="16"/>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row>
    <row r="224" spans="1:30" ht="28">
      <c r="A224" s="5" t="s">
        <v>64</v>
      </c>
      <c r="B224" s="6"/>
      <c r="C224" s="7"/>
      <c r="D224" s="14"/>
      <c r="E224" s="16"/>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row>
    <row r="225" spans="1:30">
      <c r="A225" s="5"/>
      <c r="B225" s="6"/>
      <c r="C225" s="7"/>
      <c r="D225" s="14"/>
      <c r="E225" s="16"/>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row>
    <row r="226" spans="1:30" ht="98">
      <c r="A226" s="5" t="s">
        <v>65</v>
      </c>
      <c r="B226" s="6"/>
      <c r="C226" s="7"/>
      <c r="D226" s="14"/>
      <c r="E226" s="16"/>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row>
    <row r="227" spans="1:30">
      <c r="A227" s="5"/>
      <c r="B227" s="6"/>
      <c r="C227" s="7"/>
      <c r="D227" s="14"/>
      <c r="E227" s="16"/>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spans="1:30" ht="14">
      <c r="A228" s="8" t="s">
        <v>66</v>
      </c>
      <c r="B228" s="6"/>
      <c r="C228" s="7"/>
      <c r="D228" s="14"/>
      <c r="E228" s="16"/>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row>
    <row r="229" spans="1:30">
      <c r="A229" s="5"/>
      <c r="B229" s="6"/>
      <c r="C229" s="7"/>
      <c r="D229" s="14"/>
      <c r="E229" s="16"/>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spans="1:30" ht="14">
      <c r="A230" s="8" t="s">
        <v>285</v>
      </c>
      <c r="B230" s="6"/>
      <c r="C230" s="7"/>
      <c r="D230" s="14"/>
      <c r="E230" s="16"/>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row>
    <row r="231" spans="1:30">
      <c r="A231" s="5"/>
      <c r="B231" s="6"/>
      <c r="C231" s="7"/>
      <c r="D231" s="14"/>
      <c r="E231" s="16"/>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row>
    <row r="232" spans="1:30" ht="42">
      <c r="A232" s="5" t="s">
        <v>349</v>
      </c>
      <c r="B232" s="6" t="s">
        <v>32</v>
      </c>
      <c r="C232" s="7">
        <v>270</v>
      </c>
      <c r="D232" s="14"/>
      <c r="E232" s="16">
        <f>C232*D232</f>
        <v>0</v>
      </c>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row>
    <row r="233" spans="1:30">
      <c r="A233" s="5"/>
      <c r="B233" s="6"/>
      <c r="C233" s="7"/>
      <c r="D233" s="14"/>
      <c r="E233" s="16"/>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row>
    <row r="234" spans="1:30">
      <c r="A234" s="5"/>
      <c r="B234" s="6"/>
      <c r="C234" s="7"/>
      <c r="D234" s="14"/>
      <c r="E234" s="16"/>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row>
    <row r="235" spans="1:30" ht="14">
      <c r="A235" s="8" t="s">
        <v>286</v>
      </c>
      <c r="B235" s="6"/>
      <c r="C235" s="7"/>
      <c r="D235" s="14"/>
      <c r="E235" s="16"/>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row>
    <row r="236" spans="1:30">
      <c r="A236" s="5"/>
      <c r="B236" s="6"/>
      <c r="C236" s="7"/>
      <c r="D236" s="14"/>
      <c r="E236" s="16"/>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row>
    <row r="237" spans="1:30" ht="84">
      <c r="A237" s="5" t="s">
        <v>287</v>
      </c>
      <c r="B237" s="6" t="s">
        <v>29</v>
      </c>
      <c r="C237" s="7">
        <v>1</v>
      </c>
      <c r="D237" s="14"/>
      <c r="E237" s="16">
        <f>C237*D237</f>
        <v>0</v>
      </c>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row>
    <row r="238" spans="1:30">
      <c r="A238" s="5"/>
      <c r="B238" s="6"/>
      <c r="C238" s="7"/>
      <c r="D238" s="14"/>
      <c r="E238" s="16"/>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row>
    <row r="239" spans="1:30">
      <c r="A239" s="5"/>
      <c r="B239" s="6"/>
      <c r="C239" s="7"/>
      <c r="D239" s="14"/>
      <c r="E239" s="16"/>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row>
    <row r="240" spans="1:30">
      <c r="A240" s="5"/>
      <c r="B240" s="6"/>
      <c r="C240" s="7"/>
      <c r="D240" s="14"/>
      <c r="E240" s="16"/>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row>
    <row r="241" spans="1:30">
      <c r="A241" s="5"/>
      <c r="B241" s="6"/>
      <c r="C241" s="7"/>
      <c r="D241" s="14"/>
      <c r="E241" s="16"/>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row>
    <row r="242" spans="1:30" ht="14">
      <c r="A242" s="8" t="s">
        <v>67</v>
      </c>
      <c r="B242" s="6"/>
      <c r="C242" s="7"/>
      <c r="D242" s="14"/>
      <c r="E242" s="16"/>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row>
    <row r="243" spans="1:30">
      <c r="A243" s="5"/>
      <c r="B243" s="6"/>
      <c r="C243" s="7"/>
      <c r="D243" s="14"/>
      <c r="E243" s="16"/>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row>
    <row r="244" spans="1:30" ht="14">
      <c r="A244" s="5" t="s">
        <v>9</v>
      </c>
      <c r="B244" s="6"/>
      <c r="C244" s="7"/>
      <c r="D244" s="14"/>
      <c r="E244" s="16"/>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row>
    <row r="245" spans="1:30">
      <c r="A245" s="5"/>
      <c r="B245" s="6"/>
      <c r="C245" s="7"/>
      <c r="D245" s="14"/>
      <c r="E245" s="16"/>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row>
    <row r="246" spans="1:30" ht="14">
      <c r="A246" s="5" t="s">
        <v>68</v>
      </c>
      <c r="B246" s="6"/>
      <c r="C246" s="7"/>
      <c r="D246" s="14"/>
      <c r="E246" s="16"/>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row>
    <row r="247" spans="1:30">
      <c r="A247" s="5"/>
      <c r="B247" s="6"/>
      <c r="C247" s="7"/>
      <c r="D247" s="14"/>
      <c r="E247" s="16"/>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row>
    <row r="248" spans="1:30" ht="112">
      <c r="A248" s="5" t="s">
        <v>69</v>
      </c>
      <c r="B248" s="6"/>
      <c r="C248" s="7"/>
      <c r="D248" s="14"/>
      <c r="E248" s="16"/>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row>
    <row r="249" spans="1:30">
      <c r="A249" s="5"/>
      <c r="B249" s="6"/>
      <c r="C249" s="7"/>
      <c r="D249" s="14"/>
      <c r="E249" s="16"/>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row>
    <row r="250" spans="1:30" ht="14">
      <c r="A250" s="5" t="s">
        <v>70</v>
      </c>
      <c r="B250" s="6"/>
      <c r="C250" s="7"/>
      <c r="D250" s="14"/>
      <c r="E250" s="16"/>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row>
    <row r="251" spans="1:30">
      <c r="A251" s="5"/>
      <c r="B251" s="6"/>
      <c r="C251" s="7"/>
      <c r="D251" s="14"/>
      <c r="E251" s="16"/>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row>
    <row r="252" spans="1:30" ht="140">
      <c r="A252" s="5" t="s">
        <v>71</v>
      </c>
      <c r="B252" s="6"/>
      <c r="C252" s="7"/>
      <c r="D252" s="14"/>
      <c r="E252" s="16"/>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row>
    <row r="253" spans="1:30">
      <c r="A253" s="5"/>
      <c r="B253" s="6"/>
      <c r="C253" s="7"/>
      <c r="D253" s="14"/>
      <c r="E253" s="16"/>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row>
    <row r="254" spans="1:30" ht="14">
      <c r="A254" s="5" t="s">
        <v>72</v>
      </c>
      <c r="B254" s="6"/>
      <c r="C254" s="7"/>
      <c r="D254" s="14"/>
      <c r="E254" s="16"/>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row>
    <row r="255" spans="1:30">
      <c r="A255" s="5"/>
      <c r="B255" s="6"/>
      <c r="C255" s="7"/>
      <c r="D255" s="14"/>
      <c r="E255" s="16"/>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row>
    <row r="256" spans="1:30" ht="14">
      <c r="A256" s="9" t="s">
        <v>195</v>
      </c>
      <c r="B256" s="6" t="s">
        <v>0</v>
      </c>
      <c r="C256" s="7">
        <v>35000</v>
      </c>
      <c r="D256" s="14"/>
      <c r="E256" s="16">
        <f>C256</f>
        <v>35000</v>
      </c>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row>
    <row r="257" spans="1:30" ht="14">
      <c r="A257" s="8" t="s">
        <v>73</v>
      </c>
      <c r="B257" s="6"/>
      <c r="C257" s="7"/>
      <c r="D257" s="14"/>
      <c r="E257" s="16"/>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row>
    <row r="258" spans="1:30">
      <c r="A258" s="5"/>
      <c r="B258" s="6"/>
      <c r="C258" s="7"/>
      <c r="D258" s="14"/>
      <c r="E258" s="16"/>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ht="14">
      <c r="A259" s="5" t="s">
        <v>9</v>
      </c>
      <c r="B259" s="6"/>
      <c r="C259" s="7"/>
      <c r="D259" s="14"/>
      <c r="E259" s="16"/>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row>
    <row r="260" spans="1:30">
      <c r="A260" s="5"/>
      <c r="B260" s="6"/>
      <c r="C260" s="7"/>
      <c r="D260" s="14"/>
      <c r="E260" s="16"/>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row>
    <row r="261" spans="1:30" ht="14">
      <c r="A261" s="5" t="s">
        <v>74</v>
      </c>
      <c r="B261" s="6"/>
      <c r="C261" s="7"/>
      <c r="D261" s="14"/>
      <c r="E261" s="16"/>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row>
    <row r="262" spans="1:30">
      <c r="A262" s="5"/>
      <c r="B262" s="6"/>
      <c r="C262" s="7"/>
      <c r="D262" s="14"/>
      <c r="E262" s="16"/>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row>
    <row r="263" spans="1:30" ht="28">
      <c r="A263" s="5" t="s">
        <v>75</v>
      </c>
      <c r="B263" s="6"/>
      <c r="C263" s="7"/>
      <c r="D263" s="14"/>
      <c r="E263" s="16"/>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row>
    <row r="264" spans="1:30" ht="28">
      <c r="A264" s="5" t="s">
        <v>76</v>
      </c>
      <c r="B264" s="6"/>
      <c r="C264" s="7"/>
      <c r="D264" s="14"/>
      <c r="E264" s="16"/>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row>
    <row r="265" spans="1:30">
      <c r="A265" s="5"/>
      <c r="B265" s="6"/>
      <c r="C265" s="7"/>
      <c r="D265" s="14"/>
      <c r="E265" s="16"/>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row>
    <row r="266" spans="1:30" ht="28">
      <c r="A266" s="5" t="s">
        <v>77</v>
      </c>
      <c r="B266" s="6"/>
      <c r="C266" s="7"/>
      <c r="D266" s="14"/>
      <c r="E266" s="16"/>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row>
    <row r="267" spans="1:30">
      <c r="A267" s="5"/>
      <c r="B267" s="6"/>
      <c r="C267" s="7"/>
      <c r="D267" s="14"/>
      <c r="E267" s="16"/>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row>
    <row r="268" spans="1:30" ht="42">
      <c r="A268" s="5" t="s">
        <v>78</v>
      </c>
      <c r="B268" s="6"/>
      <c r="C268" s="7"/>
      <c r="D268" s="14"/>
      <c r="E268" s="16"/>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row>
    <row r="269" spans="1:30">
      <c r="A269" s="5"/>
      <c r="B269" s="6"/>
      <c r="C269" s="7"/>
      <c r="D269" s="14"/>
      <c r="E269" s="16"/>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row>
    <row r="270" spans="1:30" ht="28">
      <c r="A270" s="5" t="s">
        <v>79</v>
      </c>
      <c r="B270" s="6"/>
      <c r="C270" s="7"/>
      <c r="D270" s="14"/>
      <c r="E270" s="16"/>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row>
    <row r="271" spans="1:30">
      <c r="A271" s="5"/>
      <c r="B271" s="6"/>
      <c r="C271" s="7"/>
      <c r="D271" s="14"/>
      <c r="E271" s="16"/>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row>
    <row r="272" spans="1:30" ht="42">
      <c r="A272" s="5" t="s">
        <v>80</v>
      </c>
      <c r="B272" s="6"/>
      <c r="C272" s="7"/>
      <c r="D272" s="14"/>
      <c r="E272" s="16"/>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row>
    <row r="273" spans="1:30">
      <c r="A273" s="5"/>
      <c r="B273" s="6"/>
      <c r="C273" s="7"/>
      <c r="D273" s="14"/>
      <c r="E273" s="16"/>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row>
    <row r="274" spans="1:30" ht="14">
      <c r="A274" s="5" t="s">
        <v>39</v>
      </c>
      <c r="B274" s="6"/>
      <c r="C274" s="7"/>
      <c r="D274" s="14"/>
      <c r="E274" s="16"/>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row>
    <row r="275" spans="1:30">
      <c r="A275" s="5"/>
      <c r="B275" s="6"/>
      <c r="C275" s="7"/>
      <c r="D275" s="14"/>
      <c r="E275" s="16"/>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row>
    <row r="276" spans="1:30" ht="14">
      <c r="A276" s="5" t="s">
        <v>81</v>
      </c>
      <c r="B276" s="6"/>
      <c r="C276" s="7"/>
      <c r="D276" s="14"/>
      <c r="E276" s="16"/>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row>
    <row r="277" spans="1:30">
      <c r="A277" s="5"/>
      <c r="B277" s="6"/>
      <c r="C277" s="7"/>
      <c r="D277" s="14"/>
      <c r="E277" s="16"/>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row>
    <row r="278" spans="1:30" ht="168">
      <c r="A278" s="5" t="s">
        <v>82</v>
      </c>
      <c r="B278" s="6"/>
      <c r="C278" s="7"/>
      <c r="D278" s="14"/>
      <c r="E278" s="16"/>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row>
    <row r="279" spans="1:30">
      <c r="A279" s="5"/>
      <c r="B279" s="6"/>
      <c r="C279" s="7"/>
      <c r="D279" s="14"/>
      <c r="E279" s="16"/>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row>
    <row r="280" spans="1:30" ht="28">
      <c r="A280" s="5" t="s">
        <v>83</v>
      </c>
      <c r="B280" s="6"/>
      <c r="C280" s="7"/>
      <c r="D280" s="14"/>
      <c r="E280" s="16"/>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row>
    <row r="281" spans="1:30" ht="42">
      <c r="A281" s="5" t="s">
        <v>84</v>
      </c>
      <c r="B281" s="6"/>
      <c r="C281" s="7"/>
      <c r="D281" s="14"/>
      <c r="E281" s="16"/>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row>
    <row r="282" spans="1:30" ht="56">
      <c r="A282" s="5" t="s">
        <v>85</v>
      </c>
      <c r="B282" s="6"/>
      <c r="C282" s="7"/>
      <c r="D282" s="14"/>
      <c r="E282" s="16"/>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row>
    <row r="283" spans="1:30" ht="56">
      <c r="A283" s="5" t="s">
        <v>86</v>
      </c>
      <c r="B283" s="6"/>
      <c r="C283" s="7"/>
      <c r="D283" s="14"/>
      <c r="E283" s="16"/>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row>
    <row r="284" spans="1:30" ht="84">
      <c r="A284" s="5" t="s">
        <v>87</v>
      </c>
      <c r="B284" s="6"/>
      <c r="C284" s="7"/>
      <c r="D284" s="14"/>
      <c r="E284" s="16"/>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row>
    <row r="285" spans="1:30" ht="70">
      <c r="A285" s="5" t="s">
        <v>88</v>
      </c>
      <c r="B285" s="6"/>
      <c r="C285" s="7"/>
      <c r="D285" s="14"/>
      <c r="E285" s="16"/>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row>
    <row r="286" spans="1:30">
      <c r="A286" s="5"/>
      <c r="B286" s="6"/>
      <c r="C286" s="7"/>
      <c r="D286" s="14"/>
      <c r="E286" s="16"/>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row>
    <row r="287" spans="1:30" ht="14">
      <c r="A287" s="5" t="s">
        <v>89</v>
      </c>
      <c r="B287" s="6"/>
      <c r="C287" s="7"/>
      <c r="D287" s="14"/>
      <c r="E287" s="16"/>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row>
    <row r="288" spans="1:30">
      <c r="A288" s="5"/>
      <c r="B288" s="6"/>
      <c r="C288" s="7"/>
      <c r="D288" s="14"/>
      <c r="E288" s="16"/>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row>
    <row r="289" spans="1:30" ht="42">
      <c r="A289" s="5" t="s">
        <v>90</v>
      </c>
      <c r="B289" s="6"/>
      <c r="C289" s="7"/>
      <c r="D289" s="14"/>
      <c r="E289" s="16"/>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row>
    <row r="290" spans="1:30">
      <c r="A290" s="5"/>
      <c r="B290" s="6"/>
      <c r="C290" s="7"/>
      <c r="D290" s="14"/>
      <c r="E290" s="16"/>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row>
    <row r="291" spans="1:30" ht="14">
      <c r="A291" s="5" t="s">
        <v>334</v>
      </c>
      <c r="B291" s="6" t="s">
        <v>29</v>
      </c>
      <c r="C291" s="7">
        <v>2</v>
      </c>
      <c r="D291" s="14"/>
      <c r="E291" s="16">
        <f>C291*D291</f>
        <v>0</v>
      </c>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row>
    <row r="292" spans="1:30">
      <c r="A292" s="5"/>
      <c r="B292" s="6"/>
      <c r="C292" s="7"/>
      <c r="D292" s="14"/>
      <c r="E292" s="16"/>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row>
    <row r="293" spans="1:30">
      <c r="A293" s="5"/>
      <c r="B293" s="6"/>
      <c r="C293" s="7"/>
      <c r="D293" s="14"/>
      <c r="E293" s="16"/>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row>
    <row r="294" spans="1:30" ht="14">
      <c r="A294" s="8" t="s">
        <v>91</v>
      </c>
      <c r="B294" s="6"/>
      <c r="C294" s="7"/>
      <c r="D294" s="14"/>
      <c r="E294" s="16"/>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row>
    <row r="295" spans="1:30">
      <c r="A295" s="5"/>
      <c r="B295" s="6"/>
      <c r="C295" s="7"/>
      <c r="D295" s="14"/>
      <c r="E295" s="16"/>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row>
    <row r="296" spans="1:30" ht="14">
      <c r="A296" s="5" t="s">
        <v>9</v>
      </c>
      <c r="B296" s="6"/>
      <c r="C296" s="7"/>
      <c r="D296" s="14"/>
      <c r="E296" s="16"/>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row>
    <row r="297" spans="1:30">
      <c r="A297" s="5"/>
      <c r="B297" s="6"/>
      <c r="C297" s="7"/>
      <c r="D297" s="14"/>
      <c r="E297" s="16"/>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row>
    <row r="298" spans="1:30" ht="14">
      <c r="A298" s="5" t="s">
        <v>92</v>
      </c>
      <c r="B298" s="6"/>
      <c r="C298" s="7"/>
      <c r="D298" s="14"/>
      <c r="E298" s="16"/>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row>
    <row r="299" spans="1:30">
      <c r="A299" s="5"/>
      <c r="B299" s="6"/>
      <c r="C299" s="7"/>
      <c r="D299" s="14"/>
      <c r="E299" s="16"/>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row>
    <row r="300" spans="1:30" ht="42">
      <c r="A300" s="5" t="s">
        <v>93</v>
      </c>
      <c r="B300" s="6"/>
      <c r="C300" s="7"/>
      <c r="D300" s="14"/>
      <c r="E300" s="16"/>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row>
    <row r="301" spans="1:30" ht="14">
      <c r="A301" s="5" t="s">
        <v>94</v>
      </c>
      <c r="B301" s="6"/>
      <c r="C301" s="7"/>
      <c r="D301" s="14"/>
      <c r="E301" s="16"/>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row>
    <row r="302" spans="1:30" ht="28">
      <c r="A302" s="5" t="s">
        <v>95</v>
      </c>
      <c r="B302" s="6"/>
      <c r="C302" s="7"/>
      <c r="D302" s="14"/>
      <c r="E302" s="16"/>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row>
    <row r="303" spans="1:30" ht="28">
      <c r="A303" s="5" t="s">
        <v>96</v>
      </c>
      <c r="B303" s="6"/>
      <c r="C303" s="7"/>
      <c r="D303" s="14"/>
      <c r="E303" s="16"/>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row>
    <row r="304" spans="1:30" ht="42">
      <c r="A304" s="5" t="s">
        <v>97</v>
      </c>
      <c r="B304" s="6"/>
      <c r="C304" s="7"/>
      <c r="D304" s="14"/>
      <c r="E304" s="16"/>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row>
    <row r="305" spans="1:30" ht="14">
      <c r="A305" s="5" t="s">
        <v>98</v>
      </c>
      <c r="B305" s="6"/>
      <c r="C305" s="7"/>
      <c r="D305" s="14"/>
      <c r="E305" s="16"/>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row>
    <row r="306" spans="1:30" ht="42">
      <c r="A306" s="5" t="s">
        <v>99</v>
      </c>
      <c r="B306" s="6"/>
      <c r="C306" s="7"/>
      <c r="D306" s="14"/>
      <c r="E306" s="16"/>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row>
    <row r="307" spans="1:30" ht="98">
      <c r="A307" s="5" t="s">
        <v>100</v>
      </c>
      <c r="B307" s="6"/>
      <c r="C307" s="7"/>
      <c r="D307" s="14"/>
      <c r="E307" s="16"/>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row>
    <row r="308" spans="1:30">
      <c r="A308" s="5"/>
      <c r="B308" s="6"/>
      <c r="C308" s="7"/>
      <c r="D308" s="14"/>
      <c r="E308" s="16"/>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row>
    <row r="309" spans="1:30" ht="84">
      <c r="A309" s="5" t="s">
        <v>101</v>
      </c>
      <c r="B309" s="6"/>
      <c r="C309" s="7"/>
      <c r="D309" s="14"/>
      <c r="E309" s="16"/>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row>
    <row r="310" spans="1:30">
      <c r="A310" s="5"/>
      <c r="B310" s="6"/>
      <c r="C310" s="7"/>
      <c r="D310" s="14"/>
      <c r="E310" s="16"/>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row>
    <row r="311" spans="1:30" ht="42">
      <c r="A311" s="5" t="s">
        <v>102</v>
      </c>
      <c r="B311" s="6"/>
      <c r="C311" s="7"/>
      <c r="D311" s="14"/>
      <c r="E311" s="16"/>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row>
    <row r="312" spans="1:30">
      <c r="A312" s="5"/>
      <c r="B312" s="6"/>
      <c r="C312" s="7"/>
      <c r="D312" s="14"/>
      <c r="E312" s="16"/>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row>
    <row r="313" spans="1:30" ht="56">
      <c r="A313" s="5" t="s">
        <v>103</v>
      </c>
      <c r="B313" s="6"/>
      <c r="C313" s="7"/>
      <c r="D313" s="14"/>
      <c r="E313" s="16"/>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row>
    <row r="314" spans="1:30">
      <c r="A314" s="5"/>
      <c r="B314" s="6"/>
      <c r="C314" s="7"/>
      <c r="D314" s="14"/>
      <c r="E314" s="16"/>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row>
    <row r="315" spans="1:30" ht="70">
      <c r="A315" s="5" t="s">
        <v>104</v>
      </c>
      <c r="B315" s="6"/>
      <c r="C315" s="7"/>
      <c r="D315" s="14"/>
      <c r="E315" s="16"/>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row>
    <row r="316" spans="1:30" ht="70">
      <c r="A316" s="5" t="s">
        <v>105</v>
      </c>
      <c r="B316" s="6"/>
      <c r="C316" s="7"/>
      <c r="D316" s="14"/>
      <c r="E316" s="16"/>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row>
    <row r="317" spans="1:30" ht="42">
      <c r="A317" s="5" t="s">
        <v>106</v>
      </c>
      <c r="B317" s="6"/>
      <c r="C317" s="7"/>
      <c r="D317" s="14"/>
      <c r="E317" s="16"/>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row>
    <row r="318" spans="1:30" ht="14">
      <c r="A318" s="5" t="s">
        <v>107</v>
      </c>
      <c r="B318" s="6"/>
      <c r="C318" s="7"/>
      <c r="D318" s="14"/>
      <c r="E318" s="16"/>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row>
    <row r="319" spans="1:30" ht="28">
      <c r="A319" s="5" t="s">
        <v>108</v>
      </c>
      <c r="B319" s="6"/>
      <c r="C319" s="7"/>
      <c r="D319" s="14"/>
      <c r="E319" s="16"/>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row>
    <row r="320" spans="1:30">
      <c r="A320" s="5"/>
      <c r="B320" s="6"/>
      <c r="C320" s="7"/>
      <c r="D320" s="14"/>
      <c r="E320" s="16"/>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row>
    <row r="321" spans="1:30" ht="14">
      <c r="A321" s="8" t="s">
        <v>109</v>
      </c>
      <c r="B321" s="6"/>
      <c r="C321" s="7"/>
      <c r="D321" s="14"/>
      <c r="E321" s="16"/>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row>
    <row r="322" spans="1:30">
      <c r="A322" s="5"/>
      <c r="B322" s="6"/>
      <c r="C322" s="7"/>
      <c r="D322" s="14"/>
      <c r="E322" s="16"/>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row>
    <row r="323" spans="1:30" ht="112">
      <c r="A323" s="5" t="s">
        <v>272</v>
      </c>
      <c r="B323" s="6"/>
      <c r="C323" s="7"/>
      <c r="D323" s="14"/>
      <c r="E323" s="16"/>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row>
    <row r="324" spans="1:30">
      <c r="A324" s="5"/>
      <c r="B324" s="6"/>
      <c r="C324" s="7"/>
      <c r="D324" s="14"/>
      <c r="E324" s="16"/>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row>
    <row r="325" spans="1:30" ht="14">
      <c r="A325" s="5" t="s">
        <v>274</v>
      </c>
      <c r="B325" s="6" t="s">
        <v>32</v>
      </c>
      <c r="C325" s="7">
        <v>270</v>
      </c>
      <c r="D325" s="14"/>
      <c r="E325" s="16">
        <f>C325*D325</f>
        <v>0</v>
      </c>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row>
    <row r="326" spans="1:30">
      <c r="A326" s="5"/>
      <c r="B326" s="6"/>
      <c r="C326" s="7"/>
      <c r="D326" s="14"/>
      <c r="E326" s="16"/>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row>
    <row r="327" spans="1:30">
      <c r="A327" s="5"/>
      <c r="B327" s="6"/>
      <c r="C327" s="7"/>
      <c r="D327" s="14"/>
      <c r="E327" s="16"/>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row>
    <row r="328" spans="1:30" ht="98" customHeight="1">
      <c r="A328" s="5" t="s">
        <v>269</v>
      </c>
      <c r="B328" s="6"/>
      <c r="C328" s="7"/>
      <c r="D328" s="14"/>
      <c r="E328" s="16"/>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row>
    <row r="329" spans="1:30">
      <c r="A329" s="5"/>
      <c r="B329" s="6"/>
      <c r="C329" s="7"/>
      <c r="D329" s="14"/>
      <c r="E329" s="16"/>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row>
    <row r="330" spans="1:30" ht="14">
      <c r="A330" s="5" t="s">
        <v>275</v>
      </c>
      <c r="B330" s="6" t="s">
        <v>32</v>
      </c>
      <c r="C330" s="7">
        <v>16</v>
      </c>
      <c r="D330" s="14"/>
      <c r="E330" s="16">
        <f>C330*D330</f>
        <v>0</v>
      </c>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row>
    <row r="331" spans="1:30">
      <c r="A331" s="5"/>
      <c r="B331" s="6"/>
      <c r="C331" s="7"/>
      <c r="D331" s="14"/>
      <c r="E331" s="16"/>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row>
    <row r="332" spans="1:30" ht="14">
      <c r="A332" s="8" t="s">
        <v>270</v>
      </c>
      <c r="B332" s="6"/>
      <c r="C332" s="7"/>
      <c r="D332" s="14"/>
      <c r="E332" s="16"/>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row>
    <row r="333" spans="1:30">
      <c r="A333" s="5"/>
      <c r="B333" s="6"/>
      <c r="C333" s="7"/>
      <c r="D333" s="14"/>
      <c r="E333" s="16"/>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row>
    <row r="334" spans="1:30" ht="112">
      <c r="A334" s="5" t="s">
        <v>271</v>
      </c>
      <c r="B334" s="6"/>
      <c r="C334" s="7"/>
      <c r="D334" s="14"/>
      <c r="E334" s="16"/>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row>
    <row r="335" spans="1:30" ht="14">
      <c r="A335" s="5" t="s">
        <v>134</v>
      </c>
      <c r="B335" s="6" t="s">
        <v>32</v>
      </c>
      <c r="C335" s="7">
        <f>(216*2.1)</f>
        <v>453.6</v>
      </c>
      <c r="D335" s="14"/>
      <c r="E335" s="16">
        <f>C335*D335</f>
        <v>0</v>
      </c>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row>
    <row r="336" spans="1:30">
      <c r="A336" s="5"/>
      <c r="B336" s="6"/>
      <c r="C336" s="7"/>
      <c r="D336" s="14"/>
      <c r="E336" s="16"/>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row>
    <row r="337" spans="1:30" ht="112">
      <c r="A337" s="5" t="s">
        <v>272</v>
      </c>
      <c r="B337" s="6"/>
      <c r="C337" s="7"/>
      <c r="D337" s="14"/>
      <c r="E337" s="16"/>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row>
    <row r="338" spans="1:30" ht="14">
      <c r="A338" s="5" t="s">
        <v>273</v>
      </c>
      <c r="B338" s="6" t="s">
        <v>50</v>
      </c>
      <c r="C338" s="7">
        <f>(720*0.3)*2</f>
        <v>432</v>
      </c>
      <c r="D338" s="14"/>
      <c r="E338" s="16">
        <f>C338*D338</f>
        <v>0</v>
      </c>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row>
    <row r="339" spans="1:30">
      <c r="A339" s="5"/>
      <c r="B339" s="6"/>
      <c r="C339" s="7"/>
      <c r="D339" s="14"/>
      <c r="E339" s="16"/>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row>
    <row r="340" spans="1:30">
      <c r="A340" s="5"/>
      <c r="B340" s="6"/>
      <c r="C340" s="7"/>
      <c r="D340" s="14"/>
      <c r="E340" s="16"/>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row>
    <row r="341" spans="1:30" ht="14">
      <c r="A341" s="5" t="s">
        <v>110</v>
      </c>
      <c r="B341" s="6"/>
      <c r="C341" s="7"/>
      <c r="D341" s="14"/>
      <c r="E341" s="16"/>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row>
    <row r="342" spans="1:30">
      <c r="A342" s="5"/>
      <c r="B342" s="6"/>
      <c r="C342" s="7"/>
      <c r="D342" s="14"/>
      <c r="E342" s="16"/>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row>
    <row r="343" spans="1:30" ht="28">
      <c r="A343" s="5" t="s">
        <v>111</v>
      </c>
      <c r="B343" s="6"/>
      <c r="C343" s="7"/>
      <c r="D343" s="14"/>
      <c r="E343" s="16"/>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row>
    <row r="344" spans="1:30">
      <c r="A344" s="5"/>
      <c r="B344" s="6"/>
      <c r="C344" s="7"/>
      <c r="D344" s="14"/>
      <c r="E344" s="16"/>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row>
    <row r="345" spans="1:30" ht="28">
      <c r="A345" s="5" t="s">
        <v>112</v>
      </c>
      <c r="B345" s="6" t="s">
        <v>50</v>
      </c>
      <c r="C345" s="7">
        <v>50</v>
      </c>
      <c r="D345" s="14"/>
      <c r="E345" s="16">
        <f>C345*D345</f>
        <v>0</v>
      </c>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row>
    <row r="346" spans="1:30">
      <c r="A346" s="5"/>
      <c r="B346" s="6"/>
      <c r="C346" s="7"/>
      <c r="D346" s="14"/>
      <c r="E346" s="16"/>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row>
    <row r="347" spans="1:30" ht="14">
      <c r="A347" s="5" t="s">
        <v>113</v>
      </c>
      <c r="B347" s="6"/>
      <c r="C347" s="7"/>
      <c r="D347" s="14"/>
      <c r="E347" s="16"/>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row>
    <row r="348" spans="1:30">
      <c r="A348" s="5"/>
      <c r="B348" s="6"/>
      <c r="C348" s="7"/>
      <c r="D348" s="14"/>
      <c r="E348" s="16"/>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row>
    <row r="349" spans="1:30" ht="14">
      <c r="A349" s="5" t="s">
        <v>114</v>
      </c>
      <c r="B349" s="6"/>
      <c r="C349" s="7"/>
      <c r="D349" s="14"/>
      <c r="E349" s="16"/>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row>
    <row r="350" spans="1:30">
      <c r="A350" s="5"/>
      <c r="B350" s="6"/>
      <c r="C350" s="7"/>
      <c r="D350" s="14"/>
      <c r="E350" s="16"/>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row>
    <row r="351" spans="1:30" ht="56">
      <c r="A351" s="5" t="s">
        <v>115</v>
      </c>
      <c r="B351" s="6"/>
      <c r="C351" s="7"/>
      <c r="D351" s="14"/>
      <c r="E351" s="16"/>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row>
    <row r="352" spans="1:30">
      <c r="A352" s="5"/>
      <c r="B352" s="6"/>
      <c r="C352" s="7"/>
      <c r="D352" s="14"/>
      <c r="E352" s="16"/>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row>
    <row r="353" spans="1:30">
      <c r="A353" s="5"/>
      <c r="B353" s="6"/>
      <c r="C353" s="7"/>
      <c r="D353" s="14"/>
      <c r="E353" s="16"/>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row>
    <row r="354" spans="1:30" ht="15" customHeight="1">
      <c r="A354" s="5" t="s">
        <v>276</v>
      </c>
      <c r="B354" s="6" t="s">
        <v>32</v>
      </c>
      <c r="C354" s="7">
        <f>5+5+2</f>
        <v>12</v>
      </c>
      <c r="D354" s="14"/>
      <c r="E354" s="16">
        <f>C354*D354</f>
        <v>0</v>
      </c>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row>
    <row r="355" spans="1:30">
      <c r="A355" s="5"/>
      <c r="B355" s="6"/>
      <c r="C355" s="7"/>
      <c r="D355" s="14"/>
      <c r="E355" s="16"/>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row>
    <row r="356" spans="1:30">
      <c r="A356" s="5"/>
      <c r="B356" s="6"/>
      <c r="C356" s="7"/>
      <c r="D356" s="14"/>
      <c r="E356" s="16"/>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row>
    <row r="357" spans="1:30" ht="56">
      <c r="A357" s="5" t="s">
        <v>210</v>
      </c>
      <c r="B357" s="6"/>
      <c r="C357" s="7"/>
      <c r="D357" s="14"/>
      <c r="E357" s="16"/>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row>
    <row r="358" spans="1:30">
      <c r="A358" s="5"/>
      <c r="B358" s="6"/>
      <c r="C358" s="7"/>
      <c r="D358" s="14"/>
      <c r="E358" s="16"/>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row>
    <row r="359" spans="1:30">
      <c r="A359" s="5"/>
      <c r="B359" s="6"/>
      <c r="C359" s="7"/>
      <c r="D359" s="14"/>
      <c r="E359" s="16"/>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row>
    <row r="360" spans="1:30" ht="14">
      <c r="A360" s="8" t="s">
        <v>250</v>
      </c>
      <c r="B360" s="6"/>
      <c r="C360" s="7"/>
      <c r="D360" s="14"/>
      <c r="E360" s="16"/>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row>
    <row r="361" spans="1:30">
      <c r="A361" s="5"/>
      <c r="B361" s="6"/>
      <c r="C361" s="7"/>
      <c r="D361" s="14"/>
      <c r="E361" s="16"/>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row>
    <row r="362" spans="1:30" ht="14">
      <c r="A362" s="5" t="s">
        <v>37</v>
      </c>
      <c r="B362" s="6"/>
      <c r="C362" s="7"/>
      <c r="D362" s="14"/>
      <c r="E362" s="16"/>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row>
    <row r="363" spans="1:30">
      <c r="A363" s="5"/>
      <c r="B363" s="6"/>
      <c r="C363" s="7"/>
      <c r="D363" s="14"/>
      <c r="E363" s="16"/>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row>
    <row r="364" spans="1:30" ht="56">
      <c r="A364" s="5" t="s">
        <v>38</v>
      </c>
      <c r="B364" s="6"/>
      <c r="C364" s="7"/>
      <c r="D364" s="14"/>
      <c r="E364" s="16"/>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row>
    <row r="365" spans="1:30">
      <c r="A365" s="5"/>
      <c r="B365" s="6"/>
      <c r="C365" s="7"/>
      <c r="D365" s="14"/>
      <c r="E365" s="16"/>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row>
    <row r="366" spans="1:30" ht="14">
      <c r="A366" s="5" t="s">
        <v>9</v>
      </c>
      <c r="B366" s="6"/>
      <c r="C366" s="7"/>
      <c r="D366" s="14"/>
      <c r="E366" s="16"/>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row>
    <row r="367" spans="1:30">
      <c r="A367" s="5"/>
      <c r="B367" s="6"/>
      <c r="C367" s="7"/>
      <c r="D367" s="14"/>
      <c r="E367" s="16"/>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row>
    <row r="368" spans="1:30" ht="14">
      <c r="A368" s="5" t="s">
        <v>211</v>
      </c>
      <c r="B368" s="6"/>
      <c r="C368" s="7"/>
      <c r="D368" s="14"/>
      <c r="E368" s="16"/>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row>
    <row r="369" spans="1:30">
      <c r="A369" s="5"/>
      <c r="B369" s="6"/>
      <c r="C369" s="7"/>
      <c r="D369" s="14"/>
      <c r="E369" s="16"/>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row>
    <row r="370" spans="1:30" ht="28">
      <c r="A370" s="5" t="s">
        <v>212</v>
      </c>
      <c r="B370" s="6"/>
      <c r="C370" s="7"/>
      <c r="D370" s="14"/>
      <c r="E370" s="16"/>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row>
    <row r="371" spans="1:30">
      <c r="A371" s="5"/>
      <c r="B371" s="6"/>
      <c r="C371" s="7"/>
      <c r="D371" s="14"/>
      <c r="E371" s="16"/>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row>
    <row r="372" spans="1:30" ht="14">
      <c r="A372" s="5" t="s">
        <v>213</v>
      </c>
      <c r="B372" s="6"/>
      <c r="C372" s="7"/>
      <c r="D372" s="14"/>
      <c r="E372" s="16"/>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row>
    <row r="373" spans="1:30">
      <c r="A373" s="5"/>
      <c r="B373" s="6"/>
      <c r="C373" s="7"/>
      <c r="D373" s="14"/>
      <c r="E373" s="16"/>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row>
    <row r="374" spans="1:30" ht="42">
      <c r="A374" s="5" t="s">
        <v>214</v>
      </c>
      <c r="B374" s="6"/>
      <c r="C374" s="7"/>
      <c r="D374" s="14"/>
      <c r="E374" s="16"/>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row>
    <row r="375" spans="1:30">
      <c r="A375" s="5"/>
      <c r="B375" s="6"/>
      <c r="C375" s="7"/>
      <c r="D375" s="14"/>
      <c r="E375" s="16"/>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row>
    <row r="376" spans="1:30" ht="14">
      <c r="A376" s="5" t="s">
        <v>215</v>
      </c>
      <c r="B376" s="6"/>
      <c r="C376" s="7"/>
      <c r="D376" s="14"/>
      <c r="E376" s="16"/>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row>
    <row r="377" spans="1:30">
      <c r="A377" s="5"/>
      <c r="B377" s="6"/>
      <c r="C377" s="7"/>
      <c r="D377" s="14"/>
      <c r="E377" s="16"/>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row>
    <row r="378" spans="1:30" ht="70">
      <c r="A378" s="5" t="s">
        <v>216</v>
      </c>
      <c r="B378" s="6"/>
      <c r="C378" s="7"/>
      <c r="D378" s="14"/>
      <c r="E378" s="16"/>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row>
    <row r="379" spans="1:30">
      <c r="A379" s="5"/>
      <c r="B379" s="6"/>
      <c r="C379" s="7"/>
      <c r="D379" s="14"/>
      <c r="E379" s="16"/>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row>
    <row r="380" spans="1:30" ht="70">
      <c r="A380" s="5" t="s">
        <v>217</v>
      </c>
      <c r="B380" s="6"/>
      <c r="C380" s="7"/>
      <c r="D380" s="14"/>
      <c r="E380" s="16"/>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row>
    <row r="381" spans="1:30">
      <c r="A381" s="5"/>
      <c r="B381" s="6"/>
      <c r="C381" s="7"/>
      <c r="D381" s="14"/>
      <c r="E381" s="16"/>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row>
    <row r="382" spans="1:30" ht="14">
      <c r="A382" s="5" t="s">
        <v>218</v>
      </c>
      <c r="B382" s="6"/>
      <c r="C382" s="7"/>
      <c r="D382" s="14"/>
      <c r="E382" s="16"/>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row>
    <row r="383" spans="1:30">
      <c r="A383" s="5"/>
      <c r="B383" s="6"/>
      <c r="C383" s="7"/>
      <c r="D383" s="14"/>
      <c r="E383" s="16"/>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row>
    <row r="384" spans="1:30" ht="112">
      <c r="A384" s="5" t="s">
        <v>219</v>
      </c>
      <c r="B384" s="6"/>
      <c r="C384" s="7"/>
      <c r="D384" s="14"/>
      <c r="E384" s="16"/>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row>
    <row r="385" spans="1:30">
      <c r="A385" s="5"/>
      <c r="B385" s="6"/>
      <c r="C385" s="7"/>
      <c r="D385" s="14"/>
      <c r="E385" s="16"/>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row>
    <row r="386" spans="1:30" ht="14">
      <c r="A386" s="5" t="s">
        <v>220</v>
      </c>
      <c r="B386" s="6"/>
      <c r="C386" s="7"/>
      <c r="D386" s="14"/>
      <c r="E386" s="16"/>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row>
    <row r="387" spans="1:30">
      <c r="A387" s="5"/>
      <c r="B387" s="6"/>
      <c r="C387" s="7"/>
      <c r="D387" s="14"/>
      <c r="E387" s="16"/>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row>
    <row r="388" spans="1:30" ht="42">
      <c r="A388" s="5" t="s">
        <v>221</v>
      </c>
      <c r="B388" s="6"/>
      <c r="C388" s="7"/>
      <c r="D388" s="14"/>
      <c r="E388" s="16"/>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row>
    <row r="389" spans="1:30">
      <c r="A389" s="5"/>
      <c r="B389" s="6"/>
      <c r="C389" s="7"/>
      <c r="D389" s="14"/>
      <c r="E389" s="16"/>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1:30" ht="14">
      <c r="A390" s="5" t="s">
        <v>222</v>
      </c>
      <c r="B390" s="6"/>
      <c r="C390" s="7"/>
      <c r="D390" s="14"/>
      <c r="E390" s="16"/>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row>
    <row r="391" spans="1:30">
      <c r="A391" s="5"/>
      <c r="B391" s="6"/>
      <c r="C391" s="7"/>
      <c r="D391" s="14"/>
      <c r="E391" s="16"/>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row>
    <row r="392" spans="1:30" ht="56">
      <c r="A392" s="5" t="s">
        <v>223</v>
      </c>
      <c r="B392" s="6"/>
      <c r="C392" s="7"/>
      <c r="D392" s="14"/>
      <c r="E392" s="16"/>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row>
    <row r="393" spans="1:30">
      <c r="A393" s="5"/>
      <c r="B393" s="6"/>
      <c r="C393" s="7"/>
      <c r="D393" s="14"/>
      <c r="E393" s="16"/>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row>
    <row r="394" spans="1:30" ht="14">
      <c r="A394" s="5" t="s">
        <v>224</v>
      </c>
      <c r="B394" s="6"/>
      <c r="C394" s="7"/>
      <c r="D394" s="14"/>
      <c r="E394" s="16"/>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row>
    <row r="395" spans="1:30">
      <c r="A395" s="5"/>
      <c r="B395" s="6"/>
      <c r="C395" s="7"/>
      <c r="D395" s="14"/>
      <c r="E395" s="16"/>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row>
    <row r="396" spans="1:30" ht="84">
      <c r="A396" s="5" t="s">
        <v>225</v>
      </c>
      <c r="B396" s="6"/>
      <c r="C396" s="7"/>
      <c r="D396" s="14"/>
      <c r="E396" s="16"/>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row>
    <row r="397" spans="1:30">
      <c r="A397" s="5"/>
      <c r="B397" s="6"/>
      <c r="C397" s="7"/>
      <c r="D397" s="14"/>
      <c r="E397" s="16"/>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row>
    <row r="398" spans="1:30" ht="14">
      <c r="A398" s="5" t="s">
        <v>226</v>
      </c>
      <c r="B398" s="6"/>
      <c r="C398" s="7"/>
      <c r="D398" s="14"/>
      <c r="E398" s="16"/>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row>
    <row r="399" spans="1:30">
      <c r="A399" s="5"/>
      <c r="B399" s="6"/>
      <c r="C399" s="7"/>
      <c r="D399" s="14"/>
      <c r="E399" s="16"/>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row>
    <row r="400" spans="1:30" ht="28">
      <c r="A400" s="5" t="s">
        <v>227</v>
      </c>
      <c r="B400" s="6"/>
      <c r="C400" s="7"/>
      <c r="D400" s="14"/>
      <c r="E400" s="16"/>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row>
    <row r="401" spans="1:30">
      <c r="A401" s="5"/>
      <c r="B401" s="6"/>
      <c r="C401" s="7"/>
      <c r="D401" s="14"/>
      <c r="E401" s="16"/>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row>
    <row r="402" spans="1:30" ht="14">
      <c r="A402" s="5" t="s">
        <v>228</v>
      </c>
      <c r="B402" s="6"/>
      <c r="C402" s="7"/>
      <c r="D402" s="14"/>
      <c r="E402" s="16"/>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row>
    <row r="403" spans="1:30">
      <c r="A403" s="5"/>
      <c r="B403" s="6"/>
      <c r="C403" s="7"/>
      <c r="D403" s="14"/>
      <c r="E403" s="16"/>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row>
    <row r="404" spans="1:30" ht="112">
      <c r="A404" s="5" t="s">
        <v>229</v>
      </c>
      <c r="B404" s="6"/>
      <c r="C404" s="7"/>
      <c r="D404" s="14"/>
      <c r="E404" s="16"/>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row>
    <row r="405" spans="1:30">
      <c r="A405" s="5"/>
      <c r="B405" s="6"/>
      <c r="C405" s="7"/>
      <c r="D405" s="14"/>
      <c r="E405" s="16"/>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row>
    <row r="406" spans="1:30" ht="14">
      <c r="A406" s="5" t="s">
        <v>230</v>
      </c>
      <c r="B406" s="6"/>
      <c r="C406" s="7"/>
      <c r="D406" s="14"/>
      <c r="E406" s="16"/>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row>
    <row r="407" spans="1:30">
      <c r="A407" s="5"/>
      <c r="B407" s="6"/>
      <c r="C407" s="7"/>
      <c r="D407" s="14"/>
      <c r="E407" s="16"/>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row>
    <row r="408" spans="1:30" ht="126">
      <c r="A408" s="5" t="s">
        <v>231</v>
      </c>
      <c r="B408" s="6"/>
      <c r="C408" s="7"/>
      <c r="D408" s="14"/>
      <c r="E408" s="16"/>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row>
    <row r="409" spans="1:30">
      <c r="A409" s="5"/>
      <c r="B409" s="6"/>
      <c r="C409" s="7"/>
      <c r="D409" s="14"/>
      <c r="E409" s="16"/>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row>
    <row r="410" spans="1:30" ht="84">
      <c r="A410" s="5" t="s">
        <v>232</v>
      </c>
      <c r="B410" s="6"/>
      <c r="C410" s="7"/>
      <c r="D410" s="14"/>
      <c r="E410" s="16"/>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row>
    <row r="411" spans="1:30">
      <c r="A411" s="5"/>
      <c r="B411" s="6"/>
      <c r="C411" s="7"/>
      <c r="D411" s="14"/>
      <c r="E411" s="16"/>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row>
    <row r="412" spans="1:30" ht="14">
      <c r="A412" s="5" t="s">
        <v>233</v>
      </c>
      <c r="B412" s="6"/>
      <c r="C412" s="7"/>
      <c r="D412" s="14"/>
      <c r="E412" s="16"/>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row>
    <row r="413" spans="1:30">
      <c r="A413" s="5"/>
      <c r="B413" s="6"/>
      <c r="C413" s="7"/>
      <c r="D413" s="14"/>
      <c r="E413" s="16"/>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row>
    <row r="414" spans="1:30" ht="84">
      <c r="A414" s="5" t="s">
        <v>234</v>
      </c>
      <c r="B414" s="6"/>
      <c r="C414" s="7"/>
      <c r="D414" s="14"/>
      <c r="E414" s="16"/>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row>
    <row r="415" spans="1:30">
      <c r="A415" s="5"/>
      <c r="B415" s="6"/>
      <c r="C415" s="7"/>
      <c r="D415" s="14"/>
      <c r="E415" s="16"/>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row>
    <row r="416" spans="1:30" ht="14">
      <c r="A416" s="5" t="s">
        <v>235</v>
      </c>
      <c r="B416" s="6"/>
      <c r="C416" s="7"/>
      <c r="D416" s="14"/>
      <c r="E416" s="16"/>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row>
    <row r="417" spans="1:30">
      <c r="A417" s="5"/>
      <c r="B417" s="6"/>
      <c r="C417" s="7"/>
      <c r="D417" s="14"/>
      <c r="E417" s="16"/>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row>
    <row r="418" spans="1:30" ht="56">
      <c r="A418" s="5" t="s">
        <v>236</v>
      </c>
      <c r="B418" s="6"/>
      <c r="C418" s="7"/>
      <c r="D418" s="14"/>
      <c r="E418" s="16"/>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row>
    <row r="419" spans="1:30">
      <c r="A419" s="5"/>
      <c r="B419" s="6"/>
      <c r="C419" s="7"/>
      <c r="D419" s="14"/>
      <c r="E419" s="16"/>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row>
    <row r="420" spans="1:30" ht="14">
      <c r="A420" s="5" t="s">
        <v>237</v>
      </c>
      <c r="B420" s="6"/>
      <c r="C420" s="7"/>
      <c r="D420" s="14"/>
      <c r="E420" s="16"/>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row>
    <row r="421" spans="1:30">
      <c r="A421" s="5"/>
      <c r="B421" s="6"/>
      <c r="C421" s="7"/>
      <c r="D421" s="14"/>
      <c r="E421" s="16"/>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row>
    <row r="422" spans="1:30" ht="42">
      <c r="A422" s="5" t="s">
        <v>238</v>
      </c>
      <c r="B422" s="6"/>
      <c r="C422" s="7"/>
      <c r="D422" s="14"/>
      <c r="E422" s="16"/>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row>
    <row r="423" spans="1:30">
      <c r="A423" s="5"/>
      <c r="B423" s="6"/>
      <c r="C423" s="7"/>
      <c r="D423" s="14"/>
      <c r="E423" s="16"/>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row>
    <row r="424" spans="1:30" ht="14">
      <c r="A424" s="5" t="s">
        <v>239</v>
      </c>
      <c r="B424" s="6"/>
      <c r="C424" s="7"/>
      <c r="D424" s="14"/>
      <c r="E424" s="16"/>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row>
    <row r="425" spans="1:30">
      <c r="A425" s="5"/>
      <c r="B425" s="6"/>
      <c r="C425" s="7"/>
      <c r="D425" s="14"/>
      <c r="E425" s="16"/>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row>
    <row r="426" spans="1:30" ht="42">
      <c r="A426" s="5" t="s">
        <v>240</v>
      </c>
      <c r="B426" s="6"/>
      <c r="C426" s="7"/>
      <c r="D426" s="14"/>
      <c r="E426" s="16"/>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row>
    <row r="427" spans="1:30">
      <c r="A427" s="5"/>
      <c r="B427" s="6"/>
      <c r="C427" s="7"/>
      <c r="D427" s="14"/>
      <c r="E427" s="16"/>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row>
    <row r="428" spans="1:30" ht="14">
      <c r="A428" s="5" t="s">
        <v>241</v>
      </c>
      <c r="B428" s="6"/>
      <c r="C428" s="7"/>
      <c r="D428" s="14"/>
      <c r="E428" s="16"/>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row>
    <row r="429" spans="1:30">
      <c r="A429" s="5"/>
      <c r="B429" s="6"/>
      <c r="C429" s="7"/>
      <c r="D429" s="14"/>
      <c r="E429" s="16"/>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row>
    <row r="430" spans="1:30" ht="42">
      <c r="A430" s="5" t="s">
        <v>242</v>
      </c>
      <c r="B430" s="6"/>
      <c r="C430" s="7"/>
      <c r="D430" s="14"/>
      <c r="E430" s="16"/>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row>
    <row r="431" spans="1:30">
      <c r="A431" s="5"/>
      <c r="B431" s="6"/>
      <c r="C431" s="7"/>
      <c r="D431" s="14"/>
      <c r="E431" s="16"/>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row>
    <row r="432" spans="1:30" ht="154">
      <c r="A432" s="5" t="s">
        <v>243</v>
      </c>
      <c r="B432" s="6"/>
      <c r="C432" s="7"/>
      <c r="D432" s="14"/>
      <c r="E432" s="16"/>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row>
    <row r="433" spans="1:30">
      <c r="A433" s="5"/>
      <c r="B433" s="6"/>
      <c r="C433" s="7"/>
      <c r="D433" s="14"/>
      <c r="E433" s="16"/>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row>
    <row r="434" spans="1:30" ht="14">
      <c r="A434" s="5" t="s">
        <v>18</v>
      </c>
      <c r="B434" s="6"/>
      <c r="C434" s="7"/>
      <c r="D434" s="14"/>
      <c r="E434" s="16"/>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row>
    <row r="435" spans="1:30">
      <c r="A435" s="5"/>
      <c r="B435" s="6"/>
      <c r="C435" s="7"/>
      <c r="D435" s="14"/>
      <c r="E435" s="16"/>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row>
    <row r="436" spans="1:30" ht="84">
      <c r="A436" s="5" t="s">
        <v>244</v>
      </c>
      <c r="B436" s="6"/>
      <c r="C436" s="7"/>
      <c r="D436" s="14"/>
      <c r="E436" s="16"/>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row>
    <row r="437" spans="1:30">
      <c r="A437" s="5"/>
      <c r="B437" s="6"/>
      <c r="C437" s="7"/>
      <c r="D437" s="14"/>
      <c r="E437" s="16"/>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row>
    <row r="438" spans="1:30" ht="70">
      <c r="A438" s="5" t="s">
        <v>245</v>
      </c>
      <c r="B438" s="6"/>
      <c r="C438" s="7"/>
      <c r="D438" s="14"/>
      <c r="E438" s="16"/>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row>
    <row r="439" spans="1:30">
      <c r="A439" s="5"/>
      <c r="B439" s="6"/>
      <c r="C439" s="7"/>
      <c r="D439" s="14"/>
      <c r="E439" s="16"/>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row>
    <row r="440" spans="1:30" ht="56">
      <c r="A440" s="5" t="s">
        <v>246</v>
      </c>
      <c r="B440" s="6"/>
      <c r="C440" s="7"/>
      <c r="D440" s="14"/>
      <c r="E440" s="16"/>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row>
    <row r="441" spans="1:30">
      <c r="A441" s="5"/>
      <c r="B441" s="6"/>
      <c r="C441" s="7"/>
      <c r="D441" s="14"/>
      <c r="E441" s="16"/>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row>
    <row r="442" spans="1:30" ht="42">
      <c r="A442" s="5" t="s">
        <v>247</v>
      </c>
      <c r="B442" s="6"/>
      <c r="C442" s="7"/>
      <c r="D442" s="14"/>
      <c r="E442" s="16"/>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row>
    <row r="443" spans="1:30">
      <c r="A443" s="5"/>
      <c r="B443" s="6"/>
      <c r="C443" s="7"/>
      <c r="D443" s="14"/>
      <c r="E443" s="16"/>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row>
    <row r="444" spans="1:30" ht="14">
      <c r="A444" s="5" t="s">
        <v>248</v>
      </c>
      <c r="B444" s="6"/>
      <c r="C444" s="7"/>
      <c r="D444" s="14"/>
      <c r="E444" s="16"/>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row>
    <row r="445" spans="1:30">
      <c r="A445" s="5"/>
      <c r="B445" s="6"/>
      <c r="C445" s="7"/>
      <c r="D445" s="14"/>
      <c r="E445" s="16"/>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row>
    <row r="446" spans="1:30" ht="84">
      <c r="A446" s="5" t="s">
        <v>249</v>
      </c>
      <c r="B446" s="6"/>
      <c r="C446" s="7"/>
      <c r="D446" s="14"/>
      <c r="E446" s="16"/>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row>
    <row r="447" spans="1:30">
      <c r="A447" s="5"/>
      <c r="B447" s="6"/>
      <c r="C447" s="7"/>
      <c r="D447" s="14"/>
      <c r="E447" s="16"/>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row>
    <row r="448" spans="1:30" ht="14">
      <c r="A448" s="5" t="s">
        <v>251</v>
      </c>
      <c r="B448" s="6"/>
      <c r="C448" s="7"/>
      <c r="D448" s="14"/>
      <c r="E448" s="20"/>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row>
    <row r="449" spans="1:30">
      <c r="A449" s="9"/>
      <c r="B449" s="6"/>
      <c r="C449" s="7"/>
      <c r="D449" s="14"/>
      <c r="E449" s="20"/>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row>
    <row r="450" spans="1:30">
      <c r="A450" s="5"/>
      <c r="B450" s="6"/>
      <c r="C450" s="7"/>
      <c r="D450" s="14"/>
      <c r="E450" s="20"/>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row>
    <row r="451" spans="1:30" ht="42">
      <c r="A451" s="5" t="s">
        <v>288</v>
      </c>
      <c r="B451" s="6" t="s">
        <v>29</v>
      </c>
      <c r="C451" s="7">
        <v>12</v>
      </c>
      <c r="D451" s="14"/>
      <c r="E451" s="20">
        <f>C451*D451</f>
        <v>0</v>
      </c>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row>
    <row r="452" spans="1:30">
      <c r="A452" s="5"/>
      <c r="B452" s="6"/>
      <c r="C452" s="7"/>
      <c r="D452" s="14"/>
      <c r="E452" s="20"/>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row>
    <row r="453" spans="1:30">
      <c r="A453" s="5"/>
      <c r="B453" s="6"/>
      <c r="C453" s="7"/>
      <c r="D453" s="14"/>
      <c r="E453" s="20"/>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row>
    <row r="454" spans="1:30">
      <c r="A454" s="5"/>
      <c r="B454" s="6"/>
      <c r="C454" s="7"/>
      <c r="D454" s="14"/>
      <c r="E454" s="20"/>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row>
    <row r="455" spans="1:30" ht="62" customHeight="1">
      <c r="A455" s="5" t="s">
        <v>289</v>
      </c>
      <c r="B455" s="6" t="s">
        <v>29</v>
      </c>
      <c r="C455" s="7">
        <v>3</v>
      </c>
      <c r="D455" s="14"/>
      <c r="E455" s="20">
        <f>C455*D455</f>
        <v>0</v>
      </c>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row>
    <row r="456" spans="1:30">
      <c r="A456" s="5"/>
      <c r="B456" s="6"/>
      <c r="C456" s="7"/>
      <c r="D456" s="14"/>
      <c r="E456" s="20"/>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row>
    <row r="457" spans="1:30" ht="14">
      <c r="A457" s="8" t="s">
        <v>290</v>
      </c>
      <c r="B457" s="6"/>
      <c r="C457" s="7"/>
      <c r="D457" s="14"/>
      <c r="E457" s="20"/>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row>
    <row r="458" spans="1:30">
      <c r="A458" s="5"/>
      <c r="B458" s="6"/>
      <c r="C458" s="7"/>
      <c r="D458" s="14"/>
      <c r="E458" s="20"/>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row>
    <row r="459" spans="1:30" ht="70">
      <c r="A459" s="5" t="s">
        <v>292</v>
      </c>
      <c r="B459" s="6" t="s">
        <v>29</v>
      </c>
      <c r="C459" s="7">
        <v>8</v>
      </c>
      <c r="D459" s="14"/>
      <c r="E459" s="20">
        <f>C459*D459</f>
        <v>0</v>
      </c>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row>
    <row r="460" spans="1:30">
      <c r="A460" s="5"/>
      <c r="B460" s="6"/>
      <c r="C460" s="7"/>
      <c r="D460" s="14"/>
      <c r="E460" s="20"/>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row>
    <row r="461" spans="1:30" ht="84">
      <c r="A461" s="5" t="s">
        <v>291</v>
      </c>
      <c r="B461" s="6" t="s">
        <v>29</v>
      </c>
      <c r="C461" s="7">
        <v>2</v>
      </c>
      <c r="D461" s="14"/>
      <c r="E461" s="20">
        <f>C461*D461</f>
        <v>0</v>
      </c>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row>
    <row r="462" spans="1:30">
      <c r="A462" s="5"/>
      <c r="B462" s="6"/>
      <c r="C462" s="7"/>
      <c r="D462" s="14"/>
      <c r="E462" s="20"/>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row>
    <row r="463" spans="1:30" ht="70">
      <c r="A463" s="5" t="s">
        <v>293</v>
      </c>
      <c r="B463" s="6" t="s">
        <v>29</v>
      </c>
      <c r="C463" s="7">
        <v>2</v>
      </c>
      <c r="D463" s="14"/>
      <c r="E463" s="20">
        <f>C463*D463</f>
        <v>0</v>
      </c>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row>
    <row r="464" spans="1:30">
      <c r="A464" s="5"/>
      <c r="B464" s="6"/>
      <c r="C464" s="7"/>
      <c r="D464" s="14"/>
      <c r="E464" s="20"/>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row>
    <row r="465" spans="1:30" ht="56">
      <c r="A465" s="5" t="s">
        <v>294</v>
      </c>
      <c r="B465" s="6" t="s">
        <v>29</v>
      </c>
      <c r="C465" s="7">
        <v>2</v>
      </c>
      <c r="D465" s="14"/>
      <c r="E465" s="20">
        <f>C465*D465</f>
        <v>0</v>
      </c>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row>
    <row r="466" spans="1:30">
      <c r="A466" s="5"/>
      <c r="B466" s="6"/>
      <c r="C466" s="7"/>
      <c r="D466" s="14"/>
      <c r="E466" s="20"/>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row>
    <row r="467" spans="1:30" ht="84">
      <c r="A467" s="87" t="s">
        <v>354</v>
      </c>
      <c r="B467" s="88" t="s">
        <v>29</v>
      </c>
      <c r="C467" s="89">
        <v>1</v>
      </c>
      <c r="D467" s="90"/>
      <c r="E467" s="91">
        <f t="shared" ref="E467" si="2">C467*D467</f>
        <v>0</v>
      </c>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row>
    <row r="468" spans="1:30">
      <c r="A468" s="5"/>
      <c r="B468" s="6"/>
      <c r="C468" s="7"/>
      <c r="D468" s="14"/>
      <c r="E468" s="20"/>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row>
    <row r="469" spans="1:30">
      <c r="A469" s="5"/>
      <c r="B469" s="6"/>
      <c r="C469" s="7"/>
      <c r="D469" s="14"/>
      <c r="E469" s="20"/>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row>
    <row r="470" spans="1:30">
      <c r="A470" s="5"/>
      <c r="B470" s="6"/>
      <c r="C470" s="7"/>
      <c r="D470" s="14"/>
      <c r="E470" s="20"/>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row>
    <row r="471" spans="1:30" ht="14">
      <c r="A471" s="8" t="s">
        <v>295</v>
      </c>
      <c r="B471" s="6"/>
      <c r="C471" s="7"/>
      <c r="D471" s="14"/>
      <c r="E471" s="20"/>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row>
    <row r="472" spans="1:30">
      <c r="A472" s="5"/>
      <c r="B472" s="6"/>
      <c r="C472" s="7"/>
      <c r="D472" s="14"/>
      <c r="E472" s="20"/>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row>
    <row r="473" spans="1:30" ht="112">
      <c r="A473" s="5" t="s">
        <v>296</v>
      </c>
      <c r="B473" s="6" t="s">
        <v>29</v>
      </c>
      <c r="C473" s="7">
        <v>12</v>
      </c>
      <c r="D473" s="14"/>
      <c r="E473" s="20">
        <f>C473*D473</f>
        <v>0</v>
      </c>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row>
    <row r="474" spans="1:30">
      <c r="A474" s="5"/>
      <c r="B474" s="6"/>
      <c r="C474" s="7"/>
      <c r="D474" s="14"/>
      <c r="E474" s="20"/>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row>
    <row r="475" spans="1:30" ht="107" customHeight="1">
      <c r="A475" s="5" t="s">
        <v>297</v>
      </c>
      <c r="B475" s="6" t="s">
        <v>29</v>
      </c>
      <c r="C475" s="7">
        <v>12</v>
      </c>
      <c r="D475" s="14"/>
      <c r="E475" s="20">
        <f>C475*D475</f>
        <v>0</v>
      </c>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row>
    <row r="476" spans="1:30">
      <c r="A476" s="5"/>
      <c r="B476" s="6"/>
      <c r="C476" s="7"/>
      <c r="D476" s="14"/>
      <c r="E476" s="20"/>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row>
    <row r="477" spans="1:30" ht="109" customHeight="1">
      <c r="A477" s="5" t="s">
        <v>297</v>
      </c>
      <c r="B477" s="6" t="s">
        <v>29</v>
      </c>
      <c r="C477" s="7">
        <v>12</v>
      </c>
      <c r="D477" s="14"/>
      <c r="E477" s="20">
        <f>C477*D477</f>
        <v>0</v>
      </c>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row>
    <row r="478" spans="1:30">
      <c r="A478" s="5"/>
      <c r="B478" s="6"/>
      <c r="C478" s="7"/>
      <c r="D478" s="14"/>
      <c r="E478" s="20"/>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row>
    <row r="479" spans="1:30" ht="70">
      <c r="A479" s="5" t="s">
        <v>298</v>
      </c>
      <c r="B479" s="6" t="s">
        <v>29</v>
      </c>
      <c r="C479" s="7">
        <v>12</v>
      </c>
      <c r="D479" s="14"/>
      <c r="E479" s="20">
        <f>C479*D479</f>
        <v>0</v>
      </c>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row>
    <row r="480" spans="1:30">
      <c r="A480" s="5"/>
      <c r="B480" s="6"/>
      <c r="C480" s="7"/>
      <c r="D480" s="14"/>
      <c r="E480" s="20"/>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row>
    <row r="481" spans="1:30" ht="16">
      <c r="A481" s="83" t="s">
        <v>303</v>
      </c>
      <c r="B481" s="85"/>
      <c r="C481" s="85"/>
      <c r="D481" s="14"/>
      <c r="E481" s="20"/>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row>
    <row r="482" spans="1:30" ht="16">
      <c r="A482" s="85"/>
      <c r="B482" s="85"/>
      <c r="C482" s="85"/>
      <c r="D482" s="14"/>
      <c r="E482" s="20"/>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row>
    <row r="483" spans="1:30" ht="16">
      <c r="A483" s="83" t="s">
        <v>304</v>
      </c>
      <c r="B483" s="85"/>
      <c r="C483" s="85"/>
      <c r="D483" s="14"/>
      <c r="E483" s="20"/>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row>
    <row r="484" spans="1:30" ht="16">
      <c r="A484" s="85"/>
      <c r="B484" s="85"/>
      <c r="C484" s="85"/>
      <c r="D484" s="14"/>
      <c r="E484" s="20"/>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row>
    <row r="485" spans="1:30">
      <c r="A485" s="83" t="s">
        <v>305</v>
      </c>
      <c r="B485" s="83" t="s">
        <v>50</v>
      </c>
      <c r="C485" s="83">
        <v>15</v>
      </c>
      <c r="D485" s="83"/>
      <c r="E485" s="20">
        <f>C485*D485</f>
        <v>0</v>
      </c>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row>
    <row r="486" spans="1:30" ht="16">
      <c r="A486" s="85"/>
      <c r="B486" s="85"/>
      <c r="C486" s="85"/>
      <c r="D486" s="85"/>
      <c r="E486" s="20"/>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row>
    <row r="487" spans="1:30">
      <c r="A487" s="83" t="s">
        <v>306</v>
      </c>
      <c r="B487" s="83" t="s">
        <v>50</v>
      </c>
      <c r="C487" s="83">
        <v>30</v>
      </c>
      <c r="D487" s="83"/>
      <c r="E487" s="20">
        <f t="shared" ref="E487:E548" si="3">C487*D487</f>
        <v>0</v>
      </c>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row>
    <row r="488" spans="1:30" ht="16">
      <c r="A488" s="85"/>
      <c r="B488" s="85"/>
      <c r="C488" s="85"/>
      <c r="D488" s="85"/>
      <c r="E488" s="20"/>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row>
    <row r="489" spans="1:30">
      <c r="A489" s="83" t="s">
        <v>307</v>
      </c>
      <c r="B489" s="83" t="s">
        <v>50</v>
      </c>
      <c r="C489" s="83">
        <v>30</v>
      </c>
      <c r="D489" s="83"/>
      <c r="E489" s="20">
        <f t="shared" si="3"/>
        <v>0</v>
      </c>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row>
    <row r="490" spans="1:30" ht="16">
      <c r="A490" s="85"/>
      <c r="B490" s="85"/>
      <c r="C490" s="85"/>
      <c r="D490" s="85"/>
      <c r="E490" s="20"/>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row>
    <row r="491" spans="1:30" ht="16">
      <c r="A491" s="85"/>
      <c r="B491" s="85"/>
      <c r="C491" s="85"/>
      <c r="D491" s="85"/>
      <c r="E491" s="20"/>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row>
    <row r="492" spans="1:30" ht="16">
      <c r="A492" s="83" t="s">
        <v>308</v>
      </c>
      <c r="B492" s="85"/>
      <c r="C492" s="85"/>
      <c r="D492" s="85"/>
      <c r="E492" s="20"/>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row>
    <row r="493" spans="1:30" ht="16">
      <c r="A493" s="85"/>
      <c r="B493" s="85"/>
      <c r="C493" s="85"/>
      <c r="D493" s="85"/>
      <c r="E493" s="20"/>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row>
    <row r="494" spans="1:30">
      <c r="A494" s="83" t="s">
        <v>309</v>
      </c>
      <c r="B494" s="83" t="s">
        <v>29</v>
      </c>
      <c r="C494" s="83">
        <v>20</v>
      </c>
      <c r="D494" s="83"/>
      <c r="E494" s="20">
        <f t="shared" si="3"/>
        <v>0</v>
      </c>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row>
    <row r="495" spans="1:30" ht="16">
      <c r="A495" s="85"/>
      <c r="B495" s="85"/>
      <c r="C495" s="85"/>
      <c r="D495" s="85"/>
      <c r="E495" s="20"/>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row>
    <row r="496" spans="1:30">
      <c r="A496" s="83" t="s">
        <v>310</v>
      </c>
      <c r="B496" s="83" t="s">
        <v>29</v>
      </c>
      <c r="C496" s="83">
        <v>15</v>
      </c>
      <c r="D496" s="83"/>
      <c r="E496" s="20">
        <f t="shared" si="3"/>
        <v>0</v>
      </c>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row>
    <row r="497" spans="1:30" ht="16">
      <c r="A497" s="85"/>
      <c r="B497" s="85"/>
      <c r="C497" s="85"/>
      <c r="D497" s="85"/>
      <c r="E497" s="20"/>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row>
    <row r="498" spans="1:30">
      <c r="A498" s="83" t="s">
        <v>311</v>
      </c>
      <c r="B498" s="83" t="s">
        <v>29</v>
      </c>
      <c r="C498" s="83">
        <v>10</v>
      </c>
      <c r="D498" s="83"/>
      <c r="E498" s="20">
        <f t="shared" si="3"/>
        <v>0</v>
      </c>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row>
    <row r="499" spans="1:30" ht="16">
      <c r="A499" s="85"/>
      <c r="B499" s="85"/>
      <c r="C499" s="85"/>
      <c r="D499" s="85"/>
      <c r="E499" s="20"/>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row>
    <row r="500" spans="1:30">
      <c r="A500" s="83" t="s">
        <v>312</v>
      </c>
      <c r="B500" s="83" t="s">
        <v>29</v>
      </c>
      <c r="C500" s="83">
        <v>10</v>
      </c>
      <c r="D500" s="83"/>
      <c r="E500" s="20">
        <f t="shared" si="3"/>
        <v>0</v>
      </c>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row>
    <row r="501" spans="1:30" ht="16">
      <c r="A501" s="85"/>
      <c r="B501" s="85"/>
      <c r="C501" s="85"/>
      <c r="D501" s="85"/>
      <c r="E501" s="20"/>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row>
    <row r="502" spans="1:30">
      <c r="A502" s="83" t="s">
        <v>313</v>
      </c>
      <c r="B502" s="83" t="s">
        <v>29</v>
      </c>
      <c r="C502" s="83">
        <v>5</v>
      </c>
      <c r="D502" s="83"/>
      <c r="E502" s="20">
        <f t="shared" si="3"/>
        <v>0</v>
      </c>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row>
    <row r="503" spans="1:30" ht="16">
      <c r="A503" s="85"/>
      <c r="B503" s="85"/>
      <c r="C503" s="85"/>
      <c r="D503" s="85"/>
      <c r="E503" s="20"/>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row>
    <row r="504" spans="1:30">
      <c r="A504" s="83" t="s">
        <v>314</v>
      </c>
      <c r="B504" s="83" t="s">
        <v>29</v>
      </c>
      <c r="C504" s="83">
        <v>7</v>
      </c>
      <c r="D504" s="83"/>
      <c r="E504" s="20">
        <f t="shared" si="3"/>
        <v>0</v>
      </c>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row>
    <row r="505" spans="1:30" ht="16">
      <c r="A505" s="85"/>
      <c r="B505" s="85"/>
      <c r="C505" s="85"/>
      <c r="D505" s="85"/>
      <c r="E505" s="20"/>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row>
    <row r="506" spans="1:30" ht="16">
      <c r="A506" s="85"/>
      <c r="B506" s="85"/>
      <c r="C506" s="85"/>
      <c r="D506" s="85"/>
      <c r="E506" s="20"/>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row>
    <row r="507" spans="1:30" ht="16">
      <c r="A507" s="83" t="s">
        <v>315</v>
      </c>
      <c r="B507" s="85"/>
      <c r="C507" s="85"/>
      <c r="D507" s="85"/>
      <c r="E507" s="20"/>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row>
    <row r="508" spans="1:30" ht="16">
      <c r="A508" s="85"/>
      <c r="B508" s="85"/>
      <c r="C508" s="85"/>
      <c r="D508" s="85"/>
      <c r="E508" s="20"/>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row>
    <row r="509" spans="1:30">
      <c r="A509" s="83" t="s">
        <v>316</v>
      </c>
      <c r="B509" s="83" t="s">
        <v>0</v>
      </c>
      <c r="C509" s="83">
        <v>1</v>
      </c>
      <c r="D509" s="83"/>
      <c r="E509" s="20">
        <f t="shared" si="3"/>
        <v>0</v>
      </c>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row>
    <row r="510" spans="1:30" ht="16">
      <c r="A510" s="85"/>
      <c r="B510" s="85"/>
      <c r="C510" s="85"/>
      <c r="D510" s="85"/>
      <c r="E510" s="20"/>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row>
    <row r="511" spans="1:30" ht="16">
      <c r="A511" s="85"/>
      <c r="B511" s="85"/>
      <c r="C511" s="85"/>
      <c r="D511" s="85"/>
      <c r="E511" s="20"/>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row>
    <row r="512" spans="1:30" ht="16">
      <c r="A512" s="83" t="s">
        <v>317</v>
      </c>
      <c r="B512" s="85"/>
      <c r="C512" s="85"/>
      <c r="D512" s="85"/>
      <c r="E512" s="20"/>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row>
    <row r="513" spans="1:30" ht="16">
      <c r="A513" s="85"/>
      <c r="B513" s="85"/>
      <c r="C513" s="85"/>
      <c r="D513" s="85"/>
      <c r="E513" s="20"/>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row>
    <row r="514" spans="1:30" ht="16">
      <c r="A514" s="83" t="s">
        <v>318</v>
      </c>
      <c r="B514" s="85"/>
      <c r="C514" s="85"/>
      <c r="D514" s="85"/>
      <c r="E514" s="20"/>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row>
    <row r="515" spans="1:30" ht="16">
      <c r="A515" s="85"/>
      <c r="B515" s="85"/>
      <c r="C515" s="85"/>
      <c r="D515" s="85"/>
      <c r="E515" s="20"/>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row>
    <row r="516" spans="1:30">
      <c r="A516" s="83" t="s">
        <v>319</v>
      </c>
      <c r="B516" s="83" t="s">
        <v>50</v>
      </c>
      <c r="C516" s="83">
        <v>20</v>
      </c>
      <c r="D516" s="83"/>
      <c r="E516" s="20">
        <f t="shared" si="3"/>
        <v>0</v>
      </c>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row>
    <row r="517" spans="1:30" ht="16">
      <c r="A517" s="85"/>
      <c r="B517" s="85"/>
      <c r="C517" s="85"/>
      <c r="D517" s="85"/>
      <c r="E517" s="20">
        <f t="shared" si="3"/>
        <v>0</v>
      </c>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row>
    <row r="518" spans="1:30">
      <c r="A518" s="83" t="s">
        <v>320</v>
      </c>
      <c r="B518" s="83" t="s">
        <v>50</v>
      </c>
      <c r="C518" s="83">
        <v>20</v>
      </c>
      <c r="D518" s="83"/>
      <c r="E518" s="20">
        <f t="shared" si="3"/>
        <v>0</v>
      </c>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row>
    <row r="519" spans="1:30" ht="16">
      <c r="A519" s="85"/>
      <c r="B519" s="85"/>
      <c r="C519" s="85"/>
      <c r="D519" s="85"/>
      <c r="E519" s="20"/>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row>
    <row r="520" spans="1:30" ht="16">
      <c r="A520" s="85"/>
      <c r="B520" s="85"/>
      <c r="C520" s="85"/>
      <c r="D520" s="85"/>
      <c r="E520" s="20"/>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row>
    <row r="521" spans="1:30" ht="16">
      <c r="A521" s="83" t="s">
        <v>321</v>
      </c>
      <c r="B521" s="85"/>
      <c r="C521" s="85"/>
      <c r="D521" s="85"/>
      <c r="E521" s="20"/>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row>
    <row r="522" spans="1:30" ht="16">
      <c r="A522" s="85"/>
      <c r="B522" s="85"/>
      <c r="C522" s="85"/>
      <c r="D522" s="85"/>
      <c r="E522" s="20"/>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row>
    <row r="523" spans="1:30">
      <c r="A523" s="83" t="s">
        <v>322</v>
      </c>
      <c r="B523" s="83" t="s">
        <v>29</v>
      </c>
      <c r="C523" s="83">
        <v>20</v>
      </c>
      <c r="D523" s="83"/>
      <c r="E523" s="20">
        <f t="shared" si="3"/>
        <v>0</v>
      </c>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row>
    <row r="524" spans="1:30" ht="16">
      <c r="A524" s="85"/>
      <c r="B524" s="85"/>
      <c r="C524" s="85"/>
      <c r="D524" s="85"/>
      <c r="E524" s="20"/>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row>
    <row r="525" spans="1:30">
      <c r="A525" s="83" t="s">
        <v>323</v>
      </c>
      <c r="B525" s="83" t="s">
        <v>29</v>
      </c>
      <c r="C525" s="83">
        <v>20</v>
      </c>
      <c r="D525" s="83"/>
      <c r="E525" s="20">
        <f t="shared" si="3"/>
        <v>0</v>
      </c>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row>
    <row r="526" spans="1:30" ht="16">
      <c r="A526" s="85"/>
      <c r="B526" s="85"/>
      <c r="C526" s="85"/>
      <c r="D526" s="85"/>
      <c r="E526" s="20"/>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row>
    <row r="527" spans="1:30">
      <c r="A527" s="83" t="s">
        <v>324</v>
      </c>
      <c r="B527" s="83" t="s">
        <v>0</v>
      </c>
      <c r="C527" s="83">
        <v>1</v>
      </c>
      <c r="D527" s="83"/>
      <c r="E527" s="20">
        <f t="shared" si="3"/>
        <v>0</v>
      </c>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row>
    <row r="528" spans="1:30">
      <c r="A528" s="5"/>
      <c r="B528" s="6"/>
      <c r="C528" s="7"/>
      <c r="D528" s="14"/>
      <c r="E528" s="20"/>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row>
    <row r="529" spans="1:30" ht="14">
      <c r="A529" s="5" t="s">
        <v>326</v>
      </c>
      <c r="B529" s="6"/>
      <c r="C529" s="7"/>
      <c r="D529" s="14"/>
      <c r="E529" s="20"/>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row>
    <row r="530" spans="1:30">
      <c r="A530" s="5"/>
      <c r="B530" s="6"/>
      <c r="C530" s="7"/>
      <c r="D530" s="14"/>
      <c r="E530" s="20"/>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row>
    <row r="531" spans="1:30" ht="70">
      <c r="A531" s="5" t="s">
        <v>327</v>
      </c>
      <c r="B531" s="6"/>
      <c r="C531" s="7"/>
      <c r="D531" s="14"/>
      <c r="E531" s="20"/>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row>
    <row r="532" spans="1:30" ht="70">
      <c r="A532" s="5" t="s">
        <v>328</v>
      </c>
      <c r="B532" s="6" t="s">
        <v>0</v>
      </c>
      <c r="C532" s="7">
        <v>1</v>
      </c>
      <c r="D532" s="14"/>
      <c r="E532" s="20">
        <f t="shared" si="3"/>
        <v>0</v>
      </c>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row>
    <row r="533" spans="1:30" ht="12" customHeight="1">
      <c r="A533" s="5"/>
      <c r="B533" s="6"/>
      <c r="C533" s="7"/>
      <c r="D533" s="14"/>
      <c r="E533" s="20"/>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row>
    <row r="534" spans="1:30" ht="14">
      <c r="A534" s="5" t="s">
        <v>9</v>
      </c>
      <c r="B534" s="6"/>
      <c r="C534" s="7"/>
      <c r="D534" s="14"/>
      <c r="E534" s="20"/>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row>
    <row r="535" spans="1:30">
      <c r="A535" s="5"/>
      <c r="B535" s="6"/>
      <c r="C535" s="7"/>
      <c r="D535" s="14"/>
      <c r="E535" s="20"/>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row>
    <row r="536" spans="1:30" ht="14">
      <c r="A536" s="8" t="s">
        <v>325</v>
      </c>
      <c r="B536" s="6"/>
      <c r="C536" s="7"/>
      <c r="D536" s="14"/>
      <c r="E536" s="20"/>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row>
    <row r="537" spans="1:30">
      <c r="A537" s="5"/>
      <c r="B537" s="6"/>
      <c r="C537" s="7"/>
      <c r="D537" s="14"/>
      <c r="E537" s="20"/>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row>
    <row r="538" spans="1:30" ht="14" customHeight="1">
      <c r="A538" s="5" t="s">
        <v>204</v>
      </c>
      <c r="B538" s="6"/>
      <c r="C538" s="7"/>
      <c r="D538" s="14"/>
      <c r="E538" s="20"/>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row>
    <row r="539" spans="1:30" ht="14" customHeight="1">
      <c r="A539" s="5"/>
      <c r="B539" s="6"/>
      <c r="C539" s="7"/>
      <c r="D539" s="14"/>
      <c r="E539" s="20"/>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row>
    <row r="540" spans="1:30" ht="14" customHeight="1">
      <c r="A540" s="5" t="s">
        <v>205</v>
      </c>
      <c r="B540" s="6"/>
      <c r="C540" s="7"/>
      <c r="D540" s="14"/>
      <c r="E540" s="20"/>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row>
    <row r="541" spans="1:30" ht="14" customHeight="1">
      <c r="A541" s="5"/>
      <c r="B541" s="6"/>
      <c r="C541" s="7"/>
      <c r="D541" s="14"/>
      <c r="E541" s="20"/>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row>
    <row r="542" spans="1:30" ht="14" customHeight="1">
      <c r="A542" s="5" t="s">
        <v>206</v>
      </c>
      <c r="B542" s="6"/>
      <c r="C542" s="7"/>
      <c r="D542" s="14"/>
      <c r="E542" s="20"/>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row>
    <row r="543" spans="1:30" ht="14" customHeight="1">
      <c r="A543" s="5"/>
      <c r="B543" s="6"/>
      <c r="C543" s="7"/>
      <c r="D543" s="14"/>
      <c r="E543" s="20"/>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row>
    <row r="544" spans="1:30" ht="14" customHeight="1">
      <c r="A544" s="5" t="s">
        <v>207</v>
      </c>
      <c r="B544" s="6"/>
      <c r="C544" s="7"/>
      <c r="D544" s="14"/>
      <c r="E544" s="20"/>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row>
    <row r="545" spans="1:30" ht="14" customHeight="1">
      <c r="A545" s="5"/>
      <c r="B545" s="6"/>
      <c r="C545" s="7"/>
      <c r="D545" s="14"/>
      <c r="E545" s="20"/>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row>
    <row r="546" spans="1:30" ht="14" customHeight="1">
      <c r="A546" s="5" t="s">
        <v>302</v>
      </c>
      <c r="B546" s="6"/>
      <c r="C546" s="7"/>
      <c r="D546" s="14"/>
      <c r="E546" s="20"/>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row>
    <row r="547" spans="1:30" ht="14" customHeight="1">
      <c r="A547" s="5"/>
      <c r="B547" s="6"/>
      <c r="C547" s="7"/>
      <c r="D547" s="14"/>
      <c r="E547" s="20"/>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row>
    <row r="548" spans="1:30" ht="42">
      <c r="A548" s="5" t="s">
        <v>329</v>
      </c>
      <c r="B548" s="6" t="s">
        <v>29</v>
      </c>
      <c r="C548" s="7">
        <v>12</v>
      </c>
      <c r="D548" s="14"/>
      <c r="E548" s="20">
        <f t="shared" si="3"/>
        <v>0</v>
      </c>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row>
    <row r="549" spans="1:30">
      <c r="A549" s="5"/>
      <c r="B549" s="6"/>
      <c r="C549" s="7"/>
      <c r="D549" s="14"/>
      <c r="E549" s="20"/>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row>
    <row r="550" spans="1:30" ht="14">
      <c r="A550" s="5" t="s">
        <v>208</v>
      </c>
      <c r="B550" s="6"/>
      <c r="C550" s="7"/>
      <c r="D550" s="14"/>
      <c r="E550" s="20"/>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row>
    <row r="551" spans="1:30">
      <c r="A551" s="5"/>
      <c r="B551" s="6"/>
      <c r="C551" s="7"/>
      <c r="D551" s="14"/>
      <c r="E551" s="20"/>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row>
    <row r="552" spans="1:30" ht="49" customHeight="1">
      <c r="A552" s="5" t="s">
        <v>209</v>
      </c>
      <c r="B552" s="6"/>
      <c r="C552" s="7"/>
      <c r="D552" s="14"/>
      <c r="E552" s="20"/>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row>
    <row r="553" spans="1:30">
      <c r="A553" s="5"/>
      <c r="B553" s="6"/>
      <c r="C553" s="7"/>
      <c r="D553" s="14"/>
      <c r="E553" s="20"/>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row>
    <row r="554" spans="1:30" ht="14">
      <c r="A554" s="5" t="s">
        <v>299</v>
      </c>
      <c r="B554" s="6" t="s">
        <v>29</v>
      </c>
      <c r="C554" s="7">
        <v>8</v>
      </c>
      <c r="D554" s="14"/>
      <c r="E554" s="20">
        <f>C554*D554</f>
        <v>0</v>
      </c>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row>
    <row r="555" spans="1:30">
      <c r="A555" s="5"/>
      <c r="B555" s="6"/>
      <c r="C555" s="7"/>
      <c r="D555" s="14"/>
      <c r="E555" s="20"/>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row>
    <row r="556" spans="1:30" ht="14">
      <c r="A556" s="5" t="s">
        <v>300</v>
      </c>
      <c r="B556" s="6" t="s">
        <v>29</v>
      </c>
      <c r="C556" s="7">
        <v>8</v>
      </c>
      <c r="D556" s="14"/>
      <c r="E556" s="20">
        <f>C556*D556</f>
        <v>0</v>
      </c>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row>
    <row r="557" spans="1:30">
      <c r="A557" s="5"/>
      <c r="B557" s="6"/>
      <c r="C557" s="7"/>
      <c r="D557" s="14"/>
      <c r="E557" s="20"/>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row>
    <row r="558" spans="1:30" ht="14">
      <c r="A558" s="5" t="s">
        <v>301</v>
      </c>
      <c r="B558" s="6" t="s">
        <v>29</v>
      </c>
      <c r="C558" s="7">
        <v>12</v>
      </c>
      <c r="D558" s="14"/>
      <c r="E558" s="20">
        <f>C558*D558</f>
        <v>0</v>
      </c>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row>
    <row r="559" spans="1:30">
      <c r="A559" s="5"/>
      <c r="B559" s="6"/>
      <c r="C559" s="7"/>
      <c r="D559" s="14"/>
      <c r="E559" s="20"/>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row>
    <row r="560" spans="1:30">
      <c r="A560" s="5"/>
      <c r="B560" s="6"/>
      <c r="C560" s="7"/>
      <c r="D560" s="14"/>
      <c r="E560" s="20"/>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row>
    <row r="561" spans="1:30" ht="14">
      <c r="A561" s="8" t="s">
        <v>335</v>
      </c>
      <c r="B561" s="6"/>
      <c r="C561" s="7"/>
      <c r="D561" s="14"/>
      <c r="E561" s="20"/>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row>
    <row r="562" spans="1:30">
      <c r="A562" s="5"/>
      <c r="B562" s="6"/>
      <c r="C562" s="7"/>
      <c r="D562" s="14"/>
      <c r="E562" s="20"/>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row>
    <row r="563" spans="1:30" ht="14">
      <c r="A563" s="5" t="s">
        <v>339</v>
      </c>
      <c r="B563" s="6"/>
      <c r="C563" s="7"/>
      <c r="D563" s="14"/>
      <c r="E563" s="20"/>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row>
    <row r="564" spans="1:30" ht="42">
      <c r="A564" s="5" t="s">
        <v>336</v>
      </c>
      <c r="B564" s="6" t="s">
        <v>29</v>
      </c>
      <c r="C564" s="7">
        <v>1</v>
      </c>
      <c r="D564" s="14"/>
      <c r="E564" s="20">
        <f t="shared" ref="E564:E568" si="4">C564*D564</f>
        <v>0</v>
      </c>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row>
    <row r="565" spans="1:30">
      <c r="A565" s="5"/>
      <c r="B565" s="6"/>
      <c r="C565" s="7"/>
      <c r="D565" s="14"/>
      <c r="E565" s="20"/>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row>
    <row r="566" spans="1:30" ht="32" customHeight="1">
      <c r="A566" s="5" t="s">
        <v>337</v>
      </c>
      <c r="B566" s="6" t="s">
        <v>29</v>
      </c>
      <c r="C566" s="7">
        <v>1</v>
      </c>
      <c r="D566" s="14"/>
      <c r="E566" s="20">
        <f t="shared" si="4"/>
        <v>0</v>
      </c>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row>
    <row r="567" spans="1:30">
      <c r="A567" s="5"/>
      <c r="B567" s="6"/>
      <c r="C567" s="7"/>
      <c r="D567" s="14"/>
      <c r="E567" s="20"/>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row>
    <row r="568" spans="1:30" ht="14">
      <c r="A568" s="1" t="s">
        <v>338</v>
      </c>
      <c r="B568" s="2" t="s">
        <v>29</v>
      </c>
      <c r="C568" s="3">
        <v>1</v>
      </c>
      <c r="E568" s="20">
        <f t="shared" si="4"/>
        <v>0</v>
      </c>
    </row>
    <row r="569" spans="1:30">
      <c r="A569" s="5"/>
      <c r="B569" s="6"/>
      <c r="C569" s="7"/>
      <c r="D569" s="14"/>
      <c r="E569" s="16"/>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row>
    <row r="570" spans="1:30">
      <c r="A570" s="5"/>
      <c r="B570" s="6"/>
      <c r="C570" s="7"/>
      <c r="D570" s="14"/>
      <c r="E570" s="16"/>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row>
    <row r="571" spans="1:30">
      <c r="A571" s="5"/>
      <c r="B571" s="6"/>
      <c r="C571" s="7"/>
      <c r="D571" s="14"/>
      <c r="E571" s="16"/>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row>
    <row r="572" spans="1:30" ht="14">
      <c r="A572" s="8" t="s">
        <v>116</v>
      </c>
      <c r="B572" s="6"/>
      <c r="C572" s="7"/>
      <c r="D572" s="14"/>
      <c r="E572" s="16"/>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row>
    <row r="573" spans="1:30">
      <c r="A573" s="5"/>
      <c r="B573" s="6"/>
      <c r="C573" s="7"/>
      <c r="D573" s="14"/>
      <c r="E573" s="16"/>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row>
    <row r="574" spans="1:30" ht="14">
      <c r="A574" s="5" t="s">
        <v>9</v>
      </c>
      <c r="B574" s="6"/>
      <c r="C574" s="7"/>
      <c r="D574" s="14"/>
      <c r="E574" s="16"/>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row>
    <row r="575" spans="1:30">
      <c r="A575" s="5"/>
      <c r="B575" s="6"/>
      <c r="C575" s="7"/>
      <c r="D575" s="14"/>
      <c r="E575" s="16"/>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row>
    <row r="576" spans="1:30" ht="14">
      <c r="A576" s="5" t="s">
        <v>117</v>
      </c>
      <c r="B576" s="6"/>
      <c r="C576" s="7"/>
      <c r="D576" s="14"/>
      <c r="E576" s="16"/>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row>
    <row r="577" spans="1:30">
      <c r="A577" s="5"/>
      <c r="B577" s="6"/>
      <c r="C577" s="7"/>
      <c r="D577" s="14"/>
      <c r="E577" s="16"/>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row>
    <row r="578" spans="1:30" ht="84">
      <c r="A578" s="5" t="s">
        <v>118</v>
      </c>
      <c r="B578" s="6"/>
      <c r="C578" s="7"/>
      <c r="D578" s="14"/>
      <c r="E578" s="16"/>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row>
    <row r="579" spans="1:30">
      <c r="A579" s="5"/>
      <c r="B579" s="6"/>
      <c r="C579" s="7"/>
      <c r="D579" s="14"/>
      <c r="E579" s="16"/>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row>
    <row r="580" spans="1:30" ht="14">
      <c r="A580" s="5" t="s">
        <v>119</v>
      </c>
      <c r="B580" s="6"/>
      <c r="C580" s="7"/>
      <c r="D580" s="14"/>
      <c r="E580" s="16"/>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row>
    <row r="581" spans="1:30">
      <c r="A581" s="5"/>
      <c r="B581" s="6"/>
      <c r="C581" s="7"/>
      <c r="D581" s="14"/>
      <c r="E581" s="16"/>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row>
    <row r="582" spans="1:30" ht="42">
      <c r="A582" s="5" t="s">
        <v>120</v>
      </c>
      <c r="B582" s="6"/>
      <c r="C582" s="7"/>
      <c r="D582" s="14"/>
      <c r="E582" s="16"/>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row>
    <row r="583" spans="1:30">
      <c r="A583" s="5"/>
      <c r="B583" s="6"/>
      <c r="C583" s="7"/>
      <c r="D583" s="14"/>
      <c r="E583" s="16"/>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row>
    <row r="584" spans="1:30" ht="14">
      <c r="A584" s="5" t="s">
        <v>121</v>
      </c>
      <c r="B584" s="6"/>
      <c r="C584" s="7"/>
      <c r="D584" s="14"/>
      <c r="E584" s="16"/>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row>
    <row r="585" spans="1:30">
      <c r="A585" s="5"/>
      <c r="B585" s="6"/>
      <c r="C585" s="7"/>
      <c r="D585" s="14"/>
      <c r="E585" s="16"/>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row>
    <row r="586" spans="1:30" ht="28">
      <c r="A586" s="5" t="s">
        <v>122</v>
      </c>
      <c r="B586" s="6"/>
      <c r="C586" s="7"/>
      <c r="D586" s="14"/>
      <c r="E586" s="16"/>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row>
    <row r="587" spans="1:30">
      <c r="A587" s="5"/>
      <c r="B587" s="6"/>
      <c r="C587" s="7"/>
      <c r="D587" s="14"/>
      <c r="E587" s="16"/>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row>
    <row r="588" spans="1:30" ht="14">
      <c r="A588" s="5" t="s">
        <v>123</v>
      </c>
      <c r="B588" s="6"/>
      <c r="C588" s="7"/>
      <c r="D588" s="14"/>
      <c r="E588" s="16"/>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row>
    <row r="589" spans="1:30">
      <c r="A589" s="5"/>
      <c r="B589" s="6"/>
      <c r="C589" s="7"/>
      <c r="D589" s="14"/>
      <c r="E589" s="16"/>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row>
    <row r="590" spans="1:30" ht="28">
      <c r="A590" s="5" t="s">
        <v>124</v>
      </c>
      <c r="B590" s="6"/>
      <c r="C590" s="7"/>
      <c r="D590" s="14"/>
      <c r="E590" s="16"/>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row>
    <row r="591" spans="1:30">
      <c r="A591" s="5"/>
      <c r="B591" s="6"/>
      <c r="C591" s="7"/>
      <c r="D591" s="14"/>
      <c r="E591" s="16"/>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row>
    <row r="592" spans="1:30" ht="14">
      <c r="A592" s="5" t="s">
        <v>134</v>
      </c>
      <c r="B592" s="6" t="s">
        <v>32</v>
      </c>
      <c r="C592" s="7">
        <v>74</v>
      </c>
      <c r="D592" s="14"/>
      <c r="E592" s="16">
        <f>C592*D592</f>
        <v>0</v>
      </c>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row>
    <row r="593" spans="1:30">
      <c r="A593" s="5"/>
      <c r="B593" s="6"/>
      <c r="C593" s="7"/>
      <c r="D593" s="14"/>
      <c r="E593" s="16"/>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row>
    <row r="594" spans="1:30">
      <c r="A594" s="5"/>
      <c r="B594" s="6"/>
      <c r="C594" s="7"/>
      <c r="D594" s="14"/>
      <c r="E594" s="16"/>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row>
    <row r="595" spans="1:30" ht="14">
      <c r="A595" s="8" t="s">
        <v>7</v>
      </c>
      <c r="B595" s="6"/>
      <c r="C595" s="7"/>
      <c r="D595" s="14"/>
      <c r="E595" s="16"/>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row>
    <row r="596" spans="1:30">
      <c r="A596" s="5"/>
      <c r="B596" s="6"/>
      <c r="C596" s="7"/>
      <c r="D596" s="14"/>
      <c r="E596" s="16"/>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row>
    <row r="597" spans="1:30">
      <c r="A597" s="5"/>
      <c r="B597" s="6"/>
      <c r="C597" s="7"/>
      <c r="D597" s="14"/>
      <c r="E597" s="16"/>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row>
    <row r="598" spans="1:30">
      <c r="A598" s="5"/>
      <c r="B598" s="6"/>
      <c r="C598" s="7"/>
      <c r="D598" s="14"/>
      <c r="E598" s="16"/>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row>
    <row r="599" spans="1:30" ht="14">
      <c r="A599" s="8" t="s">
        <v>125</v>
      </c>
      <c r="B599" s="6"/>
      <c r="C599" s="7"/>
      <c r="D599" s="14"/>
      <c r="E599" s="16"/>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row>
    <row r="600" spans="1:30">
      <c r="A600" s="5"/>
      <c r="B600" s="6"/>
      <c r="C600" s="7"/>
      <c r="D600" s="14"/>
      <c r="E600" s="16"/>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row>
    <row r="601" spans="1:30" ht="14">
      <c r="A601" s="5" t="s">
        <v>37</v>
      </c>
      <c r="B601" s="6"/>
      <c r="C601" s="7"/>
      <c r="D601" s="14"/>
      <c r="E601" s="16"/>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row>
    <row r="602" spans="1:30">
      <c r="A602" s="5"/>
      <c r="B602" s="6"/>
      <c r="C602" s="7"/>
      <c r="D602" s="14"/>
      <c r="E602" s="16"/>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row>
    <row r="603" spans="1:30" ht="56">
      <c r="A603" s="5" t="s">
        <v>38</v>
      </c>
      <c r="B603" s="6"/>
      <c r="C603" s="7"/>
      <c r="D603" s="14"/>
      <c r="E603" s="16"/>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row>
    <row r="604" spans="1:30">
      <c r="A604" s="5"/>
      <c r="B604" s="6"/>
      <c r="C604" s="7"/>
      <c r="D604" s="14"/>
      <c r="E604" s="16"/>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row>
    <row r="605" spans="1:30" ht="14">
      <c r="A605" s="5" t="s">
        <v>9</v>
      </c>
      <c r="B605" s="6"/>
      <c r="C605" s="7"/>
      <c r="D605" s="14"/>
      <c r="E605" s="16"/>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row>
    <row r="606" spans="1:30">
      <c r="A606" s="5"/>
      <c r="B606" s="6"/>
      <c r="C606" s="7"/>
      <c r="D606" s="14"/>
      <c r="E606" s="16"/>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row>
    <row r="607" spans="1:30" ht="14">
      <c r="A607" s="5" t="s">
        <v>126</v>
      </c>
      <c r="B607" s="6"/>
      <c r="C607" s="7"/>
      <c r="D607" s="14"/>
      <c r="E607" s="16"/>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row>
    <row r="608" spans="1:30">
      <c r="A608" s="5"/>
      <c r="B608" s="6"/>
      <c r="C608" s="7"/>
      <c r="D608" s="14"/>
      <c r="E608" s="16"/>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row>
    <row r="609" spans="1:30" ht="28">
      <c r="A609" s="5" t="s">
        <v>127</v>
      </c>
      <c r="B609" s="6"/>
      <c r="C609" s="7"/>
      <c r="D609" s="14"/>
      <c r="E609" s="16"/>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row>
    <row r="610" spans="1:30">
      <c r="A610" s="5"/>
      <c r="B610" s="6"/>
      <c r="C610" s="7"/>
      <c r="D610" s="14"/>
      <c r="E610" s="16"/>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row>
    <row r="611" spans="1:30" ht="14">
      <c r="A611" s="5" t="s">
        <v>128</v>
      </c>
      <c r="B611" s="6"/>
      <c r="C611" s="7"/>
      <c r="D611" s="14"/>
      <c r="E611" s="16"/>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row>
    <row r="612" spans="1:30">
      <c r="A612" s="5"/>
      <c r="B612" s="6"/>
      <c r="C612" s="7"/>
      <c r="D612" s="14"/>
      <c r="E612" s="16"/>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row>
    <row r="613" spans="1:30" ht="14">
      <c r="A613" s="5" t="s">
        <v>129</v>
      </c>
      <c r="B613" s="6"/>
      <c r="C613" s="7"/>
      <c r="D613" s="14"/>
      <c r="E613" s="16"/>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row>
    <row r="614" spans="1:30">
      <c r="A614" s="5"/>
      <c r="B614" s="6"/>
      <c r="C614" s="7"/>
      <c r="D614" s="14"/>
      <c r="E614" s="16"/>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row>
    <row r="615" spans="1:30" ht="42">
      <c r="A615" s="5" t="s">
        <v>130</v>
      </c>
      <c r="B615" s="6"/>
      <c r="C615" s="7"/>
      <c r="D615" s="14"/>
      <c r="E615" s="16"/>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row>
    <row r="616" spans="1:30" ht="42">
      <c r="A616" s="5" t="s">
        <v>131</v>
      </c>
      <c r="B616" s="6"/>
      <c r="C616" s="7"/>
      <c r="D616" s="14"/>
      <c r="E616" s="16"/>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row>
    <row r="617" spans="1:30">
      <c r="A617" s="5"/>
      <c r="B617" s="6"/>
      <c r="C617" s="7"/>
      <c r="D617" s="14"/>
      <c r="E617" s="16"/>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row>
    <row r="618" spans="1:30" ht="14">
      <c r="A618" s="5" t="s">
        <v>132</v>
      </c>
      <c r="B618" s="6"/>
      <c r="C618" s="7"/>
      <c r="D618" s="14"/>
      <c r="E618" s="16"/>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row>
    <row r="619" spans="1:30">
      <c r="A619" s="5"/>
      <c r="B619" s="6"/>
      <c r="C619" s="7"/>
      <c r="D619" s="14"/>
      <c r="E619" s="16"/>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row>
    <row r="620" spans="1:30" ht="42">
      <c r="A620" s="5" t="s">
        <v>133</v>
      </c>
      <c r="B620" s="6"/>
      <c r="C620" s="7"/>
      <c r="D620" s="14"/>
      <c r="E620" s="16"/>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row>
    <row r="621" spans="1:30">
      <c r="A621" s="5"/>
      <c r="B621" s="6"/>
      <c r="C621" s="7"/>
      <c r="D621" s="14"/>
      <c r="E621" s="16"/>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row>
    <row r="622" spans="1:30" ht="14">
      <c r="A622" s="5" t="s">
        <v>134</v>
      </c>
      <c r="B622" s="6" t="s">
        <v>32</v>
      </c>
      <c r="C622" s="7">
        <f>16*2</f>
        <v>32</v>
      </c>
      <c r="D622" s="14"/>
      <c r="E622" s="16">
        <f>C622*D622</f>
        <v>0</v>
      </c>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row>
    <row r="623" spans="1:30">
      <c r="A623" s="5"/>
      <c r="B623" s="6"/>
      <c r="C623" s="7"/>
      <c r="D623" s="14"/>
      <c r="E623" s="16"/>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row>
    <row r="624" spans="1:30" ht="14">
      <c r="A624" s="5" t="s">
        <v>135</v>
      </c>
      <c r="B624" s="6" t="s">
        <v>32</v>
      </c>
      <c r="C624" s="7">
        <v>8</v>
      </c>
      <c r="D624" s="14"/>
      <c r="E624" s="16">
        <f>C624*D624</f>
        <v>0</v>
      </c>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row>
    <row r="625" spans="1:30">
      <c r="A625" s="5"/>
      <c r="B625" s="6"/>
      <c r="C625" s="7"/>
      <c r="D625" s="14"/>
      <c r="E625" s="16"/>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row>
    <row r="626" spans="1:30" ht="14">
      <c r="A626" s="5" t="s">
        <v>268</v>
      </c>
      <c r="B626" s="6" t="s">
        <v>32</v>
      </c>
      <c r="C626" s="7">
        <f>550</f>
        <v>550</v>
      </c>
      <c r="D626" s="14"/>
      <c r="E626" s="16">
        <f>C626*D626</f>
        <v>0</v>
      </c>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row>
    <row r="627" spans="1:30">
      <c r="A627" s="5"/>
      <c r="B627" s="6"/>
      <c r="C627" s="7"/>
      <c r="D627" s="14"/>
      <c r="E627" s="16"/>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row>
    <row r="628" spans="1:30">
      <c r="A628" s="5"/>
      <c r="B628" s="6"/>
      <c r="C628" s="7"/>
      <c r="D628" s="14"/>
      <c r="E628" s="16"/>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row>
    <row r="629" spans="1:30" ht="14">
      <c r="A629" s="5" t="s">
        <v>342</v>
      </c>
      <c r="B629" s="6"/>
      <c r="C629" s="7"/>
      <c r="D629" s="14"/>
      <c r="E629" s="16"/>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row>
    <row r="630" spans="1:30">
      <c r="A630" s="5"/>
      <c r="B630" s="6"/>
      <c r="C630" s="7"/>
      <c r="D630" s="14"/>
      <c r="E630" s="16"/>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row>
    <row r="631" spans="1:30" ht="28">
      <c r="A631" s="5" t="s">
        <v>340</v>
      </c>
      <c r="B631" s="6" t="s">
        <v>32</v>
      </c>
      <c r="C631" s="7">
        <f>16*2</f>
        <v>32</v>
      </c>
      <c r="D631" s="14"/>
      <c r="E631" s="16">
        <f>C631*D631</f>
        <v>0</v>
      </c>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row>
    <row r="632" spans="1:30">
      <c r="A632" s="5"/>
      <c r="B632" s="6"/>
      <c r="C632" s="7"/>
      <c r="D632" s="14"/>
      <c r="E632" s="16"/>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row>
    <row r="633" spans="1:30" ht="28">
      <c r="A633" s="5" t="s">
        <v>341</v>
      </c>
      <c r="B633" s="6" t="s">
        <v>32</v>
      </c>
      <c r="C633" s="7">
        <f>44*2</f>
        <v>88</v>
      </c>
      <c r="D633" s="14"/>
      <c r="E633" s="16">
        <f t="shared" ref="E633" si="5">C633*D633</f>
        <v>0</v>
      </c>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row>
    <row r="634" spans="1:30">
      <c r="A634" s="5"/>
      <c r="B634" s="6"/>
      <c r="C634" s="7"/>
      <c r="D634" s="14"/>
      <c r="E634" s="16"/>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row>
    <row r="635" spans="1:30" ht="14">
      <c r="A635" s="5" t="s">
        <v>343</v>
      </c>
      <c r="B635" s="6"/>
      <c r="C635" s="7"/>
      <c r="D635" s="14"/>
      <c r="E635" s="16"/>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row>
    <row r="636" spans="1:30">
      <c r="A636" s="5"/>
      <c r="B636" s="6"/>
      <c r="C636" s="7"/>
      <c r="D636" s="14"/>
      <c r="E636" s="16"/>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row>
    <row r="637" spans="1:30" ht="39" customHeight="1">
      <c r="A637" s="5" t="s">
        <v>344</v>
      </c>
      <c r="B637" s="6" t="s">
        <v>32</v>
      </c>
      <c r="C637" s="7">
        <f>50</f>
        <v>50</v>
      </c>
      <c r="D637" s="14"/>
      <c r="E637" s="16">
        <f t="shared" ref="E637" si="6">C637*D637</f>
        <v>0</v>
      </c>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row>
    <row r="638" spans="1:30">
      <c r="A638" s="5"/>
      <c r="B638" s="6"/>
      <c r="C638" s="7"/>
      <c r="D638" s="14"/>
      <c r="E638" s="16"/>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row>
    <row r="639" spans="1:30">
      <c r="A639" s="5"/>
      <c r="B639" s="6"/>
      <c r="C639" s="7"/>
      <c r="D639" s="14"/>
      <c r="E639" s="16"/>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row>
    <row r="640" spans="1:30" ht="14">
      <c r="A640" s="8" t="s">
        <v>136</v>
      </c>
      <c r="B640" s="6"/>
      <c r="C640" s="7"/>
      <c r="D640" s="14"/>
      <c r="E640" s="16"/>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row>
    <row r="641" spans="1:30">
      <c r="A641" s="5"/>
      <c r="B641" s="6"/>
      <c r="C641" s="7"/>
      <c r="D641" s="14"/>
      <c r="E641" s="16"/>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row>
    <row r="642" spans="1:30" ht="14">
      <c r="A642" s="5" t="s">
        <v>37</v>
      </c>
      <c r="B642" s="6"/>
      <c r="C642" s="7"/>
      <c r="D642" s="14"/>
      <c r="E642" s="16"/>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row>
    <row r="643" spans="1:30">
      <c r="A643" s="5"/>
      <c r="B643" s="6"/>
      <c r="C643" s="7"/>
      <c r="D643" s="14"/>
      <c r="E643" s="16"/>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row>
    <row r="644" spans="1:30" ht="70">
      <c r="A644" s="5" t="s">
        <v>137</v>
      </c>
      <c r="B644" s="6"/>
      <c r="C644" s="7"/>
      <c r="D644" s="14"/>
      <c r="E644" s="16"/>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row>
    <row r="645" spans="1:30">
      <c r="A645" s="5"/>
      <c r="B645" s="6"/>
      <c r="C645" s="7"/>
      <c r="D645" s="14"/>
      <c r="E645" s="16"/>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row>
    <row r="646" spans="1:30" ht="14">
      <c r="A646" s="5" t="s">
        <v>9</v>
      </c>
      <c r="B646" s="6"/>
      <c r="C646" s="7"/>
      <c r="D646" s="14"/>
      <c r="E646" s="16"/>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row>
    <row r="647" spans="1:30">
      <c r="A647" s="5"/>
      <c r="B647" s="6"/>
      <c r="C647" s="7"/>
      <c r="D647" s="14"/>
      <c r="E647" s="16"/>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row>
    <row r="648" spans="1:30" ht="14">
      <c r="A648" s="5" t="s">
        <v>18</v>
      </c>
      <c r="B648" s="6"/>
      <c r="C648" s="7"/>
      <c r="D648" s="14"/>
      <c r="E648" s="16"/>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row>
    <row r="649" spans="1:30">
      <c r="A649" s="5"/>
      <c r="B649" s="6"/>
      <c r="C649" s="7"/>
      <c r="D649" s="14"/>
      <c r="E649" s="16"/>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row>
    <row r="650" spans="1:30" ht="42">
      <c r="A650" s="5" t="s">
        <v>138</v>
      </c>
      <c r="B650" s="6"/>
      <c r="C650" s="7"/>
      <c r="D650" s="14"/>
      <c r="E650" s="16"/>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row>
    <row r="651" spans="1:30" ht="28">
      <c r="A651" s="5" t="s">
        <v>139</v>
      </c>
      <c r="B651" s="6"/>
      <c r="C651" s="7"/>
      <c r="D651" s="14"/>
      <c r="E651" s="16"/>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row>
    <row r="652" spans="1:30" ht="70">
      <c r="A652" s="5" t="s">
        <v>140</v>
      </c>
      <c r="B652" s="6"/>
      <c r="C652" s="7"/>
      <c r="D652" s="14"/>
      <c r="E652" s="16"/>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row>
    <row r="653" spans="1:30" ht="84">
      <c r="A653" s="5" t="s">
        <v>141</v>
      </c>
      <c r="B653" s="6"/>
      <c r="C653" s="7"/>
      <c r="D653" s="14"/>
      <c r="E653" s="16"/>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row>
    <row r="654" spans="1:30">
      <c r="A654" s="5"/>
      <c r="B654" s="6"/>
      <c r="C654" s="7"/>
      <c r="D654" s="14"/>
      <c r="E654" s="16"/>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row>
    <row r="655" spans="1:30" ht="28">
      <c r="A655" s="5" t="s">
        <v>142</v>
      </c>
      <c r="B655" s="6"/>
      <c r="C655" s="7"/>
      <c r="D655" s="14"/>
      <c r="E655" s="16"/>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row>
    <row r="656" spans="1:30">
      <c r="A656" s="5"/>
      <c r="B656" s="6"/>
      <c r="C656" s="7"/>
      <c r="D656" s="14"/>
      <c r="E656" s="16"/>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row>
    <row r="657" spans="1:30" ht="14">
      <c r="A657" s="5" t="s">
        <v>143</v>
      </c>
      <c r="B657" s="6"/>
      <c r="C657" s="7"/>
      <c r="D657" s="14"/>
      <c r="E657" s="16"/>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row>
    <row r="658" spans="1:30">
      <c r="A658" s="5"/>
      <c r="B658" s="6"/>
      <c r="C658" s="7"/>
      <c r="D658" s="14"/>
      <c r="E658" s="16"/>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row>
    <row r="659" spans="1:30" ht="84">
      <c r="A659" s="5" t="s">
        <v>144</v>
      </c>
      <c r="B659" s="6"/>
      <c r="C659" s="7"/>
      <c r="D659" s="14"/>
      <c r="E659" s="16"/>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row>
    <row r="660" spans="1:30">
      <c r="A660" s="5"/>
      <c r="B660" s="6"/>
      <c r="C660" s="7"/>
      <c r="D660" s="14"/>
      <c r="E660" s="16"/>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row>
    <row r="661" spans="1:30" ht="14">
      <c r="A661" s="5" t="s">
        <v>145</v>
      </c>
      <c r="B661" s="6"/>
      <c r="C661" s="7"/>
      <c r="D661" s="14"/>
      <c r="E661" s="16"/>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row>
    <row r="662" spans="1:30">
      <c r="A662" s="5"/>
      <c r="B662" s="6"/>
      <c r="C662" s="7"/>
      <c r="D662" s="14"/>
      <c r="E662" s="16"/>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row>
    <row r="663" spans="1:30" ht="126">
      <c r="A663" s="5" t="s">
        <v>146</v>
      </c>
      <c r="B663" s="6"/>
      <c r="C663" s="7"/>
      <c r="D663" s="14"/>
      <c r="E663" s="16"/>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row>
    <row r="664" spans="1:30">
      <c r="A664" s="5"/>
      <c r="B664" s="6"/>
      <c r="C664" s="7"/>
      <c r="D664" s="14"/>
      <c r="E664" s="16"/>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row>
    <row r="665" spans="1:30" ht="14">
      <c r="A665" s="5" t="s">
        <v>147</v>
      </c>
      <c r="B665" s="6"/>
      <c r="C665" s="7"/>
      <c r="D665" s="14"/>
      <c r="E665" s="16"/>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row>
    <row r="666" spans="1:30">
      <c r="A666" s="5"/>
      <c r="B666" s="6"/>
      <c r="C666" s="7"/>
      <c r="D666" s="14"/>
      <c r="E666" s="16"/>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row>
    <row r="667" spans="1:30" ht="70">
      <c r="A667" s="5" t="s">
        <v>148</v>
      </c>
      <c r="B667" s="6"/>
      <c r="C667" s="7"/>
      <c r="D667" s="14"/>
      <c r="E667" s="16"/>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row>
    <row r="668" spans="1:30">
      <c r="A668" s="5"/>
      <c r="B668" s="6"/>
      <c r="C668" s="7"/>
      <c r="D668" s="14"/>
      <c r="E668" s="16"/>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row>
    <row r="669" spans="1:30" ht="14">
      <c r="A669" s="5" t="s">
        <v>149</v>
      </c>
      <c r="B669" s="6"/>
      <c r="C669" s="7"/>
      <c r="D669" s="14"/>
      <c r="E669" s="16"/>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row>
    <row r="670" spans="1:30">
      <c r="A670" s="5"/>
      <c r="B670" s="6"/>
      <c r="C670" s="7"/>
      <c r="D670" s="14"/>
      <c r="E670" s="16"/>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row>
    <row r="671" spans="1:30" ht="56">
      <c r="A671" s="5" t="s">
        <v>150</v>
      </c>
      <c r="B671" s="6"/>
      <c r="C671" s="7"/>
      <c r="D671" s="14"/>
      <c r="E671" s="16"/>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row>
    <row r="672" spans="1:30">
      <c r="A672" s="5"/>
      <c r="B672" s="6"/>
      <c r="C672" s="7"/>
      <c r="D672" s="14"/>
      <c r="E672" s="16"/>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row>
    <row r="673" spans="1:30" ht="14">
      <c r="A673" s="5" t="s">
        <v>151</v>
      </c>
      <c r="B673" s="6"/>
      <c r="C673" s="7"/>
      <c r="D673" s="14"/>
      <c r="E673" s="16"/>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row>
    <row r="674" spans="1:30">
      <c r="A674" s="5"/>
      <c r="B674" s="6"/>
      <c r="C674" s="7"/>
      <c r="D674" s="14"/>
      <c r="E674" s="16"/>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row>
    <row r="675" spans="1:30" ht="98">
      <c r="A675" s="5" t="s">
        <v>152</v>
      </c>
      <c r="B675" s="6"/>
      <c r="C675" s="7"/>
      <c r="D675" s="14"/>
      <c r="E675" s="16"/>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row>
    <row r="676" spans="1:30">
      <c r="A676" s="5"/>
      <c r="B676" s="6"/>
      <c r="C676" s="7"/>
      <c r="D676" s="14"/>
      <c r="E676" s="16"/>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row>
    <row r="677" spans="1:30" ht="28">
      <c r="A677" s="8" t="s">
        <v>153</v>
      </c>
      <c r="B677" s="6"/>
      <c r="C677" s="7"/>
      <c r="D677" s="14"/>
      <c r="E677" s="16"/>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row>
    <row r="678" spans="1:30">
      <c r="A678" s="5"/>
      <c r="B678" s="6"/>
      <c r="C678" s="7"/>
      <c r="D678" s="14"/>
      <c r="E678" s="16"/>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row>
    <row r="679" spans="1:30" ht="14">
      <c r="A679" s="5" t="s">
        <v>154</v>
      </c>
      <c r="B679" s="6"/>
      <c r="C679" s="7"/>
      <c r="D679" s="14"/>
      <c r="E679" s="16"/>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row>
    <row r="680" spans="1:30">
      <c r="A680" s="5"/>
      <c r="B680" s="6"/>
      <c r="C680" s="7"/>
      <c r="D680" s="14"/>
      <c r="E680" s="16"/>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row>
    <row r="681" spans="1:30" ht="28">
      <c r="A681" s="5" t="s">
        <v>351</v>
      </c>
      <c r="B681" s="6" t="s">
        <v>0</v>
      </c>
      <c r="C681" s="7"/>
      <c r="D681" s="14">
        <v>200000</v>
      </c>
      <c r="E681" s="16">
        <f>D681</f>
        <v>200000</v>
      </c>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row>
    <row r="682" spans="1:30">
      <c r="A682" s="5"/>
      <c r="B682" s="6"/>
      <c r="C682" s="7"/>
      <c r="D682" s="14"/>
      <c r="E682" s="16"/>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row>
    <row r="683" spans="1:30" ht="14">
      <c r="A683" s="5" t="s">
        <v>155</v>
      </c>
      <c r="B683" s="6" t="s">
        <v>0</v>
      </c>
      <c r="C683" s="7">
        <v>1</v>
      </c>
      <c r="D683" s="14"/>
      <c r="E683" s="16">
        <f>C683*D683</f>
        <v>0</v>
      </c>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row>
    <row r="684" spans="1:30">
      <c r="A684" s="5"/>
      <c r="B684" s="6"/>
      <c r="C684" s="7"/>
      <c r="D684" s="14"/>
      <c r="E684" s="16"/>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row>
    <row r="685" spans="1:30" ht="14">
      <c r="A685" s="5" t="s">
        <v>156</v>
      </c>
      <c r="B685" s="6" t="s">
        <v>0</v>
      </c>
      <c r="C685" s="7">
        <v>1</v>
      </c>
      <c r="D685" s="14"/>
      <c r="E685" s="16">
        <f>C685*D685</f>
        <v>0</v>
      </c>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row>
    <row r="686" spans="1:30" ht="28">
      <c r="A686" s="5" t="s">
        <v>203</v>
      </c>
      <c r="B686" s="6" t="s">
        <v>0</v>
      </c>
      <c r="C686" s="7"/>
      <c r="D686" s="14">
        <v>46000</v>
      </c>
      <c r="E686" s="16">
        <f>D686</f>
        <v>46000</v>
      </c>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row>
    <row r="687" spans="1:30">
      <c r="A687" s="5"/>
      <c r="B687" s="6"/>
      <c r="C687" s="7"/>
      <c r="D687" s="14"/>
      <c r="E687" s="16"/>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row>
    <row r="688" spans="1:30" ht="14">
      <c r="A688" s="5" t="s">
        <v>155</v>
      </c>
      <c r="B688" s="6" t="s">
        <v>0</v>
      </c>
      <c r="C688" s="7">
        <v>1</v>
      </c>
      <c r="D688" s="14"/>
      <c r="E688" s="16">
        <f>C688*D688</f>
        <v>0</v>
      </c>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row>
    <row r="689" spans="1:30">
      <c r="A689" s="5"/>
      <c r="B689" s="6"/>
      <c r="C689" s="7"/>
      <c r="D689" s="14"/>
      <c r="E689" s="16"/>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row>
    <row r="690" spans="1:30" ht="14">
      <c r="A690" s="5" t="s">
        <v>156</v>
      </c>
      <c r="B690" s="6" t="s">
        <v>0</v>
      </c>
      <c r="C690" s="7">
        <v>1</v>
      </c>
      <c r="D690" s="14"/>
      <c r="E690" s="16">
        <f>C690*D690</f>
        <v>0</v>
      </c>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row>
    <row r="691" spans="1:30">
      <c r="A691" s="5"/>
      <c r="B691" s="6"/>
      <c r="C691" s="7"/>
      <c r="D691" s="14"/>
      <c r="E691" s="16"/>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row>
    <row r="692" spans="1:30">
      <c r="A692" s="5"/>
      <c r="B692" s="6"/>
      <c r="C692" s="7"/>
      <c r="D692" s="14"/>
      <c r="E692" s="16"/>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row>
    <row r="693" spans="1:30" ht="14">
      <c r="A693" s="5" t="s">
        <v>330</v>
      </c>
      <c r="B693" s="6" t="s">
        <v>0</v>
      </c>
      <c r="C693" s="7"/>
      <c r="D693" s="14"/>
      <c r="E693" s="16">
        <f>D693</f>
        <v>0</v>
      </c>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row>
    <row r="694" spans="1:30">
      <c r="A694" s="5"/>
      <c r="B694" s="6"/>
      <c r="C694" s="7"/>
      <c r="D694" s="14"/>
      <c r="E694" s="16"/>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row>
    <row r="695" spans="1:30" ht="14">
      <c r="A695" s="5" t="s">
        <v>155</v>
      </c>
      <c r="B695" s="6" t="s">
        <v>0</v>
      </c>
      <c r="C695" s="7">
        <v>1</v>
      </c>
      <c r="D695" s="14"/>
      <c r="E695" s="16">
        <f>C695*D695</f>
        <v>0</v>
      </c>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row>
    <row r="696" spans="1:30">
      <c r="A696" s="5"/>
      <c r="B696" s="6"/>
      <c r="C696" s="7"/>
      <c r="D696" s="14"/>
      <c r="E696" s="16"/>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row>
    <row r="697" spans="1:30" ht="14">
      <c r="A697" s="5" t="s">
        <v>156</v>
      </c>
      <c r="B697" s="6" t="s">
        <v>0</v>
      </c>
      <c r="C697" s="7">
        <v>1</v>
      </c>
      <c r="D697" s="14"/>
      <c r="E697" s="16">
        <f>C697*D697</f>
        <v>0</v>
      </c>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row>
    <row r="698" spans="1:30">
      <c r="A698" s="5"/>
      <c r="B698" s="6"/>
      <c r="C698" s="7"/>
      <c r="D698" s="14"/>
      <c r="E698" s="16"/>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row>
    <row r="699" spans="1:30" ht="28">
      <c r="A699" s="86" t="s">
        <v>352</v>
      </c>
      <c r="B699" s="6" t="s">
        <v>0</v>
      </c>
      <c r="C699" s="7"/>
      <c r="D699" s="14">
        <v>80000</v>
      </c>
      <c r="E699" s="16">
        <f>D699</f>
        <v>80000</v>
      </c>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row>
    <row r="700" spans="1:30">
      <c r="A700" s="5"/>
      <c r="B700" s="6"/>
      <c r="C700" s="7"/>
      <c r="D700" s="14"/>
      <c r="E700" s="16"/>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row>
    <row r="701" spans="1:30" ht="14">
      <c r="A701" s="5" t="s">
        <v>155</v>
      </c>
      <c r="B701" s="6" t="s">
        <v>0</v>
      </c>
      <c r="C701" s="7">
        <v>1</v>
      </c>
      <c r="D701" s="14"/>
      <c r="E701" s="16">
        <f>C701*D701</f>
        <v>0</v>
      </c>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row>
    <row r="702" spans="1:30">
      <c r="A702" s="5"/>
      <c r="B702" s="6"/>
      <c r="C702" s="7"/>
      <c r="D702" s="14"/>
      <c r="E702" s="16"/>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row>
    <row r="703" spans="1:30" ht="14">
      <c r="A703" s="5" t="s">
        <v>156</v>
      </c>
      <c r="B703" s="6" t="s">
        <v>0</v>
      </c>
      <c r="C703" s="7">
        <v>1</v>
      </c>
      <c r="D703" s="14"/>
      <c r="E703" s="16">
        <f>C703*D703</f>
        <v>0</v>
      </c>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row>
    <row r="704" spans="1:30">
      <c r="A704" s="5"/>
      <c r="B704" s="6"/>
      <c r="C704" s="7"/>
      <c r="D704" s="14"/>
      <c r="E704" s="16"/>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row>
    <row r="705" spans="1:30" ht="14">
      <c r="A705" s="86" t="s">
        <v>353</v>
      </c>
      <c r="B705" s="6" t="s">
        <v>0</v>
      </c>
      <c r="C705" s="7"/>
      <c r="D705" s="14">
        <v>150000</v>
      </c>
      <c r="E705" s="16">
        <f>D705</f>
        <v>150000</v>
      </c>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row>
    <row r="706" spans="1:30">
      <c r="A706" s="5"/>
      <c r="B706" s="6"/>
      <c r="C706" s="7"/>
      <c r="D706" s="14"/>
      <c r="E706" s="16"/>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row>
    <row r="707" spans="1:30" ht="14">
      <c r="A707" s="5" t="s">
        <v>155</v>
      </c>
      <c r="B707" s="6" t="s">
        <v>0</v>
      </c>
      <c r="C707" s="7">
        <v>1</v>
      </c>
      <c r="D707" s="14"/>
      <c r="E707" s="16">
        <f>C707*D707</f>
        <v>0</v>
      </c>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row>
    <row r="708" spans="1:30">
      <c r="A708" s="5"/>
      <c r="B708" s="6"/>
      <c r="C708" s="7"/>
      <c r="D708" s="14"/>
      <c r="E708" s="7"/>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row>
    <row r="709" spans="1:30" ht="14">
      <c r="A709" s="5" t="s">
        <v>156</v>
      </c>
      <c r="B709" s="6" t="s">
        <v>0</v>
      </c>
      <c r="C709" s="7">
        <v>1</v>
      </c>
      <c r="D709" s="14"/>
      <c r="E709" s="16">
        <f>C709*D709</f>
        <v>0</v>
      </c>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row>
    <row r="710" spans="1:30">
      <c r="A710" s="5"/>
      <c r="B710" s="6"/>
      <c r="C710" s="7"/>
      <c r="D710" s="14"/>
      <c r="E710" s="7"/>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row>
    <row r="711" spans="1:30" ht="14">
      <c r="A711" s="5" t="s">
        <v>157</v>
      </c>
      <c r="B711" s="6"/>
      <c r="C711" s="7"/>
      <c r="D711" s="14"/>
      <c r="E711" s="7"/>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row>
    <row r="712" spans="1:30">
      <c r="A712" s="5"/>
      <c r="B712" s="6"/>
      <c r="C712" s="7"/>
      <c r="D712" s="14"/>
      <c r="E712" s="7"/>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row>
    <row r="713" spans="1:30" ht="14">
      <c r="A713" s="5" t="s">
        <v>158</v>
      </c>
      <c r="B713" s="6"/>
      <c r="C713" s="7"/>
      <c r="D713" s="14"/>
      <c r="E713" s="7"/>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row>
    <row r="714" spans="1:30">
      <c r="A714" s="5"/>
      <c r="B714" s="6"/>
      <c r="C714" s="7"/>
      <c r="D714" s="14"/>
      <c r="E714" s="7"/>
      <c r="F714" s="11"/>
      <c r="G714" s="11"/>
      <c r="H714" s="11"/>
      <c r="I714" s="11"/>
      <c r="J714" s="11"/>
      <c r="K714" s="11"/>
      <c r="L714" s="18"/>
      <c r="M714" s="11"/>
      <c r="N714" s="11"/>
      <c r="O714" s="11"/>
      <c r="P714" s="11"/>
      <c r="Q714" s="11"/>
      <c r="R714" s="11"/>
      <c r="S714" s="11"/>
      <c r="T714" s="11"/>
      <c r="U714" s="11"/>
      <c r="V714" s="11"/>
      <c r="W714" s="11"/>
      <c r="X714" s="11"/>
      <c r="Y714" s="11"/>
      <c r="Z714" s="11"/>
      <c r="AA714" s="11"/>
      <c r="AB714" s="11"/>
      <c r="AC714" s="11"/>
      <c r="AD714" s="11"/>
    </row>
    <row r="715" spans="1:30" ht="56">
      <c r="A715" s="5" t="s">
        <v>159</v>
      </c>
      <c r="B715" s="6" t="s">
        <v>0</v>
      </c>
      <c r="C715" s="7">
        <v>1</v>
      </c>
      <c r="D715" s="14"/>
      <c r="E715" s="7"/>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row>
    <row r="716" spans="1:30">
      <c r="A716" s="5"/>
      <c r="B716" s="6"/>
      <c r="C716" s="7"/>
      <c r="D716" s="14"/>
      <c r="E716" s="7"/>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row>
    <row r="717" spans="1:30">
      <c r="A717" s="5"/>
      <c r="B717" s="6"/>
      <c r="C717" s="7"/>
      <c r="D717" s="14"/>
      <c r="E717" s="19">
        <f>SUM(E2:E714)</f>
        <v>511000</v>
      </c>
      <c r="F717" s="11"/>
      <c r="G717" s="11"/>
      <c r="H717" s="11"/>
      <c r="I717" s="11"/>
      <c r="J717" s="11"/>
      <c r="K717" s="11"/>
      <c r="L717" s="18"/>
      <c r="M717" s="11"/>
      <c r="N717" s="18"/>
      <c r="O717" s="11"/>
      <c r="P717" s="11"/>
      <c r="Q717" s="11"/>
      <c r="R717" s="11"/>
      <c r="S717" s="11"/>
      <c r="T717" s="11"/>
      <c r="U717" s="11"/>
      <c r="V717" s="11"/>
      <c r="W717" s="11"/>
      <c r="X717" s="11"/>
      <c r="Y717" s="11"/>
      <c r="Z717" s="11"/>
      <c r="AA717" s="11"/>
      <c r="AB717" s="11"/>
      <c r="AC717" s="11"/>
      <c r="AD717" s="11"/>
    </row>
    <row r="718" spans="1:30" ht="14">
      <c r="A718" s="8" t="s">
        <v>7</v>
      </c>
      <c r="B718" s="6"/>
      <c r="C718" s="7"/>
      <c r="D718" s="14"/>
      <c r="E718" s="19">
        <f>E717*15%</f>
        <v>76650</v>
      </c>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row>
    <row r="719" spans="1:30" ht="14">
      <c r="A719" s="8" t="s">
        <v>201</v>
      </c>
      <c r="B719" s="6"/>
      <c r="C719" s="7"/>
      <c r="D719" s="14"/>
      <c r="E719" s="19">
        <f>E717+E718</f>
        <v>587650</v>
      </c>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row>
    <row r="720" spans="1:30" ht="14">
      <c r="A720" s="8" t="s">
        <v>202</v>
      </c>
      <c r="B720" s="6"/>
      <c r="C720" s="7"/>
      <c r="D720" s="14"/>
      <c r="E720" s="7"/>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row>
    <row r="721" spans="1:30">
      <c r="A721" s="8"/>
      <c r="B721" s="6"/>
      <c r="C721" s="7"/>
      <c r="D721" s="14"/>
      <c r="E721" s="7"/>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row>
    <row r="722" spans="1:30">
      <c r="A722" s="5"/>
      <c r="B722" s="6"/>
      <c r="C722" s="7"/>
      <c r="D722" s="14"/>
      <c r="E722" s="7"/>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row>
    <row r="723" spans="1:30">
      <c r="A723" s="5"/>
      <c r="B723" s="6"/>
      <c r="C723" s="7"/>
      <c r="D723" s="14"/>
      <c r="E723" s="7"/>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row>
    <row r="724" spans="1:30">
      <c r="A724" s="5"/>
      <c r="B724" s="6"/>
      <c r="C724" s="7"/>
    </row>
  </sheetData>
  <sheetProtection selectLockedCells="1"/>
  <mergeCells count="4">
    <mergeCell ref="A167:B167"/>
    <mergeCell ref="A171:B171"/>
    <mergeCell ref="A181:B181"/>
    <mergeCell ref="A182:B182"/>
  </mergeCells>
  <phoneticPr fontId="2" type="noConversion"/>
  <pageMargins left="0.75" right="0.75" top="1" bottom="1" header="0.5" footer="0.5"/>
  <pageSetup paperSize="9" scale="51" orientation="portrait" horizontalDpi="300" verticalDpi="300"/>
  <headerFooter alignWithMargins="0"/>
  <rowBreaks count="4" manualBreakCount="4">
    <brk id="277" max="4" man="1"/>
    <brk id="320" max="4" man="1"/>
    <brk id="468" max="4" man="1"/>
    <brk id="66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view="pageBreakPreview" zoomScaleNormal="100" zoomScaleSheetLayoutView="100" workbookViewId="0">
      <selection activeCell="I7" sqref="I7"/>
    </sheetView>
  </sheetViews>
  <sheetFormatPr baseColWidth="10" defaultColWidth="8.83203125" defaultRowHeight="13"/>
  <cols>
    <col min="1" max="6" width="8.83203125" customWidth="1"/>
    <col min="7" max="7" width="55.5" customWidth="1"/>
    <col min="8" max="8" width="8.83203125" customWidth="1"/>
    <col min="9" max="9" width="17.5" customWidth="1"/>
  </cols>
  <sheetData>
    <row r="1" spans="1:9" ht="17" thickBot="1">
      <c r="A1" s="26" t="s">
        <v>266</v>
      </c>
      <c r="B1" s="27"/>
      <c r="C1" s="28"/>
      <c r="D1" s="21"/>
      <c r="E1" s="21"/>
      <c r="F1" s="21"/>
      <c r="G1" s="21"/>
      <c r="H1" s="29" t="s">
        <v>253</v>
      </c>
      <c r="I1" s="81"/>
    </row>
    <row r="2" spans="1:9">
      <c r="A2" s="21"/>
      <c r="B2" s="21"/>
      <c r="C2" s="21"/>
      <c r="D2" s="21"/>
      <c r="E2" s="21"/>
      <c r="F2" s="21"/>
      <c r="G2" s="21"/>
      <c r="H2" s="30"/>
      <c r="I2" s="94"/>
    </row>
    <row r="3" spans="1:9" ht="15.75" customHeight="1">
      <c r="A3" s="22"/>
      <c r="B3" s="23"/>
      <c r="C3" s="23"/>
      <c r="D3" s="21"/>
      <c r="E3" s="21"/>
      <c r="F3" s="21"/>
      <c r="G3" s="21"/>
      <c r="H3" s="31"/>
      <c r="I3" s="95"/>
    </row>
    <row r="4" spans="1:9" ht="12.75" customHeight="1">
      <c r="A4" s="22"/>
      <c r="B4" s="23"/>
      <c r="C4" s="23"/>
      <c r="D4" s="21"/>
      <c r="E4" s="21"/>
      <c r="F4" s="21"/>
      <c r="G4" s="21"/>
      <c r="H4" s="31"/>
      <c r="I4" s="32" t="s">
        <v>252</v>
      </c>
    </row>
    <row r="5" spans="1:9" ht="12.75" customHeight="1">
      <c r="A5" s="33" t="s">
        <v>254</v>
      </c>
      <c r="B5" s="23" t="s">
        <v>255</v>
      </c>
      <c r="C5" s="23"/>
      <c r="D5" s="21"/>
      <c r="E5" s="21"/>
      <c r="F5" s="21"/>
      <c r="G5" s="21"/>
      <c r="H5" s="34"/>
      <c r="I5" s="35"/>
    </row>
    <row r="6" spans="1:9" ht="12.75" customHeight="1">
      <c r="A6" s="22"/>
      <c r="B6" s="21"/>
      <c r="C6" s="23"/>
      <c r="D6" s="21"/>
      <c r="E6" s="21"/>
      <c r="F6" s="21"/>
      <c r="G6" s="21"/>
      <c r="H6" s="31"/>
      <c r="I6" s="36"/>
    </row>
    <row r="7" spans="1:9">
      <c r="A7" s="37">
        <v>1</v>
      </c>
      <c r="B7" s="21" t="s">
        <v>256</v>
      </c>
      <c r="C7" s="23"/>
      <c r="D7" s="21"/>
      <c r="E7" s="21"/>
      <c r="F7" s="21"/>
      <c r="G7" s="21"/>
      <c r="H7" s="31"/>
      <c r="I7" s="38">
        <f>'Bills Of Quantities'!E717-I10-'Bills Of Quantities'!E714</f>
        <v>511000</v>
      </c>
    </row>
    <row r="8" spans="1:9">
      <c r="A8" s="37"/>
      <c r="B8" s="40"/>
      <c r="C8" s="40"/>
      <c r="D8" s="41"/>
      <c r="E8" s="42"/>
      <c r="F8" s="43"/>
      <c r="G8" s="21"/>
      <c r="H8" s="31"/>
      <c r="I8" s="39"/>
    </row>
    <row r="9" spans="1:9">
      <c r="A9" s="44"/>
      <c r="B9" s="40"/>
      <c r="C9" s="40"/>
      <c r="D9" s="40"/>
      <c r="E9" s="53"/>
      <c r="F9" s="21"/>
      <c r="G9" s="21"/>
      <c r="H9" s="31"/>
      <c r="I9" s="54"/>
    </row>
    <row r="10" spans="1:9">
      <c r="A10" s="44">
        <v>2</v>
      </c>
      <c r="B10" s="40" t="s">
        <v>257</v>
      </c>
      <c r="C10" s="40"/>
      <c r="D10" s="24" t="s">
        <v>258</v>
      </c>
      <c r="E10" s="55" t="s">
        <v>259</v>
      </c>
      <c r="F10" s="48"/>
      <c r="G10" s="56"/>
      <c r="H10" s="50" t="s">
        <v>0</v>
      </c>
      <c r="I10" s="57">
        <f>'Bills Of Quantities'!E6</f>
        <v>0</v>
      </c>
    </row>
    <row r="11" spans="1:9" ht="14" thickBot="1">
      <c r="A11" s="37"/>
      <c r="B11" s="45"/>
      <c r="C11" s="45"/>
      <c r="D11" s="46"/>
      <c r="E11" s="47"/>
      <c r="F11" s="48"/>
      <c r="G11" s="49"/>
      <c r="H11" s="50"/>
      <c r="I11" s="58"/>
    </row>
    <row r="12" spans="1:9">
      <c r="A12" s="37"/>
      <c r="B12" s="21"/>
      <c r="C12" s="21"/>
      <c r="D12" s="21"/>
      <c r="E12" s="47"/>
      <c r="F12" s="21"/>
      <c r="G12" s="59"/>
      <c r="H12" s="60"/>
      <c r="I12" s="61"/>
    </row>
    <row r="13" spans="1:9">
      <c r="A13" s="51">
        <v>3</v>
      </c>
      <c r="B13" s="52" t="s">
        <v>260</v>
      </c>
      <c r="C13" s="52"/>
      <c r="D13" s="52"/>
      <c r="E13" s="62"/>
      <c r="F13" s="23"/>
      <c r="G13" s="23"/>
      <c r="H13" s="63"/>
      <c r="I13" s="64">
        <f>I7+I10</f>
        <v>511000</v>
      </c>
    </row>
    <row r="14" spans="1:9">
      <c r="A14" s="44"/>
      <c r="B14" s="40"/>
      <c r="C14" s="40"/>
      <c r="D14" s="40"/>
      <c r="E14" s="53"/>
      <c r="F14" s="21"/>
      <c r="G14" s="21"/>
      <c r="H14" s="31"/>
      <c r="I14" s="58"/>
    </row>
    <row r="15" spans="1:9">
      <c r="A15" s="69">
        <v>4</v>
      </c>
      <c r="B15" s="40" t="s">
        <v>261</v>
      </c>
      <c r="C15" s="40"/>
      <c r="D15" s="40"/>
      <c r="E15" s="47"/>
      <c r="F15" s="21"/>
      <c r="G15" s="21"/>
      <c r="H15" s="67"/>
      <c r="I15" s="57">
        <f>I13*10%</f>
        <v>51100</v>
      </c>
    </row>
    <row r="16" spans="1:9">
      <c r="A16" s="51"/>
      <c r="B16" s="52"/>
      <c r="C16" s="52"/>
      <c r="D16" s="52"/>
      <c r="E16" s="62"/>
      <c r="F16" s="23"/>
      <c r="G16" s="23"/>
      <c r="H16" s="67"/>
      <c r="I16" s="68"/>
    </row>
    <row r="17" spans="1:9">
      <c r="A17" s="69"/>
      <c r="B17" s="40"/>
      <c r="C17" s="40"/>
      <c r="D17" s="40"/>
      <c r="E17" s="47"/>
      <c r="F17" s="21"/>
      <c r="G17" s="21"/>
      <c r="H17" s="31"/>
      <c r="I17" s="58"/>
    </row>
    <row r="18" spans="1:9">
      <c r="A18" s="37"/>
      <c r="B18" s="21"/>
      <c r="C18" s="21"/>
      <c r="D18" s="21"/>
      <c r="E18" s="47"/>
      <c r="F18" s="21"/>
      <c r="G18" s="59"/>
      <c r="H18" s="66"/>
      <c r="I18" s="70"/>
    </row>
    <row r="19" spans="1:9">
      <c r="A19" s="51">
        <v>5</v>
      </c>
      <c r="B19" s="52" t="s">
        <v>262</v>
      </c>
      <c r="C19" s="52"/>
      <c r="D19" s="52"/>
      <c r="E19" s="62"/>
      <c r="F19" s="23"/>
      <c r="G19" s="23"/>
      <c r="H19" s="67"/>
      <c r="I19" s="57">
        <f>I13+I15</f>
        <v>562100</v>
      </c>
    </row>
    <row r="20" spans="1:9">
      <c r="A20" s="37"/>
      <c r="B20" s="21"/>
      <c r="C20" s="21"/>
      <c r="D20" s="21"/>
      <c r="E20" s="47"/>
      <c r="F20" s="21"/>
      <c r="G20" s="59"/>
      <c r="H20" s="66"/>
      <c r="I20" s="58"/>
    </row>
    <row r="21" spans="1:9">
      <c r="A21" s="37"/>
      <c r="B21" s="21"/>
      <c r="C21" s="21"/>
      <c r="D21" s="21"/>
      <c r="E21" s="47"/>
      <c r="F21" s="21"/>
      <c r="G21" s="59"/>
      <c r="H21" s="66"/>
      <c r="I21" s="58"/>
    </row>
    <row r="22" spans="1:9">
      <c r="A22" s="37"/>
      <c r="B22" s="21"/>
      <c r="C22" s="21"/>
      <c r="D22" s="21"/>
      <c r="E22" s="47"/>
      <c r="F22" s="21"/>
      <c r="G22" s="59"/>
      <c r="H22" s="66"/>
      <c r="I22" s="58"/>
    </row>
    <row r="23" spans="1:9">
      <c r="A23" s="69">
        <v>6</v>
      </c>
      <c r="B23" s="96" t="s">
        <v>355</v>
      </c>
      <c r="C23" s="40"/>
      <c r="D23" s="40"/>
      <c r="E23" s="47"/>
      <c r="F23" s="21"/>
      <c r="G23" s="21"/>
      <c r="H23" s="31"/>
      <c r="I23" s="82"/>
    </row>
    <row r="24" spans="1:9">
      <c r="A24" s="37"/>
      <c r="B24" s="21"/>
      <c r="C24" s="21"/>
      <c r="D24" s="21"/>
      <c r="E24" s="47"/>
      <c r="F24" s="21"/>
      <c r="G24" s="21"/>
      <c r="H24" s="31"/>
      <c r="I24" s="71"/>
    </row>
    <row r="25" spans="1:9">
      <c r="A25" s="37"/>
      <c r="B25" s="21"/>
      <c r="C25" s="21"/>
      <c r="D25" s="21"/>
      <c r="E25" s="47"/>
      <c r="F25" s="21"/>
      <c r="G25" s="59"/>
      <c r="H25" s="66"/>
      <c r="I25" s="72"/>
    </row>
    <row r="26" spans="1:9">
      <c r="A26" s="69"/>
      <c r="B26" s="52"/>
      <c r="C26" s="52"/>
      <c r="D26" s="52"/>
      <c r="E26" s="62"/>
      <c r="F26" s="23"/>
      <c r="G26" s="23"/>
      <c r="H26" s="67"/>
      <c r="I26" s="68"/>
    </row>
    <row r="27" spans="1:9">
      <c r="A27" s="51">
        <v>7</v>
      </c>
      <c r="B27" s="52" t="s">
        <v>263</v>
      </c>
      <c r="C27" s="52"/>
      <c r="D27" s="52"/>
      <c r="E27" s="62"/>
      <c r="F27" s="23"/>
      <c r="G27" s="23"/>
      <c r="H27" s="67"/>
      <c r="I27" s="57">
        <f>I19+I23</f>
        <v>562100</v>
      </c>
    </row>
    <row r="28" spans="1:9">
      <c r="A28" s="37"/>
      <c r="B28" s="21"/>
      <c r="C28" s="21"/>
      <c r="D28" s="21"/>
      <c r="E28" s="47"/>
      <c r="F28" s="21"/>
      <c r="G28" s="21"/>
      <c r="H28" s="31"/>
      <c r="I28" s="71"/>
    </row>
    <row r="29" spans="1:9">
      <c r="A29" s="69">
        <v>8</v>
      </c>
      <c r="B29" s="40" t="s">
        <v>264</v>
      </c>
      <c r="C29" s="40"/>
      <c r="D29" s="24" t="s">
        <v>258</v>
      </c>
      <c r="E29" s="65">
        <v>0.15</v>
      </c>
      <c r="F29" s="21"/>
      <c r="G29" s="73"/>
      <c r="H29" s="74"/>
      <c r="I29" s="57">
        <f>I27*E29</f>
        <v>84315</v>
      </c>
    </row>
    <row r="30" spans="1:9" ht="14" thickBot="1">
      <c r="A30" s="37"/>
      <c r="B30" s="75"/>
      <c r="C30" s="75"/>
      <c r="D30" s="76"/>
      <c r="E30" s="47"/>
      <c r="F30" s="65"/>
      <c r="G30" s="73"/>
      <c r="H30" s="74"/>
      <c r="I30" s="58"/>
    </row>
    <row r="31" spans="1:9">
      <c r="A31" s="37"/>
      <c r="B31" s="59"/>
      <c r="C31" s="59"/>
      <c r="D31" s="59"/>
      <c r="E31" s="24"/>
      <c r="F31" s="21"/>
      <c r="G31" s="21"/>
      <c r="H31" s="31"/>
      <c r="I31" s="77"/>
    </row>
    <row r="32" spans="1:9">
      <c r="A32" s="51">
        <v>9</v>
      </c>
      <c r="B32" s="23" t="s">
        <v>265</v>
      </c>
      <c r="C32" s="23"/>
      <c r="D32" s="25"/>
      <c r="E32" s="23"/>
      <c r="F32" s="23"/>
      <c r="G32" s="23"/>
      <c r="H32" s="67"/>
      <c r="I32" s="57">
        <f>I27+I29</f>
        <v>646415</v>
      </c>
    </row>
    <row r="33" spans="1:9" ht="14" thickBot="1">
      <c r="A33" s="37"/>
      <c r="B33" s="21"/>
      <c r="C33" s="21"/>
      <c r="D33" s="21"/>
      <c r="E33" s="21"/>
      <c r="F33" s="21"/>
      <c r="G33" s="21"/>
      <c r="H33" s="78"/>
      <c r="I33" s="79"/>
    </row>
    <row r="34" spans="1:9">
      <c r="A34" s="44"/>
      <c r="B34" s="21"/>
      <c r="C34" s="21"/>
      <c r="D34" s="21"/>
      <c r="E34" s="21"/>
      <c r="F34" s="21"/>
      <c r="G34" s="21"/>
      <c r="H34" s="21"/>
      <c r="I34" s="80"/>
    </row>
    <row r="35" spans="1:9">
      <c r="A35" s="37"/>
      <c r="B35" s="21"/>
      <c r="C35" s="21"/>
      <c r="D35" s="21"/>
      <c r="E35" s="21"/>
      <c r="F35" s="21"/>
      <c r="G35" s="21"/>
      <c r="H35" s="21"/>
      <c r="I35" s="80"/>
    </row>
    <row r="36" spans="1:9">
      <c r="A36" s="37"/>
      <c r="B36" s="21"/>
      <c r="C36" s="21"/>
      <c r="D36" s="21"/>
      <c r="E36" s="21"/>
      <c r="F36" s="21"/>
      <c r="G36" s="21"/>
      <c r="H36" s="21"/>
      <c r="I36" s="80"/>
    </row>
  </sheetData>
  <mergeCells count="1">
    <mergeCell ref="I2:I3"/>
  </mergeCells>
  <pageMargins left="0.7" right="0.7" top="0.75" bottom="0.75" header="0.3" footer="0.3"/>
  <pageSetup paperSize="9" scale="65"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Bills Of Quantities</vt:lpstr>
      <vt:lpstr>Summary</vt:lpstr>
      <vt:lpstr>'Bills Of Quantities'!Print_Area</vt:lpstr>
    </vt:vector>
  </TitlesOfParts>
  <Company>New Dimension Computing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 Chaplin</dc:creator>
  <cp:lastModifiedBy>Microsoft Office User</cp:lastModifiedBy>
  <cp:lastPrinted>2021-03-24T08:01:10Z</cp:lastPrinted>
  <dcterms:created xsi:type="dcterms:W3CDTF">2006-11-20T12:26:22Z</dcterms:created>
  <dcterms:modified xsi:type="dcterms:W3CDTF">2021-09-07T09:52:28Z</dcterms:modified>
</cp:coreProperties>
</file>