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PRICING SCHEDULE" sheetId="6" r:id="rId1"/>
    <sheet name="Sheet1" sheetId="9" r:id="rId2"/>
  </sheets>
  <definedNames>
    <definedName name="_Hlk218593503" localSheetId="0">'PRICING SCHEDULE'!$B$4</definedName>
    <definedName name="_xlnm.Print_Area" localSheetId="0">'PRICING SCHEDULE'!#REF!</definedName>
    <definedName name="_xlnm.Print_Titles" localSheetId="0">'PRICING SCHEDULE'!#REF!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<sst xmlns="http://schemas.openxmlformats.org/spreadsheetml/2006/main" count="87" uniqueCount="77">
  <si>
    <t>SUPPLY CHAIN MANAGEMENT</t>
  </si>
  <si>
    <t>Pricing schedule</t>
  </si>
  <si>
    <t>RFB No</t>
  </si>
  <si>
    <t>RFB 3210/2025/RFB 175012</t>
  </si>
  <si>
    <t>RFB Title</t>
  </si>
  <si>
    <t>REQUEST FOR BID TO SOURCE ALTERNATIVE SUITABLE CORPORATE OFFICE ACCOMMODATION FOR SITA RUSTENBURG OFFICE FOR A PERIOD OF FIVE (5) YEARS</t>
  </si>
  <si>
    <t xml:space="preserve">Bidder Name </t>
  </si>
  <si>
    <t>1. INSTRUCTION FOR COMPLETING THE PRICING SCHEDULE</t>
  </si>
  <si>
    <t>(a)  Bidder must complete/enter YELLOW cells only</t>
  </si>
  <si>
    <t>(b)  Unit and Line prices must be VAT EXCLUSIVE and in South African Rand (ZAR) currency.</t>
  </si>
  <si>
    <t xml:space="preserve">(c) The price must include all cost to deliver the  service, including all applicable taxes. </t>
  </si>
  <si>
    <t>YEAR 1</t>
  </si>
  <si>
    <t>YEAR 2</t>
  </si>
  <si>
    <t>YEAR 3</t>
  </si>
  <si>
    <t>YEAR 4</t>
  </si>
  <si>
    <t>YEAR 5</t>
  </si>
  <si>
    <t>TOTAL</t>
  </si>
  <si>
    <t>Item No</t>
  </si>
  <si>
    <t>Goods/Service description</t>
  </si>
  <si>
    <t>Unit of measure</t>
  </si>
  <si>
    <t xml:space="preserve">Qty </t>
  </si>
  <si>
    <t>Monthly Line Price</t>
  </si>
  <si>
    <t>Total Monthly Line Price (Excl VAT)</t>
  </si>
  <si>
    <t>Annual Line Price Y1</t>
  </si>
  <si>
    <t>Yearly Esc. Rate</t>
  </si>
  <si>
    <t>Annual Line Price Y2</t>
  </si>
  <si>
    <t>Annual Line Price Y3</t>
  </si>
  <si>
    <t>Annual Line Price Y4</t>
  </si>
  <si>
    <t>Annual Line Price Y5</t>
  </si>
  <si>
    <t>Line Price Term 
(Excl VAT)</t>
  </si>
  <si>
    <t>1.1</t>
  </si>
  <si>
    <t>Office accommodation</t>
  </si>
  <si>
    <t>m²</t>
  </si>
  <si>
    <t>1.2</t>
  </si>
  <si>
    <t xml:space="preserve">Covered Parking Rental </t>
  </si>
  <si>
    <t>Bay</t>
  </si>
  <si>
    <t>1.3</t>
  </si>
  <si>
    <t>Other Operational Costs (including 4.3.1.12 of the bid specification)</t>
  </si>
  <si>
    <t>Item</t>
  </si>
  <si>
    <t>SUBTOTAL ( EXCL VAT)</t>
  </si>
  <si>
    <t>TOTAL BID PRICE  (EXCL VAT)</t>
  </si>
  <si>
    <t>VAT (@15%)</t>
  </si>
  <si>
    <t>TOTAL  BID PRICE (INCL VAT)</t>
  </si>
  <si>
    <t>Tenant Installation (Specify)</t>
  </si>
  <si>
    <t>2.1</t>
  </si>
  <si>
    <t>2.2</t>
  </si>
  <si>
    <t>2.3</t>
  </si>
  <si>
    <t>2.4</t>
  </si>
  <si>
    <t>2.5</t>
  </si>
  <si>
    <t>Beneficial Occupation  (in months)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</si>
  <si>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</si>
  <si>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</si>
  <si>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</si>
  <si>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Signature (above)</t>
  </si>
  <si>
    <t>Date</t>
  </si>
  <si>
    <t xml:space="preserve">Project Time-Lines for SITA Middelburg Satellite Office </t>
  </si>
  <si>
    <t>Activity</t>
  </si>
  <si>
    <t xml:space="preserve">Date </t>
  </si>
  <si>
    <t xml:space="preserve">Period required </t>
  </si>
  <si>
    <t>Lease Expiry Date of current lease agreement</t>
  </si>
  <si>
    <t xml:space="preserve"> </t>
  </si>
  <si>
    <t xml:space="preserve">Beneficial Occupation Date for new lease premises (no rental payments) </t>
  </si>
  <si>
    <t>1 Day</t>
  </si>
  <si>
    <t xml:space="preserve">Fit out period for new premises </t>
  </si>
  <si>
    <t xml:space="preserve"> 10 - 14 February 2025</t>
  </si>
  <si>
    <t>1  week</t>
  </si>
  <si>
    <t>Removal of furniture and equipment from old, leased premises</t>
  </si>
  <si>
    <t>14-16 February 2025</t>
  </si>
  <si>
    <t>3  Days</t>
  </si>
  <si>
    <t>Final Inspection of the old premises with landlord</t>
  </si>
  <si>
    <t>1 day</t>
  </si>
  <si>
    <t xml:space="preserve">Reinstatement Date of old Premises </t>
  </si>
  <si>
    <t>18-27 February 2025</t>
  </si>
  <si>
    <t>10 Days</t>
  </si>
  <si>
    <t xml:space="preserve">Old premises handed back to Landlord </t>
  </si>
  <si>
    <t>Occupation of new premises</t>
  </si>
  <si>
    <t xml:space="preserve">Commencement Date of new lease agreement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</si>
</sst>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_-[$R-1C09]* #,##0.00_-;\-[$R-1C09]* #,##0.00_-;_-[$R-1C09]* &quot;-&quot;??_-;_-@_-"/>
    <numFmt numFmtId="179" formatCode="#,##0_ ;\-#,##0\ "/>
    <numFmt numFmtId="180" formatCode="_-&quot;R&quot;* #,##0.00_-;\-&quot;R&quot;* #,##0.00_-;_-&quot;R&quot;* &quot;-&quot;??_-;_-@_-"/>
  </numFmts>
  <fonts count="3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FFFFFF"/>
      <name val="Calibri Light"/>
      <charset val="134"/>
    </font>
    <font>
      <sz val="11"/>
      <color rgb="FF000000"/>
      <name val="Calibri Light"/>
      <charset val="134"/>
    </font>
    <font>
      <sz val="16"/>
      <color theme="1"/>
      <name val="Calibri"/>
      <charset val="134"/>
      <scheme val="minor"/>
    </font>
    <font>
      <sz val="16"/>
      <color rgb="FF002060"/>
      <name val="Calibri"/>
      <charset val="134"/>
      <scheme val="minor"/>
    </font>
    <font>
      <sz val="16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theme="1"/>
      <name val="Aptos"/>
      <charset val="134"/>
    </font>
    <font>
      <sz val="16"/>
      <color rgb="FF000000"/>
      <name val="Calibri"/>
      <charset val="134"/>
      <scheme val="minor"/>
    </font>
    <font>
      <b/>
      <sz val="16"/>
      <color rgb="FF000066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6"/>
      <color theme="0" tint="-0.0499893185216834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28" applyNumberFormat="0" applyAlignment="0" applyProtection="0">
      <alignment vertical="center"/>
    </xf>
    <xf numFmtId="0" fontId="24" fillId="11" borderId="29" applyNumberFormat="0" applyAlignment="0" applyProtection="0">
      <alignment vertical="center"/>
    </xf>
    <xf numFmtId="0" fontId="25" fillId="11" borderId="28" applyNumberFormat="0" applyAlignment="0" applyProtection="0">
      <alignment vertical="center"/>
    </xf>
    <xf numFmtId="0" fontId="26" fillId="12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5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center" vertical="top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left" vertical="top" wrapText="1"/>
    </xf>
    <xf numFmtId="0" fontId="6" fillId="5" borderId="8" xfId="0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vertical="top"/>
    </xf>
    <xf numFmtId="0" fontId="4" fillId="3" borderId="0" xfId="0" applyFont="1" applyFill="1" applyAlignment="1">
      <alignment horizontal="center"/>
    </xf>
    <xf numFmtId="0" fontId="6" fillId="5" borderId="9" xfId="0" applyFont="1" applyFill="1" applyBorder="1" applyAlignment="1">
      <alignment horizontal="right" vertical="top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3" borderId="0" xfId="0" applyFont="1" applyFill="1" applyAlignment="1">
      <alignment vertical="top" wrapText="1"/>
    </xf>
    <xf numFmtId="0" fontId="6" fillId="5" borderId="10" xfId="0" applyFont="1" applyFill="1" applyBorder="1" applyAlignment="1">
      <alignment horizontal="righ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3" borderId="0" xfId="0" applyFont="1" applyFill="1"/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center"/>
    </xf>
    <xf numFmtId="0" fontId="7" fillId="4" borderId="12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vertical="top" wrapText="1"/>
    </xf>
    <xf numFmtId="0" fontId="7" fillId="4" borderId="12" xfId="0" applyFont="1" applyFill="1" applyBorder="1" applyAlignment="1">
      <alignment horizontal="center" vertical="top" wrapText="1"/>
    </xf>
    <xf numFmtId="178" fontId="7" fillId="4" borderId="12" xfId="0" applyNumberFormat="1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0" fontId="7" fillId="7" borderId="12" xfId="0" applyFont="1" applyFill="1" applyBorder="1" applyAlignment="1">
      <alignment horizontal="center" vertical="top"/>
    </xf>
    <xf numFmtId="0" fontId="12" fillId="7" borderId="12" xfId="0" applyFont="1" applyFill="1" applyBorder="1" applyAlignment="1">
      <alignment horizontal="center" vertical="top" wrapText="1"/>
    </xf>
    <xf numFmtId="178" fontId="12" fillId="7" borderId="12" xfId="0" applyNumberFormat="1" applyFont="1" applyFill="1" applyBorder="1" applyAlignment="1">
      <alignment horizontal="center" vertical="top" wrapText="1"/>
    </xf>
    <xf numFmtId="178" fontId="11" fillId="7" borderId="12" xfId="0" applyNumberFormat="1" applyFont="1" applyFill="1" applyBorder="1" applyAlignment="1">
      <alignment horizontal="center" vertical="top" wrapText="1"/>
    </xf>
    <xf numFmtId="178" fontId="7" fillId="7" borderId="12" xfId="0" applyNumberFormat="1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179" fontId="4" fillId="3" borderId="12" xfId="0" applyNumberFormat="1" applyFont="1" applyFill="1" applyBorder="1" applyAlignment="1">
      <alignment vertical="top" wrapText="1"/>
    </xf>
    <xf numFmtId="178" fontId="4" fillId="6" borderId="12" xfId="0" applyNumberFormat="1" applyFont="1" applyFill="1" applyBorder="1" applyAlignment="1">
      <alignment vertical="top" wrapText="1"/>
    </xf>
    <xf numFmtId="178" fontId="6" fillId="5" borderId="12" xfId="0" applyNumberFormat="1" applyFont="1" applyFill="1" applyBorder="1" applyAlignment="1">
      <alignment horizontal="left" vertical="top" wrapText="1"/>
    </xf>
    <xf numFmtId="9" fontId="7" fillId="3" borderId="12" xfId="3" applyFont="1" applyFill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78" fontId="4" fillId="3" borderId="12" xfId="0" applyNumberFormat="1" applyFont="1" applyFill="1" applyBorder="1" applyAlignment="1">
      <alignment vertical="top" wrapText="1"/>
    </xf>
    <xf numFmtId="9" fontId="7" fillId="3" borderId="12" xfId="0" applyNumberFormat="1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right" vertical="top" wrapText="1"/>
    </xf>
    <xf numFmtId="0" fontId="4" fillId="0" borderId="12" xfId="1" applyNumberFormat="1" applyFont="1" applyFill="1" applyBorder="1" applyAlignment="1">
      <alignment horizontal="center" vertical="top" wrapText="1"/>
    </xf>
    <xf numFmtId="178" fontId="7" fillId="5" borderId="12" xfId="0" applyNumberFormat="1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1" fillId="5" borderId="0" xfId="0" applyFont="1" applyFill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11" fillId="5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right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11" fillId="5" borderId="12" xfId="0" applyFont="1" applyFill="1" applyBorder="1" applyAlignment="1">
      <alignment horizontal="left" vertical="top" wrapText="1"/>
    </xf>
    <xf numFmtId="179" fontId="4" fillId="6" borderId="12" xfId="0" applyNumberFormat="1" applyFont="1" applyFill="1" applyBorder="1" applyAlignment="1">
      <alignment vertical="top" wrapText="1"/>
    </xf>
    <xf numFmtId="0" fontId="4" fillId="3" borderId="0" xfId="0" applyFont="1" applyFill="1" applyAlignment="1">
      <alignment horizontal="left" vertical="top"/>
    </xf>
    <xf numFmtId="0" fontId="4" fillId="3" borderId="13" xfId="0" applyFont="1" applyFill="1" applyBorder="1" applyAlignment="1">
      <alignment horizontal="left" vertical="top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top" wrapText="1"/>
    </xf>
    <xf numFmtId="0" fontId="11" fillId="3" borderId="18" xfId="0" applyFont="1" applyFill="1" applyBorder="1" applyAlignment="1">
      <alignment vertical="top"/>
    </xf>
    <xf numFmtId="0" fontId="11" fillId="3" borderId="19" xfId="0" applyFont="1" applyFill="1" applyBorder="1" applyAlignment="1">
      <alignment horizontal="center" vertical="top"/>
    </xf>
    <xf numFmtId="0" fontId="11" fillId="3" borderId="20" xfId="0" applyFont="1" applyFill="1" applyBorder="1" applyAlignment="1">
      <alignment horizontal="center" vertical="top"/>
    </xf>
    <xf numFmtId="0" fontId="11" fillId="3" borderId="20" xfId="0" applyFont="1" applyFill="1" applyBorder="1" applyAlignment="1">
      <alignment vertical="top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left" vertical="top" wrapText="1"/>
    </xf>
    <xf numFmtId="0" fontId="11" fillId="3" borderId="18" xfId="0" applyFont="1" applyFill="1" applyBorder="1"/>
    <xf numFmtId="0" fontId="11" fillId="3" borderId="19" xfId="0" applyFont="1" applyFill="1" applyBorder="1"/>
    <xf numFmtId="0" fontId="11" fillId="3" borderId="23" xfId="0" applyFont="1" applyFill="1" applyBorder="1"/>
    <xf numFmtId="0" fontId="4" fillId="0" borderId="0" xfId="0" applyFont="1" applyAlignment="1">
      <alignment horizontal="center"/>
    </xf>
    <xf numFmtId="178" fontId="13" fillId="8" borderId="12" xfId="0" applyNumberFormat="1" applyFont="1" applyFill="1" applyBorder="1" applyAlignment="1">
      <alignment horizontal="center" vertical="top" wrapText="1"/>
    </xf>
    <xf numFmtId="0" fontId="11" fillId="3" borderId="0" xfId="0" applyFont="1" applyFill="1" applyAlignment="1">
      <alignment vertical="top"/>
    </xf>
    <xf numFmtId="0" fontId="11" fillId="3" borderId="0" xfId="0" applyFont="1" applyFill="1"/>
    <xf numFmtId="0" fontId="7" fillId="4" borderId="8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178" fontId="7" fillId="4" borderId="8" xfId="0" applyNumberFormat="1" applyFont="1" applyFill="1" applyBorder="1" applyAlignment="1">
      <alignment horizontal="center" vertical="top" wrapText="1"/>
    </xf>
    <xf numFmtId="178" fontId="7" fillId="4" borderId="10" xfId="0" applyNumberFormat="1" applyFont="1" applyFill="1" applyBorder="1" applyAlignment="1">
      <alignment horizontal="center" vertical="top" wrapText="1"/>
    </xf>
    <xf numFmtId="178" fontId="7" fillId="7" borderId="8" xfId="0" applyNumberFormat="1" applyFont="1" applyFill="1" applyBorder="1" applyAlignment="1">
      <alignment horizontal="left" vertical="top" wrapText="1"/>
    </xf>
    <xf numFmtId="178" fontId="7" fillId="7" borderId="10" xfId="0" applyNumberFormat="1" applyFont="1" applyFill="1" applyBorder="1" applyAlignment="1">
      <alignment horizontal="left" vertical="top" wrapText="1"/>
    </xf>
    <xf numFmtId="178" fontId="4" fillId="0" borderId="0" xfId="0" applyNumberFormat="1" applyFont="1" applyAlignment="1">
      <alignment vertical="top"/>
    </xf>
    <xf numFmtId="178" fontId="6" fillId="5" borderId="8" xfId="0" applyNumberFormat="1" applyFont="1" applyFill="1" applyBorder="1" applyAlignment="1">
      <alignment horizontal="left" vertical="top" wrapText="1"/>
    </xf>
    <xf numFmtId="180" fontId="11" fillId="5" borderId="10" xfId="0" applyNumberFormat="1" applyFont="1" applyFill="1" applyBorder="1" applyAlignment="1">
      <alignment vertical="top" wrapText="1"/>
    </xf>
    <xf numFmtId="178" fontId="7" fillId="5" borderId="8" xfId="0" applyNumberFormat="1" applyFont="1" applyFill="1" applyBorder="1" applyAlignment="1">
      <alignment horizontal="left" vertical="top" wrapText="1"/>
    </xf>
    <xf numFmtId="178" fontId="7" fillId="5" borderId="10" xfId="0" applyNumberFormat="1" applyFont="1" applyFill="1" applyBorder="1" applyAlignment="1">
      <alignment horizontal="left" vertical="top" wrapText="1"/>
    </xf>
    <xf numFmtId="0" fontId="4" fillId="0" borderId="24" xfId="0" applyFont="1" applyBorder="1" applyAlignment="1">
      <alignment vertical="top"/>
    </xf>
    <xf numFmtId="0" fontId="4" fillId="0" borderId="12" xfId="0" applyFont="1" applyBorder="1" applyAlignment="1" quotePrefix="1">
      <alignment horizontal="left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FF99"/>
      <color rgb="00FFFF00"/>
      <color rgb="00CCFFCC"/>
      <color rgb="00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25</xdr:col>
      <xdr:colOff>306393</xdr:colOff>
      <xdr:row>0</xdr:row>
      <xdr:rowOff>0</xdr:rowOff>
    </xdr:from>
    <xdr:to>
      <xdr:col>26</xdr:col>
      <xdr:colOff>129228</xdr:colOff>
      <xdr:row>1</xdr:row>
      <xdr:rowOff>334735</xdr:rowOff>
    </xdr:to>
    <xdr:pic>
      <xdr:nvPicPr>
        <xdr:cNvPr id="2" name="Picture 1" descr="SITA Logo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0310" y="0"/>
          <a:ext cx="455295" cy="601345"/>
        </a:xfrm>
        <a:prstGeom prst="rect">
          <a:avLst/>
        </a:prstGeom>
      </xdr:spPr>
    </xdr:pic>
    <xdr:clientData/>
  </xdr:twoCellAnchor>
  <xdr:twoCellAnchor editAs="oneCell">
    <xdr:from>
      <xdr:col>0</xdr:col>
      <xdr:colOff>153993</xdr:colOff>
      <xdr:row>0</xdr:row>
      <xdr:rowOff>78636</xdr:rowOff>
    </xdr:from>
    <xdr:to>
      <xdr:col>0</xdr:col>
      <xdr:colOff>609288</xdr:colOff>
      <xdr:row>1</xdr:row>
      <xdr:rowOff>254000</xdr:rowOff>
    </xdr:to>
    <xdr:pic>
      <xdr:nvPicPr>
        <xdr:cNvPr id="3" name="Picture 2" descr="SITA Logo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" y="78105"/>
          <a:ext cx="455295" cy="442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1"/>
  <sheetViews>
    <sheetView showGridLines="0" tabSelected="1" zoomScale="60" zoomScaleNormal="60" workbookViewId="0">
      <selection activeCell="B3" sqref="B3"/>
    </sheetView>
  </sheetViews>
  <sheetFormatPr defaultColWidth="9.22222222222222" defaultRowHeight="21"/>
  <cols>
    <col min="1" max="1" width="10.8888888888889" style="14" customWidth="1"/>
    <col min="2" max="2" width="57.5555555555556" style="15" customWidth="1"/>
    <col min="3" max="3" width="14" style="16" customWidth="1"/>
    <col min="4" max="4" width="11.2222222222222" style="16" customWidth="1"/>
    <col min="5" max="5" width="13.7777777777778" style="15" customWidth="1"/>
    <col min="6" max="6" width="17.6666666666667" style="15" customWidth="1"/>
    <col min="7" max="7" width="19.3333333333333" style="15" customWidth="1"/>
    <col min="8" max="8" width="10.3333333333333" style="16" customWidth="1"/>
    <col min="9" max="9" width="16.5555555555556" style="15" customWidth="1"/>
    <col min="10" max="10" width="16.1111111111111" style="15" customWidth="1"/>
    <col min="11" max="11" width="9.66666666666667" style="16" customWidth="1"/>
    <col min="12" max="12" width="16.7777777777778" style="15" customWidth="1"/>
    <col min="13" max="13" width="17.4444444444444" style="15" customWidth="1"/>
    <col min="14" max="14" width="9.44444444444444" style="16" customWidth="1"/>
    <col min="15" max="15" width="15.8888888888889" style="15" customWidth="1"/>
    <col min="16" max="16" width="16.4444444444444" style="15" customWidth="1"/>
    <col min="17" max="17" width="10.2222222222222" style="16" customWidth="1"/>
    <col min="18" max="18" width="15.1111111111111" style="15" customWidth="1"/>
    <col min="19" max="19" width="15.7777777777778" style="15" customWidth="1"/>
    <col min="20" max="20" width="17.7777777777778" style="15" customWidth="1"/>
    <col min="21" max="22" width="9.22222222222222" style="15"/>
    <col min="23" max="23" width="14.6666666666667" style="15" customWidth="1"/>
    <col min="24" max="16384" width="9.22222222222222" style="15"/>
  </cols>
  <sheetData>
    <row r="1" s="12" customFormat="1" spans="1:19">
      <c r="A1" s="17"/>
      <c r="B1" s="18" t="s">
        <v>0</v>
      </c>
      <c r="C1" s="19"/>
      <c r="D1" s="20"/>
      <c r="E1" s="20"/>
      <c r="F1" s="20"/>
      <c r="G1" s="20"/>
      <c r="H1" s="21"/>
      <c r="I1" s="20"/>
      <c r="J1" s="20"/>
      <c r="K1" s="21"/>
      <c r="L1" s="20"/>
      <c r="M1" s="20"/>
      <c r="N1" s="21"/>
      <c r="O1" s="20"/>
      <c r="P1" s="20"/>
      <c r="Q1" s="21"/>
      <c r="R1" s="20"/>
      <c r="S1" s="20"/>
    </row>
    <row r="2" s="12" customFormat="1" ht="28.95" customHeight="1" spans="1:19">
      <c r="A2" s="17"/>
      <c r="B2" s="22" t="s">
        <v>1</v>
      </c>
      <c r="C2" s="19"/>
      <c r="D2" s="20"/>
      <c r="E2" s="20"/>
      <c r="F2" s="20"/>
      <c r="G2" s="20"/>
      <c r="H2" s="21"/>
      <c r="I2" s="20"/>
      <c r="J2" s="20"/>
      <c r="K2" s="21"/>
      <c r="L2" s="20"/>
      <c r="M2" s="20"/>
      <c r="N2" s="21"/>
      <c r="O2" s="20"/>
      <c r="P2" s="20"/>
      <c r="Q2" s="21"/>
      <c r="R2" s="20"/>
      <c r="S2" s="20"/>
    </row>
    <row r="3" s="12" customFormat="1" ht="41.4" customHeight="1" spans="1:18">
      <c r="A3" s="23" t="s">
        <v>2</v>
      </c>
      <c r="B3" s="24" t="s">
        <v>3</v>
      </c>
      <c r="C3" s="25"/>
      <c r="D3" s="26"/>
      <c r="E3" s="26"/>
      <c r="F3" s="26"/>
      <c r="G3" s="26"/>
      <c r="H3" s="27"/>
      <c r="I3" s="26"/>
      <c r="J3" s="13"/>
      <c r="K3" s="27"/>
      <c r="L3" s="26"/>
      <c r="N3" s="91"/>
      <c r="O3" s="26"/>
      <c r="Q3" s="91"/>
      <c r="R3" s="26"/>
    </row>
    <row r="4" s="12" customFormat="1" ht="64.2" customHeight="1" spans="1:18">
      <c r="A4" s="28" t="s">
        <v>4</v>
      </c>
      <c r="B4" s="29" t="s">
        <v>5</v>
      </c>
      <c r="C4" s="30"/>
      <c r="D4" s="30"/>
      <c r="E4" s="31"/>
      <c r="F4" s="31"/>
      <c r="G4" s="31"/>
      <c r="H4" s="27"/>
      <c r="I4" s="31"/>
      <c r="J4" s="13"/>
      <c r="K4" s="27"/>
      <c r="L4" s="31"/>
      <c r="N4" s="91"/>
      <c r="O4" s="31"/>
      <c r="Q4" s="91"/>
      <c r="R4" s="31"/>
    </row>
    <row r="5" s="12" customFormat="1" ht="42" spans="1:18">
      <c r="A5" s="32" t="s">
        <v>6</v>
      </c>
      <c r="B5" s="33"/>
      <c r="C5" s="25"/>
      <c r="D5" s="34"/>
      <c r="E5" s="34"/>
      <c r="F5" s="34"/>
      <c r="G5" s="34"/>
      <c r="H5" s="27"/>
      <c r="I5" s="34"/>
      <c r="J5" s="13"/>
      <c r="K5" s="27"/>
      <c r="L5" s="34"/>
      <c r="N5" s="91"/>
      <c r="O5" s="34"/>
      <c r="Q5" s="91"/>
      <c r="R5" s="34"/>
    </row>
    <row r="6" s="12" customFormat="1" spans="1:18">
      <c r="A6" s="35"/>
      <c r="B6" s="36"/>
      <c r="C6" s="25"/>
      <c r="D6" s="34"/>
      <c r="E6" s="34"/>
      <c r="F6" s="34"/>
      <c r="G6" s="34"/>
      <c r="H6" s="27"/>
      <c r="I6" s="34"/>
      <c r="J6" s="13"/>
      <c r="K6" s="27"/>
      <c r="L6" s="34"/>
      <c r="N6" s="91"/>
      <c r="O6" s="34"/>
      <c r="Q6" s="91"/>
      <c r="R6" s="34"/>
    </row>
    <row r="7" s="13" customFormat="1" spans="1:18">
      <c r="A7" s="37" t="s">
        <v>7</v>
      </c>
      <c r="B7" s="38"/>
      <c r="C7" s="38"/>
      <c r="D7" s="34"/>
      <c r="E7" s="34"/>
      <c r="F7" s="34"/>
      <c r="G7" s="34"/>
      <c r="H7" s="27"/>
      <c r="I7" s="34"/>
      <c r="K7" s="27"/>
      <c r="L7" s="34"/>
      <c r="N7" s="27"/>
      <c r="O7" s="34"/>
      <c r="Q7" s="27"/>
      <c r="R7" s="34"/>
    </row>
    <row r="8" s="13" customFormat="1" spans="1:18">
      <c r="A8" s="39" t="s">
        <v>8</v>
      </c>
      <c r="B8" s="34"/>
      <c r="C8" s="40"/>
      <c r="D8" s="34"/>
      <c r="E8" s="34"/>
      <c r="F8" s="34"/>
      <c r="G8" s="34"/>
      <c r="H8" s="27"/>
      <c r="I8" s="34"/>
      <c r="K8" s="27"/>
      <c r="L8" s="34"/>
      <c r="N8" s="27"/>
      <c r="O8" s="34"/>
      <c r="Q8" s="27"/>
      <c r="R8" s="34"/>
    </row>
    <row r="9" s="13" customFormat="1" spans="1:18">
      <c r="A9" s="41" t="s">
        <v>9</v>
      </c>
      <c r="D9" s="34"/>
      <c r="E9" s="34"/>
      <c r="F9" s="34"/>
      <c r="G9" s="34"/>
      <c r="H9" s="27"/>
      <c r="I9" s="34"/>
      <c r="K9" s="27"/>
      <c r="L9" s="34"/>
      <c r="N9" s="27"/>
      <c r="O9" s="34"/>
      <c r="Q9" s="27"/>
      <c r="R9" s="34"/>
    </row>
    <row r="10" s="13" customFormat="1" ht="16.2" customHeight="1" spans="1:18">
      <c r="A10" s="41" t="s">
        <v>10</v>
      </c>
      <c r="D10" s="34"/>
      <c r="E10" s="34"/>
      <c r="F10" s="34"/>
      <c r="G10" s="34"/>
      <c r="H10" s="27"/>
      <c r="I10" s="34"/>
      <c r="K10" s="27"/>
      <c r="L10" s="34"/>
      <c r="N10" s="27"/>
      <c r="O10" s="34"/>
      <c r="Q10" s="27"/>
      <c r="R10" s="34"/>
    </row>
    <row r="11" s="12" customFormat="1" spans="1:20">
      <c r="A11" s="42"/>
      <c r="B11" s="43"/>
      <c r="C11" s="44"/>
      <c r="D11" s="44" t="s">
        <v>11</v>
      </c>
      <c r="E11" s="44"/>
      <c r="F11" s="44"/>
      <c r="G11" s="44"/>
      <c r="H11" s="44" t="s">
        <v>12</v>
      </c>
      <c r="I11" s="44"/>
      <c r="J11" s="44"/>
      <c r="K11" s="44" t="s">
        <v>13</v>
      </c>
      <c r="L11" s="44"/>
      <c r="M11" s="44"/>
      <c r="N11" s="44" t="s">
        <v>14</v>
      </c>
      <c r="O11" s="44"/>
      <c r="P11" s="44"/>
      <c r="Q11" s="44" t="s">
        <v>15</v>
      </c>
      <c r="R11" s="44"/>
      <c r="S11" s="95"/>
      <c r="T11" s="96" t="s">
        <v>16</v>
      </c>
    </row>
    <row r="12" ht="84" spans="1:20">
      <c r="A12" s="42" t="s">
        <v>17</v>
      </c>
      <c r="B12" s="43" t="s">
        <v>18</v>
      </c>
      <c r="C12" s="44" t="s">
        <v>19</v>
      </c>
      <c r="D12" s="44" t="s">
        <v>20</v>
      </c>
      <c r="E12" s="45" t="s">
        <v>21</v>
      </c>
      <c r="F12" s="45" t="s">
        <v>22</v>
      </c>
      <c r="G12" s="45" t="s">
        <v>23</v>
      </c>
      <c r="H12" s="44" t="s">
        <v>24</v>
      </c>
      <c r="I12" s="45" t="s">
        <v>22</v>
      </c>
      <c r="J12" s="45" t="s">
        <v>25</v>
      </c>
      <c r="K12" s="44" t="s">
        <v>24</v>
      </c>
      <c r="L12" s="45" t="s">
        <v>22</v>
      </c>
      <c r="M12" s="45" t="s">
        <v>26</v>
      </c>
      <c r="N12" s="44" t="s">
        <v>24</v>
      </c>
      <c r="O12" s="45" t="s">
        <v>22</v>
      </c>
      <c r="P12" s="45" t="s">
        <v>27</v>
      </c>
      <c r="Q12" s="44" t="s">
        <v>24</v>
      </c>
      <c r="R12" s="45" t="s">
        <v>22</v>
      </c>
      <c r="S12" s="97" t="s">
        <v>28</v>
      </c>
      <c r="T12" s="98" t="s">
        <v>29</v>
      </c>
    </row>
    <row r="13" spans="1:23">
      <c r="A13" s="46">
        <v>1</v>
      </c>
      <c r="B13" s="47"/>
      <c r="C13" s="47"/>
      <c r="D13" s="48"/>
      <c r="E13" s="49"/>
      <c r="F13" s="50">
        <f>SUM(F14:F18)</f>
        <v>0</v>
      </c>
      <c r="G13" s="51">
        <f>SUM(G14:G15)</f>
        <v>0</v>
      </c>
      <c r="H13" s="48"/>
      <c r="I13" s="92">
        <f>SUM(I14:I18)</f>
        <v>0</v>
      </c>
      <c r="J13" s="51">
        <f>SUM(J14:J16)</f>
        <v>0</v>
      </c>
      <c r="K13" s="48"/>
      <c r="L13" s="92">
        <f>SUM(L14:L18)</f>
        <v>0</v>
      </c>
      <c r="M13" s="51">
        <f>SUM(M14:M16)</f>
        <v>0</v>
      </c>
      <c r="N13" s="48"/>
      <c r="O13" s="92">
        <f>SUM(O14:O18)</f>
        <v>0</v>
      </c>
      <c r="P13" s="51">
        <f>SUM(P14:P16)</f>
        <v>0</v>
      </c>
      <c r="Q13" s="48"/>
      <c r="R13" s="92">
        <f>SUM(R14:R18)</f>
        <v>0</v>
      </c>
      <c r="S13" s="99">
        <f>SUM(S14:S16)</f>
        <v>0</v>
      </c>
      <c r="T13" s="100">
        <f>SUBTOTAL(9,G19:S19)</f>
        <v>0</v>
      </c>
      <c r="W13" s="101"/>
    </row>
    <row r="14" ht="43.8" customHeight="1" spans="1:20">
      <c r="A14" s="107" t="s">
        <v>30</v>
      </c>
      <c r="B14" s="53" t="s">
        <v>31</v>
      </c>
      <c r="C14" s="54" t="s">
        <v>32</v>
      </c>
      <c r="D14" s="55">
        <v>101</v>
      </c>
      <c r="E14" s="56"/>
      <c r="F14" s="57">
        <f>SUM(D14*E14)</f>
        <v>0</v>
      </c>
      <c r="G14" s="57">
        <f>12*F14</f>
        <v>0</v>
      </c>
      <c r="H14" s="58">
        <v>0.06</v>
      </c>
      <c r="I14" s="57">
        <f>SUM(F14*H14)+F14</f>
        <v>0</v>
      </c>
      <c r="J14" s="57">
        <f>(1+H14)*G14</f>
        <v>0</v>
      </c>
      <c r="K14" s="61">
        <v>0.06</v>
      </c>
      <c r="L14" s="57">
        <f>SUM(I14*K14)+I14</f>
        <v>0</v>
      </c>
      <c r="M14" s="57">
        <f t="shared" ref="M14:M15" si="0">SUM(1+K14)*J14</f>
        <v>0</v>
      </c>
      <c r="N14" s="61">
        <v>0.06</v>
      </c>
      <c r="O14" s="57">
        <f>SUM(L14*N14)+L14</f>
        <v>0</v>
      </c>
      <c r="P14" s="57">
        <f t="shared" ref="P14:P15" si="1">SUM(1+N14)*M14</f>
        <v>0</v>
      </c>
      <c r="Q14" s="61">
        <v>0.06</v>
      </c>
      <c r="R14" s="57">
        <f>SUM(O14*Q14)+O14</f>
        <v>0</v>
      </c>
      <c r="S14" s="102">
        <f>SUM(1+Q14)*P14</f>
        <v>0</v>
      </c>
      <c r="T14" s="103">
        <f>SUM(G14,J14,M14,P14,S14)</f>
        <v>0</v>
      </c>
    </row>
    <row r="15" ht="36" customHeight="1" spans="1:20">
      <c r="A15" s="107" t="s">
        <v>33</v>
      </c>
      <c r="B15" s="59" t="s">
        <v>34</v>
      </c>
      <c r="C15" s="54" t="s">
        <v>35</v>
      </c>
      <c r="D15" s="55">
        <v>6</v>
      </c>
      <c r="E15" s="56"/>
      <c r="F15" s="57">
        <f t="shared" ref="F15" si="2">SUM(D15*E15)</f>
        <v>0</v>
      </c>
      <c r="G15" s="57">
        <f t="shared" ref="G15:G16" si="3">12*F15</f>
        <v>0</v>
      </c>
      <c r="H15" s="58">
        <v>0.06</v>
      </c>
      <c r="I15" s="57">
        <f t="shared" ref="I15" si="4">SUM(F15*H15)+F15</f>
        <v>0</v>
      </c>
      <c r="J15" s="57">
        <f>(1+H15)*G15</f>
        <v>0</v>
      </c>
      <c r="K15" s="61">
        <v>0.06</v>
      </c>
      <c r="L15" s="57">
        <f t="shared" ref="L15" si="5">SUM(I15*K15)+I15</f>
        <v>0</v>
      </c>
      <c r="M15" s="57">
        <f t="shared" si="0"/>
        <v>0</v>
      </c>
      <c r="N15" s="61">
        <v>0.06</v>
      </c>
      <c r="O15" s="57">
        <f t="shared" ref="O15" si="6">SUM(L15*N15)+L15</f>
        <v>0</v>
      </c>
      <c r="P15" s="57">
        <f t="shared" si="1"/>
        <v>0</v>
      </c>
      <c r="Q15" s="61">
        <v>0.06</v>
      </c>
      <c r="R15" s="57">
        <f t="shared" ref="R15" si="7">SUM(O15*Q15)+O15</f>
        <v>0</v>
      </c>
      <c r="S15" s="102">
        <f t="shared" ref="S15" si="8">SUM(1+Q15)*P15</f>
        <v>0</v>
      </c>
      <c r="T15" s="103">
        <f t="shared" ref="T15:T16" si="9">SUM(G15,J15,M15,P15,S15)</f>
        <v>0</v>
      </c>
    </row>
    <row r="16" ht="42" spans="1:20">
      <c r="A16" s="107" t="s">
        <v>36</v>
      </c>
      <c r="B16" s="53" t="s">
        <v>37</v>
      </c>
      <c r="C16" s="16" t="s">
        <v>38</v>
      </c>
      <c r="D16" s="55">
        <v>1</v>
      </c>
      <c r="E16" s="56"/>
      <c r="F16" s="57">
        <f t="shared" ref="F16" si="10">SUM(D16*E16)</f>
        <v>0</v>
      </c>
      <c r="G16" s="57">
        <f t="shared" si="3"/>
        <v>0</v>
      </c>
      <c r="H16" s="58">
        <v>0.06</v>
      </c>
      <c r="I16" s="57">
        <f t="shared" ref="I16" si="11">SUM(G16*H16)</f>
        <v>0</v>
      </c>
      <c r="J16" s="57">
        <f t="shared" ref="J16" si="12">12*I16</f>
        <v>0</v>
      </c>
      <c r="K16" s="61">
        <v>0.06</v>
      </c>
      <c r="L16" s="57">
        <f t="shared" ref="L16" si="13">SUM(J16*K16)</f>
        <v>0</v>
      </c>
      <c r="M16" s="57">
        <f t="shared" ref="M16" si="14">12*L16</f>
        <v>0</v>
      </c>
      <c r="N16" s="61">
        <v>0.06</v>
      </c>
      <c r="O16" s="57">
        <f t="shared" ref="O16" si="15">SUM(M16*N16)</f>
        <v>0</v>
      </c>
      <c r="P16" s="57">
        <f t="shared" ref="P16" si="16">12*O16</f>
        <v>0</v>
      </c>
      <c r="Q16" s="61">
        <v>0.06</v>
      </c>
      <c r="R16" s="57">
        <f t="shared" ref="R16" si="17">SUM(P16*Q16)</f>
        <v>0</v>
      </c>
      <c r="S16" s="57">
        <f t="shared" ref="S16" si="18">12*R16</f>
        <v>0</v>
      </c>
      <c r="T16" s="103">
        <f t="shared" si="9"/>
        <v>0</v>
      </c>
    </row>
    <row r="17" spans="1:20">
      <c r="A17" s="52"/>
      <c r="B17" s="53"/>
      <c r="C17" s="54"/>
      <c r="D17" s="55"/>
      <c r="E17" s="60"/>
      <c r="F17" s="57"/>
      <c r="G17" s="57"/>
      <c r="H17" s="61"/>
      <c r="I17" s="57"/>
      <c r="J17" s="57"/>
      <c r="K17" s="61"/>
      <c r="L17" s="57"/>
      <c r="M17" s="57"/>
      <c r="N17" s="61"/>
      <c r="O17" s="57"/>
      <c r="P17" s="57"/>
      <c r="Q17" s="61"/>
      <c r="R17" s="57"/>
      <c r="S17" s="102"/>
      <c r="T17" s="103"/>
    </row>
    <row r="18" spans="1:20">
      <c r="A18" s="52"/>
      <c r="B18" s="53"/>
      <c r="C18" s="54"/>
      <c r="D18" s="55"/>
      <c r="E18" s="60"/>
      <c r="F18" s="57"/>
      <c r="G18" s="57"/>
      <c r="H18" s="61"/>
      <c r="I18" s="57"/>
      <c r="J18" s="57"/>
      <c r="K18" s="61"/>
      <c r="L18" s="57"/>
      <c r="M18" s="57"/>
      <c r="N18" s="61"/>
      <c r="O18" s="57"/>
      <c r="P18" s="57"/>
      <c r="Q18" s="61"/>
      <c r="R18" s="57"/>
      <c r="S18" s="102"/>
      <c r="T18" s="103"/>
    </row>
    <row r="19" spans="1:20">
      <c r="A19" s="52"/>
      <c r="B19" s="62" t="s">
        <v>39</v>
      </c>
      <c r="C19" s="54"/>
      <c r="D19" s="63"/>
      <c r="E19" s="63"/>
      <c r="F19" s="63"/>
      <c r="G19" s="64">
        <f>SUM(G14:G18)</f>
        <v>0</v>
      </c>
      <c r="H19" s="65"/>
      <c r="I19" s="63"/>
      <c r="J19" s="64">
        <f>SUM(J14:J18)</f>
        <v>0</v>
      </c>
      <c r="K19" s="65"/>
      <c r="L19" s="63"/>
      <c r="M19" s="64">
        <f>SUM(M14:M18)</f>
        <v>0</v>
      </c>
      <c r="N19" s="65"/>
      <c r="O19" s="63"/>
      <c r="P19" s="64">
        <f>SUM(P14:P18)</f>
        <v>0</v>
      </c>
      <c r="Q19" s="65"/>
      <c r="R19" s="63"/>
      <c r="S19" s="104">
        <f>SUM(S14:S18)</f>
        <v>0</v>
      </c>
      <c r="T19" s="100">
        <f>SUBTOTAL(9,G19:S19)</f>
        <v>0</v>
      </c>
    </row>
    <row r="20" spans="1:20">
      <c r="A20" s="66"/>
      <c r="B20" s="67" t="s">
        <v>40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100">
        <f>SUBTOTAL(9,G19:S19)</f>
        <v>0</v>
      </c>
    </row>
    <row r="21" spans="1:20">
      <c r="A21" s="69"/>
      <c r="B21" s="67" t="s">
        <v>41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105">
        <f>T20*0.15</f>
        <v>0</v>
      </c>
    </row>
    <row r="22" spans="1:20">
      <c r="A22" s="69"/>
      <c r="B22" s="67" t="s">
        <v>42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105">
        <f>T20+T21</f>
        <v>0</v>
      </c>
    </row>
    <row r="23" spans="1:18">
      <c r="A23" s="69"/>
      <c r="B23" s="70"/>
      <c r="C23" s="71"/>
      <c r="D23" s="71"/>
      <c r="E23" s="72"/>
      <c r="F23" s="72"/>
      <c r="G23" s="72"/>
      <c r="I23" s="72"/>
      <c r="L23" s="72"/>
      <c r="O23" s="72"/>
      <c r="R23" s="72"/>
    </row>
    <row r="24" spans="1:18">
      <c r="A24" s="73">
        <v>2</v>
      </c>
      <c r="B24" s="43" t="s">
        <v>43</v>
      </c>
      <c r="C24" s="71"/>
      <c r="D24" s="71"/>
      <c r="E24" s="72"/>
      <c r="F24" s="72"/>
      <c r="G24" s="72"/>
      <c r="I24" s="72"/>
      <c r="L24" s="72"/>
      <c r="O24" s="72"/>
      <c r="R24" s="72"/>
    </row>
    <row r="25" spans="1:18">
      <c r="A25" s="107" t="s">
        <v>44</v>
      </c>
      <c r="B25" s="74"/>
      <c r="C25" s="71"/>
      <c r="D25" s="71"/>
      <c r="E25" s="72"/>
      <c r="F25" s="72"/>
      <c r="G25" s="72"/>
      <c r="I25" s="72"/>
      <c r="L25" s="72"/>
      <c r="O25" s="72"/>
      <c r="R25" s="72"/>
    </row>
    <row r="26" spans="1:18">
      <c r="A26" s="107" t="s">
        <v>45</v>
      </c>
      <c r="B26" s="74"/>
      <c r="C26" s="71"/>
      <c r="D26" s="71"/>
      <c r="E26" s="72"/>
      <c r="F26" s="72"/>
      <c r="G26" s="72"/>
      <c r="I26" s="72"/>
      <c r="L26" s="72"/>
      <c r="O26" s="72"/>
      <c r="R26" s="72"/>
    </row>
    <row r="27" spans="1:19">
      <c r="A27" s="107" t="s">
        <v>46</v>
      </c>
      <c r="B27" s="74"/>
      <c r="C27" s="71"/>
      <c r="D27" s="71"/>
      <c r="E27" s="72"/>
      <c r="F27" s="72"/>
      <c r="G27" s="72"/>
      <c r="I27" s="72"/>
      <c r="L27" s="72"/>
      <c r="O27" s="72"/>
      <c r="R27" s="72"/>
      <c r="S27" s="101"/>
    </row>
    <row r="28" spans="1:19">
      <c r="A28" s="107" t="s">
        <v>47</v>
      </c>
      <c r="B28" s="74"/>
      <c r="C28" s="71"/>
      <c r="D28" s="71"/>
      <c r="E28" s="72"/>
      <c r="F28" s="72"/>
      <c r="G28" s="72"/>
      <c r="I28" s="72"/>
      <c r="L28" s="72"/>
      <c r="O28" s="72"/>
      <c r="R28" s="72"/>
      <c r="S28" s="101"/>
    </row>
    <row r="29" spans="1:18">
      <c r="A29" s="107" t="s">
        <v>48</v>
      </c>
      <c r="B29" s="74"/>
      <c r="C29" s="71"/>
      <c r="D29" s="71"/>
      <c r="E29" s="72"/>
      <c r="F29" s="72"/>
      <c r="G29" s="72"/>
      <c r="I29" s="72"/>
      <c r="L29" s="72"/>
      <c r="O29" s="72"/>
      <c r="R29" s="72"/>
    </row>
    <row r="30" spans="1:18">
      <c r="A30" s="73"/>
      <c r="B30" s="53"/>
      <c r="C30" s="71"/>
      <c r="D30" s="71"/>
      <c r="E30" s="72"/>
      <c r="F30" s="72"/>
      <c r="G30" s="72"/>
      <c r="I30" s="72"/>
      <c r="L30" s="72"/>
      <c r="O30" s="72"/>
      <c r="R30" s="72"/>
    </row>
    <row r="31" spans="1:18">
      <c r="A31" s="73">
        <v>3</v>
      </c>
      <c r="B31" s="43" t="s">
        <v>49</v>
      </c>
      <c r="C31" s="71"/>
      <c r="D31" s="71"/>
      <c r="E31" s="72"/>
      <c r="F31" s="72"/>
      <c r="G31" s="72"/>
      <c r="I31" s="72"/>
      <c r="L31" s="72"/>
      <c r="O31" s="72"/>
      <c r="R31" s="72"/>
    </row>
    <row r="32" ht="25.95" customHeight="1" spans="1:18">
      <c r="A32" s="73"/>
      <c r="B32" s="74"/>
      <c r="C32" s="71"/>
      <c r="D32" s="71"/>
      <c r="E32" s="72"/>
      <c r="F32" s="72"/>
      <c r="G32" s="72"/>
      <c r="I32" s="72"/>
      <c r="J32" s="72"/>
      <c r="L32" s="72"/>
      <c r="O32" s="72"/>
      <c r="R32" s="72"/>
    </row>
    <row r="33" ht="17.7" customHeight="1" spans="1:18">
      <c r="A33" s="69"/>
      <c r="B33" s="70"/>
      <c r="C33" s="71"/>
      <c r="D33" s="71"/>
      <c r="E33" s="72"/>
      <c r="F33" s="72"/>
      <c r="G33" s="72"/>
      <c r="I33" s="72"/>
      <c r="L33" s="72"/>
      <c r="O33" s="72"/>
      <c r="R33" s="72"/>
    </row>
    <row r="34" ht="34.95" customHeight="1" spans="1:18">
      <c r="A34" s="75"/>
      <c r="B34" s="72"/>
      <c r="C34" s="71"/>
      <c r="D34" s="71"/>
      <c r="E34" s="72"/>
      <c r="F34" s="72"/>
      <c r="G34" s="72"/>
      <c r="I34" s="72"/>
      <c r="L34" s="72"/>
      <c r="O34" s="72"/>
      <c r="R34" s="72"/>
    </row>
    <row r="35" ht="46.05" customHeight="1" spans="1:7">
      <c r="A35" s="75"/>
      <c r="B35" s="76" t="s">
        <v>50</v>
      </c>
      <c r="C35" s="77"/>
      <c r="D35" s="77"/>
      <c r="E35" s="78"/>
      <c r="F35" s="79"/>
      <c r="G35" s="78"/>
    </row>
    <row r="36" ht="21.75" spans="1:20">
      <c r="A36" s="75"/>
      <c r="B36" s="80"/>
      <c r="C36" s="81" t="s">
        <v>51</v>
      </c>
      <c r="D36" s="82"/>
      <c r="E36" s="83"/>
      <c r="F36" s="81" t="s">
        <v>52</v>
      </c>
      <c r="G36" s="84"/>
      <c r="I36" s="93"/>
      <c r="L36" s="93"/>
      <c r="O36" s="93"/>
      <c r="R36" s="93"/>
      <c r="T36" s="106"/>
    </row>
    <row r="37" spans="1:7">
      <c r="A37" s="75"/>
      <c r="B37" s="80"/>
      <c r="C37" s="85"/>
      <c r="D37" s="77"/>
      <c r="E37" s="86"/>
      <c r="F37" s="79"/>
      <c r="G37" s="78"/>
    </row>
    <row r="38" ht="21.75" spans="1:20">
      <c r="A38" s="75"/>
      <c r="B38" s="87"/>
      <c r="C38" s="88" t="s">
        <v>53</v>
      </c>
      <c r="D38" s="89"/>
      <c r="E38" s="90"/>
      <c r="F38" s="90"/>
      <c r="G38" s="90" t="s">
        <v>54</v>
      </c>
      <c r="I38" s="94"/>
      <c r="L38" s="94"/>
      <c r="O38" s="94"/>
      <c r="R38" s="94"/>
      <c r="T38" s="106"/>
    </row>
    <row r="39" spans="1:18">
      <c r="A39" s="75"/>
      <c r="B39" s="72"/>
      <c r="C39" s="71"/>
      <c r="D39" s="71"/>
      <c r="E39" s="72"/>
      <c r="F39" s="72"/>
      <c r="G39" s="72"/>
      <c r="I39" s="72"/>
      <c r="L39" s="72"/>
      <c r="O39" s="72"/>
      <c r="R39" s="72"/>
    </row>
    <row r="40" spans="1:18">
      <c r="A40" s="75"/>
      <c r="B40" s="72"/>
      <c r="C40" s="71"/>
      <c r="D40" s="71"/>
      <c r="E40" s="72"/>
      <c r="F40" s="72"/>
      <c r="G40" s="72"/>
      <c r="I40" s="72"/>
      <c r="L40" s="72"/>
      <c r="O40" s="72"/>
      <c r="R40" s="72"/>
    </row>
    <row r="41" spans="1:1">
      <c r="A41" s="75"/>
    </row>
  </sheetData>
  <sheetProtection formatCells="0" formatColumns="0" formatRows="0" insertRows="0" deleteRows="0"/>
  <protectedRanges>
    <protectedRange sqref="C35:F37 I35:I37 O35:O37 L35:L37 R35:R37" name="Range7_1"/>
    <protectedRange sqref="B17:C19 A13:F13 A14:A20 C14:F15 D16:F19 H13:I19 K13:L19 N13:O19 Q13:R19" name="Range3_2"/>
    <protectedRange sqref="B3:B5" name="Range1_1"/>
    <protectedRange sqref="B16" name="Range3_2_1"/>
    <protectedRange sqref="B14:B15" name="Range3_1_1"/>
  </protectedRanges>
  <mergeCells count="14">
    <mergeCell ref="D11:G11"/>
    <mergeCell ref="H11:J11"/>
    <mergeCell ref="K11:M11"/>
    <mergeCell ref="N11:O11"/>
    <mergeCell ref="Q11:S11"/>
    <mergeCell ref="B20:S20"/>
    <mergeCell ref="B21:S21"/>
    <mergeCell ref="B22:S22"/>
    <mergeCell ref="C35:E35"/>
    <mergeCell ref="F35:G35"/>
    <mergeCell ref="D36:E36"/>
    <mergeCell ref="C37:D37"/>
    <mergeCell ref="F37:G37"/>
    <mergeCell ref="B35:B38"/>
  </mergeCells>
  <dataValidations count="1">
    <dataValidation type="decimal" operator="greaterThanOrEqual" allowBlank="1" showInputMessage="1" showErrorMessage="1" sqref="H14:I19 N14:O19 D14:F19 K14:L19 Q14:R19">
      <formula1>0</formula1>
    </dataValidation>
  </dataValidations>
  <pageMargins left="0.708661417322835" right="0.708661417322835" top="0.748031496062992" bottom="0.748031496062992" header="0.31496062992126" footer="0.31496062992126"/>
  <pageSetup paperSize="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" sqref="A1:D11"/>
    </sheetView>
  </sheetViews>
  <sheetFormatPr defaultColWidth="24.7777777777778" defaultRowHeight="31.8" customHeight="1" outlineLevelCol="3"/>
  <cols>
    <col min="1" max="1" width="15" style="1" customWidth="1"/>
    <col min="2" max="2" width="42.8888888888889" customWidth="1"/>
    <col min="3" max="3" width="21.6666666666667" customWidth="1"/>
    <col min="4" max="4" width="20.1111111111111" customWidth="1"/>
  </cols>
  <sheetData>
    <row r="1" customHeight="1" spans="1:4">
      <c r="A1" s="2" t="s">
        <v>55</v>
      </c>
      <c r="B1" s="3"/>
      <c r="C1" s="3"/>
      <c r="D1" s="4"/>
    </row>
    <row r="2" customHeight="1" spans="1:4">
      <c r="A2" s="5" t="s">
        <v>38</v>
      </c>
      <c r="B2" s="6" t="s">
        <v>56</v>
      </c>
      <c r="C2" s="7" t="s">
        <v>57</v>
      </c>
      <c r="D2" s="7" t="s">
        <v>58</v>
      </c>
    </row>
    <row r="3" customHeight="1" spans="1:4">
      <c r="A3" s="8">
        <v>1</v>
      </c>
      <c r="B3" s="9" t="s">
        <v>59</v>
      </c>
      <c r="C3" s="10">
        <v>45716</v>
      </c>
      <c r="D3" s="9" t="s">
        <v>60</v>
      </c>
    </row>
    <row r="4" customHeight="1" spans="1:4">
      <c r="A4" s="8">
        <v>2</v>
      </c>
      <c r="B4" s="9" t="s">
        <v>61</v>
      </c>
      <c r="C4" s="10">
        <v>45717</v>
      </c>
      <c r="D4" s="11" t="s">
        <v>62</v>
      </c>
    </row>
    <row r="5" customHeight="1" spans="1:4">
      <c r="A5" s="8">
        <v>3</v>
      </c>
      <c r="B5" s="9" t="s">
        <v>63</v>
      </c>
      <c r="C5" s="9" t="s">
        <v>64</v>
      </c>
      <c r="D5" s="9" t="s">
        <v>65</v>
      </c>
    </row>
    <row r="6" customHeight="1" spans="1:4">
      <c r="A6" s="8">
        <v>4</v>
      </c>
      <c r="B6" s="9" t="s">
        <v>66</v>
      </c>
      <c r="C6" s="9" t="s">
        <v>67</v>
      </c>
      <c r="D6" s="9" t="s">
        <v>68</v>
      </c>
    </row>
    <row r="7" customHeight="1" spans="1:4">
      <c r="A7" s="8">
        <v>5</v>
      </c>
      <c r="B7" s="9" t="s">
        <v>69</v>
      </c>
      <c r="C7" s="10">
        <v>45705</v>
      </c>
      <c r="D7" s="9" t="s">
        <v>70</v>
      </c>
    </row>
    <row r="8" customHeight="1" spans="1:4">
      <c r="A8" s="8">
        <v>6</v>
      </c>
      <c r="B8" s="9" t="s">
        <v>71</v>
      </c>
      <c r="C8" s="9" t="s">
        <v>72</v>
      </c>
      <c r="D8" s="9" t="s">
        <v>73</v>
      </c>
    </row>
    <row r="9" customHeight="1" spans="1:4">
      <c r="A9" s="8">
        <v>7</v>
      </c>
      <c r="B9" s="9" t="s">
        <v>74</v>
      </c>
      <c r="C9" s="10">
        <v>45716</v>
      </c>
      <c r="D9" s="9" t="s">
        <v>62</v>
      </c>
    </row>
    <row r="10" customHeight="1" spans="1:4">
      <c r="A10" s="8">
        <v>5</v>
      </c>
      <c r="B10" s="9" t="s">
        <v>75</v>
      </c>
      <c r="C10" s="10">
        <v>45748</v>
      </c>
      <c r="D10" s="9" t="s">
        <v>62</v>
      </c>
    </row>
    <row r="11" customHeight="1" spans="1:4">
      <c r="A11" s="8">
        <v>6</v>
      </c>
      <c r="B11" s="9" t="s">
        <v>76</v>
      </c>
      <c r="C11" s="10">
        <v>45748</v>
      </c>
      <c r="D11" s="9"/>
    </row>
  </sheetData>
  <mergeCells count="1">
    <mergeCell ref="A1:D1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Range7_1" rangeCreator="" othersAccessPermission="edit"/>
    <arrUserId title="Range3_2" rangeCreator="" othersAccessPermission="edit"/>
    <arrUserId title="Range1_1" rangeCreator="" othersAccessPermission="edit"/>
    <arrUserId title="Range3_2_1" rangeCreator="" othersAccessPermission="edit"/>
    <arrUserId title="Range3_1_1" rangeCreator="" othersAccessPermission="edit"/>
  </rangeList>
  <rangeList sheetStid="9" master="" otherUserPermission="visible"/>
</allowEditUser>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1 A 6 7 7 9 D D 2 C 9 D 8 E 4 E 9 C 4 7 6 0 7 B 1 3 5 8 2 6 A F "   m a : c o n t e n t T y p e V e r s i o n = " 1 7 "   m a : c o n t e n t T y p e D e s c r i p t i o n = " C r e a t e   a   n e w   d o c u m e n t . "   m a : c o n t e n t T y p e S c o p e = " "   m a : v e r s i o n I D = " 8 4 b 0 8 d 6 e 5 d 7 3 4 1 6 0 5 e 2 5 4 4 4 7 0 1 3 1 7 4 c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1 6 e 0 4 6 e 2 0 a 0 9 8 1 7 c d e 2 4 b 1 9 9 1 0 3 4 c a 5 e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2 4 7 3 a 3 e 4 - 0 9 3 9 - 4 0 8 3 - a 7 f f - 4 0 c 5 a 0 b 9 0 e f 2 "   x m l n s : n s 4 = " 4 b 8 f 6 0 7 8 - 7 4 1 d - 4 8 5 8 - 9 1 e 5 - c 8 3 9 0 6 f 6 1 e 1 a " >  
 < x s d : i m p o r t   n a m e s p a c e = " 2 4 7 3 a 3 e 4 - 0 9 3 9 - 4 0 8 3 - a 7 f f - 4 0 c 5 a 0 b 9 0 e f 2 " / >  
 < x s d : i m p o r t   n a m e s p a c e = " 4 b 8 f 6 0 7 8 - 7 4 1 d - 4 8 5 8 - 9 1 e 5 - c 8 3 9 0 6 f 6 1 e 1 a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D a t e T a k e n "   m i n O c c u r s = " 0 " / >  
 < x s d : e l e m e n t   r e f = " n s 3 : M e d i a L e n g t h I n S e c o n d s "   m i n O c c u r s = " 0 " / >  
 < x s d : e l e m e n t   r e f = " n s 3 : _ a c t i v i t y "   m i n O c c u r s = " 0 " / >  
 < x s d : e l e m e n t   r e f = " n s 3 : M e d i a S e r v i c e A u t o T a g s "   m i n O c c u r s = " 0 " / >  
 < x s d : e l e m e n t   r e f = " n s 3 : M e d i a S e r v i c e O b j e c t D e t e c t o r V e r s i o n s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O C R "   m i n O c c u r s = " 0 " / >  
 < x s d : e l e m e n t   r e f = " n s 3 : M e d i a S e r v i c e L o c a t i o n "   m i n O c c u r s = " 0 " / >  
 < x s d : e l e m e n t   r e f = " n s 3 : M e d i a S e r v i c e S y s t e m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2 4 7 3 a 3 e 4 - 0 9 3 9 - 4 0 8 3 - a 7 f f - 4 0 c 5 a 0 b 9 0 e f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K e y P o i n t s "   m a : i n d e x = " 1 0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1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5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6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_ a c t i v i t y "   m a : i n d e x = " 1 7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8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9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2 0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2 1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2 2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L o c a t i o n "   m a : i n d e x = " 2 3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2 4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4 b 8 f 6 0 7 8 - 7 4 1 d - 4 8 5 8 - 9 1 e 5 - c 8 3 9 0 6 f 6 1 e 1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2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3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4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4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a c t i v i t y   x m l n s = " 2 4 7 3 a 3 e 4 - 0 9 3 9 - 4 0 8 3 - a 7 f f - 4 0 c 5 a 0 b 9 0 e f 2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1C78D726-BEBE-48E2-9744-9087DBB13974}">
  <ds:schemaRefs/>
</ds:datastoreItem>
</file>

<file path=customXml/itemProps3.xml><?xml version="1.0" encoding="utf-8"?>
<ds:datastoreItem xmlns:ds="http://schemas.openxmlformats.org/officeDocument/2006/customXml" ds:itemID="{71A3F6C0-DF06-4E68-9C64-56BC64251A67}">
  <ds:schemaRefs/>
</ds:datastoreItem>
</file>

<file path=customXml/itemProps4.xml><?xml version="1.0" encoding="utf-8"?>
<ds:datastoreItem xmlns:ds="http://schemas.openxmlformats.org/officeDocument/2006/customXml" ds:itemID="{3D4B79D2-AD26-42EA-978B-9CB75C7E0E8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Toshiba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PRICING SCHEDULE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MantsieM</cp:lastModifiedBy>
  <dcterms:created xsi:type="dcterms:W3CDTF">2017-06-15T23:28:00Z</dcterms:created>
  <cp:lastPrinted>2021-06-01T08:56:00Z</cp:lastPrinted>
  <dcterms:modified xsi:type="dcterms:W3CDTF">2026-03-04T09:54:30Z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0x0101001A6779DD2C9D8E4E9C47607B135826AF</vt:lpwstr>
  </property>
  <property fmtid="{D5CDD505-2E9C-101B-9397-08002B2CF9AE}" pid="3" name="ICV">
    <vt:lpwstr>322AD57F79CF45C0BEBB4E5FE2AB5A01_12</vt:lpwstr>
  </property>
  <property fmtid="{D5CDD505-2E9C-101B-9397-08002B2CF9AE}" pid="4" name="KSOProductBuildVer">
    <vt:lpwstr>1033-12.2.0.23196</vt:lpwstr>
  </property>
</Properties>
</file>