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gos Consultants\Documents\City of Tshwane Projects\Pegasus Canal Project\Tender Briefing\"/>
    </mc:Choice>
  </mc:AlternateContent>
  <xr:revisionPtr revIDLastSave="0" documentId="8_{80509323-CDDC-4F8B-AA83-A823E8928D51}" xr6:coauthVersionLast="47" xr6:coauthVersionMax="47" xr10:uidLastSave="{00000000-0000-0000-0000-000000000000}"/>
  <bookViews>
    <workbookView xWindow="-28920" yWindow="-120" windowWidth="29040" windowHeight="15720" tabRatio="1000" firstSheet="12" activeTab="25" xr2:uid="{00000000-000D-0000-FFFF-FFFF00000000}"/>
  </bookViews>
  <sheets>
    <sheet name="Section 001" sheetId="2" r:id="rId1"/>
    <sheet name="Section 002" sheetId="4" r:id="rId2"/>
    <sheet name="Section 101" sheetId="5" r:id="rId3"/>
    <sheet name="Section 102" sheetId="6" r:id="rId4"/>
    <sheet name="Section 103" sheetId="7" r:id="rId5"/>
    <sheet name="Section 104" sheetId="8" r:id="rId6"/>
    <sheet name="Section 106" sheetId="10" r:id="rId7"/>
    <sheet name="Section 107" sheetId="37" r:id="rId8"/>
    <sheet name="Section 201" sheetId="11" r:id="rId9"/>
    <sheet name="Section 202" sheetId="12" r:id="rId10"/>
    <sheet name="Section 203" sheetId="13" r:id="rId11"/>
    <sheet name="Section 302" sheetId="47" r:id="rId12"/>
    <sheet name="Section 502" sheetId="15" r:id="rId13"/>
    <sheet name="Section 503" sheetId="16" r:id="rId14"/>
    <sheet name="Section 505" sheetId="48" r:id="rId15"/>
    <sheet name="Section 601" sheetId="19" r:id="rId16"/>
    <sheet name="Section 604" sheetId="42" r:id="rId17"/>
    <sheet name="Section 605" sheetId="23" r:id="rId18"/>
    <sheet name="Section 606" sheetId="43" r:id="rId19"/>
    <sheet name="Section 609" sheetId="44" r:id="rId20"/>
    <sheet name="Section 612" sheetId="46" r:id="rId21"/>
    <sheet name="Section 613" sheetId="45" r:id="rId22"/>
    <sheet name="Section 701" sheetId="49" r:id="rId23"/>
    <sheet name="Section 702" sheetId="50" r:id="rId24"/>
    <sheet name="Section 703" sheetId="51" r:id="rId25"/>
    <sheet name="Section 704" sheetId="52" r:id="rId26"/>
    <sheet name="Section 706" sheetId="53" r:id="rId27"/>
    <sheet name="Section 903" sheetId="36" r:id="rId28"/>
    <sheet name="Summary" sheetId="3" r:id="rId29"/>
  </sheets>
  <definedNames>
    <definedName name="_xlnm.Print_Area" localSheetId="0">'Section 001'!$A$1:$F$63</definedName>
    <definedName name="_xlnm.Print_Area" localSheetId="1">'Section 002'!$A$1:$F$41</definedName>
    <definedName name="_xlnm.Print_Area" localSheetId="2">'Section 101'!$A$1:$F$82</definedName>
    <definedName name="_xlnm.Print_Area" localSheetId="3">'Section 102'!$A$1:$F$89</definedName>
    <definedName name="_xlnm.Print_Area" localSheetId="4">'Section 103'!$A$1:$F$18</definedName>
    <definedName name="_xlnm.Print_Area" localSheetId="5">'Section 104'!$A$1:$F$45</definedName>
    <definedName name="_xlnm.Print_Area" localSheetId="6">'Section 106'!$A$1:$F$53</definedName>
    <definedName name="_xlnm.Print_Area" localSheetId="7">'Section 107'!$A$1:$F$131</definedName>
    <definedName name="_xlnm.Print_Area" localSheetId="8">'Section 201'!$A$1:$F$52</definedName>
    <definedName name="_xlnm.Print_Area" localSheetId="9">'Section 202'!$A$1:$F$78</definedName>
    <definedName name="_xlnm.Print_Area" localSheetId="10">'Section 203'!$A$1:$F$50</definedName>
    <definedName name="_xlnm.Print_Area" localSheetId="11">'Section 302'!$A$1:$F$33</definedName>
    <definedName name="_xlnm.Print_Area" localSheetId="12">'Section 502'!$A$1:$F$33</definedName>
    <definedName name="_xlnm.Print_Area" localSheetId="13">'Section 503'!$A$1:$F$34</definedName>
    <definedName name="_xlnm.Print_Area" localSheetId="14">'Section 505'!$A$1:$F$50</definedName>
    <definedName name="_xlnm.Print_Area" localSheetId="15">'Section 601'!$A$1:$F$54</definedName>
    <definedName name="_xlnm.Print_Area" localSheetId="16">'Section 604'!$A$1:$F$25</definedName>
    <definedName name="_xlnm.Print_Area" localSheetId="17">'Section 605'!$A$1:$F$22</definedName>
    <definedName name="_xlnm.Print_Area" localSheetId="18">'Section 606'!$A$1:$F$26</definedName>
    <definedName name="_xlnm.Print_Area" localSheetId="19">'Section 609'!$A$1:$F$29</definedName>
    <definedName name="_xlnm.Print_Area" localSheetId="22">'Section 701'!$A$1:$G$60</definedName>
    <definedName name="_xlnm.Print_Area" localSheetId="23">'Section 702'!$A$1:$F$47</definedName>
    <definedName name="_xlnm.Print_Area" localSheetId="24">'Section 703'!$A$1:$F$62</definedName>
    <definedName name="_xlnm.Print_Area" localSheetId="25">'Section 704'!$A$1:$F$54</definedName>
    <definedName name="_xlnm.Print_Area" localSheetId="26">'Section 706'!$A$1:$F$57</definedName>
    <definedName name="_xlnm.Print_Area" localSheetId="27">'Section 903'!$A$1:$F$42</definedName>
    <definedName name="_xlnm.Print_Area" localSheetId="28">Summary!$A$1:$C$65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6" l="1"/>
  <c r="F43" i="8"/>
  <c r="F39" i="8"/>
  <c r="G22" i="49"/>
  <c r="F18" i="49"/>
  <c r="G18" i="49" s="1"/>
  <c r="E20" i="49" s="1"/>
  <c r="G20" i="49" s="1"/>
  <c r="F14" i="49"/>
  <c r="G14" i="49" s="1"/>
  <c r="E16" i="49" s="1"/>
  <c r="G16" i="49" s="1"/>
  <c r="F28" i="19"/>
  <c r="F23" i="19"/>
  <c r="F18" i="19"/>
  <c r="F13" i="19"/>
  <c r="F19" i="48"/>
  <c r="F16" i="48"/>
  <c r="F14" i="15"/>
  <c r="F35" i="13"/>
  <c r="F33" i="13"/>
  <c r="E8" i="49"/>
  <c r="G8" i="49"/>
  <c r="F6" i="49"/>
  <c r="G6" i="49" s="1"/>
  <c r="G58" i="49" l="1"/>
  <c r="G119" i="49" s="1"/>
  <c r="F10" i="6"/>
  <c r="F12" i="6"/>
  <c r="F14" i="6"/>
  <c r="F18" i="6"/>
  <c r="F21" i="6"/>
  <c r="F23" i="6"/>
  <c r="F25" i="6"/>
  <c r="F28" i="6"/>
  <c r="F9" i="2"/>
  <c r="F11" i="2"/>
  <c r="F14" i="2"/>
  <c r="F20" i="2"/>
  <c r="F22" i="2"/>
  <c r="F26" i="2"/>
  <c r="F10" i="52" l="1"/>
  <c r="F29" i="45" l="1"/>
  <c r="F25" i="45"/>
  <c r="F21" i="45"/>
  <c r="F15" i="45"/>
  <c r="F13" i="45"/>
  <c r="F22" i="46"/>
  <c r="F20" i="46"/>
  <c r="F15" i="46"/>
  <c r="F10" i="46"/>
  <c r="F41" i="46" s="1"/>
  <c r="C36" i="3" s="1"/>
  <c r="F6" i="44"/>
  <c r="F14" i="43"/>
  <c r="F9" i="43"/>
  <c r="F64" i="15"/>
  <c r="F66" i="15"/>
  <c r="F19" i="47"/>
  <c r="F7" i="47"/>
  <c r="E34" i="36"/>
  <c r="F34" i="36" s="1"/>
  <c r="D36" i="36" s="1"/>
  <c r="E30" i="36"/>
  <c r="F30" i="36" s="1"/>
  <c r="D32" i="36" s="1"/>
  <c r="E26" i="36"/>
  <c r="F26" i="36" s="1"/>
  <c r="D28" i="36" s="1"/>
  <c r="E22" i="36"/>
  <c r="F22" i="36" s="1"/>
  <c r="D24" i="36" s="1"/>
  <c r="F10" i="48"/>
  <c r="F12" i="48"/>
  <c r="F12" i="43"/>
  <c r="F7" i="45"/>
  <c r="F13" i="47"/>
  <c r="F32" i="2"/>
  <c r="C41" i="3" l="1"/>
  <c r="F23" i="43"/>
  <c r="C34" i="3" s="1"/>
  <c r="F30" i="2"/>
  <c r="F32" i="45"/>
  <c r="F31" i="47"/>
  <c r="C22" i="3" s="1"/>
  <c r="F11" i="45"/>
  <c r="F48" i="48"/>
  <c r="C28" i="3" s="1"/>
  <c r="C44" i="3"/>
  <c r="F26" i="44"/>
  <c r="C35" i="3" s="1"/>
  <c r="C43" i="3"/>
  <c r="C42" i="3"/>
  <c r="F36" i="45" l="1"/>
  <c r="C37" i="3" s="1"/>
  <c r="F19" i="42"/>
  <c r="F16" i="42"/>
  <c r="F12" i="42"/>
  <c r="F68" i="15"/>
  <c r="F70" i="15"/>
  <c r="F73" i="5"/>
  <c r="F70" i="5"/>
  <c r="F68" i="5"/>
  <c r="F62" i="5"/>
  <c r="F57" i="5"/>
  <c r="F19" i="5"/>
  <c r="F16" i="5"/>
  <c r="F9" i="5"/>
  <c r="F31" i="4"/>
  <c r="F25" i="4"/>
  <c r="F21" i="4"/>
  <c r="F13" i="4"/>
  <c r="F9" i="4"/>
  <c r="F22" i="42" l="1"/>
  <c r="C32" i="3" s="1"/>
  <c r="F46" i="2"/>
  <c r="F14" i="4"/>
  <c r="F15" i="4"/>
  <c r="F16" i="4"/>
  <c r="F17" i="4"/>
  <c r="F18" i="4"/>
  <c r="F19" i="4"/>
  <c r="F20" i="4"/>
  <c r="F22" i="4"/>
  <c r="F23" i="4"/>
  <c r="F24" i="4"/>
  <c r="F26" i="4"/>
  <c r="F27" i="4"/>
  <c r="F28" i="4"/>
  <c r="F29" i="4"/>
  <c r="F30" i="4"/>
  <c r="F22" i="13"/>
  <c r="F20" i="13"/>
  <c r="F53" i="12"/>
  <c r="F47" i="12"/>
  <c r="F60" i="12"/>
  <c r="F29" i="12"/>
  <c r="F26" i="12"/>
  <c r="F8" i="11"/>
  <c r="F88" i="37"/>
  <c r="F89" i="37"/>
  <c r="F90" i="37"/>
  <c r="F91" i="37"/>
  <c r="F92" i="37"/>
  <c r="F93" i="37"/>
  <c r="F94" i="37"/>
  <c r="F95" i="37"/>
  <c r="F87" i="37"/>
  <c r="F56" i="37"/>
  <c r="F57" i="37"/>
  <c r="F58" i="37"/>
  <c r="F59" i="37"/>
  <c r="F60" i="37"/>
  <c r="F61" i="37"/>
  <c r="F62" i="37"/>
  <c r="F63" i="37"/>
  <c r="F64" i="37"/>
  <c r="F65" i="37"/>
  <c r="F66" i="37"/>
  <c r="F68" i="37"/>
  <c r="F11" i="8"/>
  <c r="F12" i="8"/>
  <c r="F13" i="8"/>
  <c r="F14" i="8"/>
  <c r="F15" i="8"/>
  <c r="F16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9" i="8"/>
  <c r="F8" i="7"/>
  <c r="F15" i="7" s="1"/>
  <c r="C11" i="3" s="1"/>
  <c r="F56" i="2"/>
  <c r="F51" i="2"/>
  <c r="F43" i="2"/>
  <c r="F16" i="36"/>
  <c r="F10" i="36"/>
  <c r="F14" i="23"/>
  <c r="F11" i="23"/>
  <c r="F13" i="16"/>
  <c r="F27" i="13"/>
  <c r="F18" i="13"/>
  <c r="F16" i="13"/>
  <c r="F10" i="13"/>
  <c r="F56" i="12"/>
  <c r="F41" i="12"/>
  <c r="F22" i="12"/>
  <c r="F20" i="12"/>
  <c r="F13" i="12"/>
  <c r="F11" i="12"/>
  <c r="F10" i="11"/>
  <c r="F102" i="37"/>
  <c r="F100" i="37"/>
  <c r="F47" i="37"/>
  <c r="F43" i="37"/>
  <c r="F41" i="37"/>
  <c r="F35" i="37"/>
  <c r="F32" i="37"/>
  <c r="F30" i="37"/>
  <c r="F13" i="37"/>
  <c r="F23" i="37" s="1"/>
  <c r="F11" i="37"/>
  <c r="F21" i="37" s="1"/>
  <c r="F9" i="37"/>
  <c r="F19" i="37" s="1"/>
  <c r="F56" i="6"/>
  <c r="F54" i="6"/>
  <c r="F52" i="6"/>
  <c r="F50" i="6"/>
  <c r="F48" i="6"/>
  <c r="F42" i="6"/>
  <c r="F40" i="6"/>
  <c r="F46" i="5"/>
  <c r="F51" i="5" s="1"/>
  <c r="F79" i="5" s="1"/>
  <c r="C9" i="3" s="1"/>
  <c r="F51" i="19" l="1"/>
  <c r="C31" i="3" s="1"/>
  <c r="C47" i="3"/>
  <c r="D54" i="2"/>
  <c r="F54" i="2" s="1"/>
  <c r="F38" i="4"/>
  <c r="C6" i="3" s="1"/>
  <c r="F18" i="23"/>
  <c r="C33" i="3" s="1"/>
  <c r="C27" i="3"/>
  <c r="F30" i="15"/>
  <c r="F35" i="15" s="1"/>
  <c r="F78" i="15" s="1"/>
  <c r="C26" i="3" s="1"/>
  <c r="F48" i="13"/>
  <c r="C19" i="3" s="1"/>
  <c r="F32" i="12"/>
  <c r="F50" i="11"/>
  <c r="C17" i="3" s="1"/>
  <c r="F51" i="10"/>
  <c r="C13" i="3" s="1"/>
  <c r="C12" i="3"/>
  <c r="F32" i="6"/>
  <c r="F37" i="6" s="1"/>
  <c r="F87" i="6" s="1"/>
  <c r="C10" i="3" s="1"/>
  <c r="F49" i="37"/>
  <c r="F54" i="37" s="1"/>
  <c r="F78" i="37" s="1"/>
  <c r="F83" i="37" s="1"/>
  <c r="F129" i="37" s="1"/>
  <c r="C14" i="3" s="1"/>
  <c r="F60" i="2" l="1"/>
  <c r="C5" i="3" s="1"/>
  <c r="F37" i="12"/>
  <c r="F76" i="12" s="1"/>
  <c r="C18" i="3"/>
  <c r="C56" i="3" l="1"/>
  <c r="C57" i="3" s="1"/>
  <c r="C58" i="3" s="1"/>
  <c r="C59" i="3" l="1"/>
  <c r="C61" i="3" s="1"/>
</calcChain>
</file>

<file path=xl/sharedStrings.xml><?xml version="1.0" encoding="utf-8"?>
<sst xmlns="http://schemas.openxmlformats.org/spreadsheetml/2006/main" count="1275" uniqueCount="737">
  <si>
    <t>106.04.03.01</t>
  </si>
  <si>
    <t>NexTube spacer module for DN110</t>
  </si>
  <si>
    <t>pipes or similar approved</t>
  </si>
  <si>
    <t>Health and safety training</t>
  </si>
  <si>
    <t>Dumpy level</t>
  </si>
  <si>
    <t>Provision of personal protective</t>
  </si>
  <si>
    <t>clothing and equipment</t>
  </si>
  <si>
    <t>B001.04.07</t>
  </si>
  <si>
    <t>Provision of safety fences, signs and</t>
  </si>
  <si>
    <t>barricades</t>
  </si>
  <si>
    <t>SUMMARY OF PRICING SCHEDULE</t>
  </si>
  <si>
    <t>Section 202</t>
  </si>
  <si>
    <t>202.01</t>
  </si>
  <si>
    <t>Trench excavation</t>
  </si>
  <si>
    <t>Up to 1,0m deep</t>
  </si>
  <si>
    <t>Over 1,0m deep and up to 1,5m deep</t>
  </si>
  <si>
    <t>202.01.01</t>
  </si>
  <si>
    <t>202.01.01.01</t>
  </si>
  <si>
    <t>202.01.01.02</t>
  </si>
  <si>
    <t>Section 201</t>
  </si>
  <si>
    <t>201.01</t>
  </si>
  <si>
    <t>Excess overburden at borrow pits</t>
  </si>
  <si>
    <t>provided by the Employer</t>
  </si>
  <si>
    <t>201.02</t>
  </si>
  <si>
    <t>Temporary stockpiling of material</t>
  </si>
  <si>
    <t>202.02</t>
  </si>
  <si>
    <t>Treatment and maintenance of areas</t>
  </si>
  <si>
    <t xml:space="preserve">surrounding offices and </t>
  </si>
  <si>
    <t>laboratories</t>
  </si>
  <si>
    <t>(Free-haul boundaries will be defined</t>
  </si>
  <si>
    <t>boundaries)</t>
  </si>
  <si>
    <t>B107.03.09.11</t>
  </si>
  <si>
    <t>B107.03.12.01</t>
  </si>
  <si>
    <t>B107.03.12.02</t>
  </si>
  <si>
    <t>Extra over items 202.01, 202.03 and</t>
  </si>
  <si>
    <t>Intermediate material</t>
  </si>
  <si>
    <t>Hard material</t>
  </si>
  <si>
    <t>Hand excavation (extra over item</t>
  </si>
  <si>
    <t>202.01)</t>
  </si>
  <si>
    <t>202.02.01</t>
  </si>
  <si>
    <t>202.02.02</t>
  </si>
  <si>
    <t>202.03</t>
  </si>
  <si>
    <t>202.04</t>
  </si>
  <si>
    <t>202.06</t>
  </si>
  <si>
    <t>with material obtained from</t>
  </si>
  <si>
    <t>excavations</t>
  </si>
  <si>
    <t>202.07</t>
  </si>
  <si>
    <t>Extra over items 202.06 and 202.13</t>
  </si>
  <si>
    <t>for using backfill material obtained -</t>
  </si>
  <si>
    <t>From sources provided by the</t>
  </si>
  <si>
    <t>contractor</t>
  </si>
  <si>
    <t>202.07.02</t>
  </si>
  <si>
    <t>202.10</t>
  </si>
  <si>
    <t>Removal of spoil material -</t>
  </si>
  <si>
    <t>To positions indicated on the</t>
  </si>
  <si>
    <t>Drawings or by the Engineer</t>
  </si>
  <si>
    <t>To dumping areas to be provided by</t>
  </si>
  <si>
    <t>Contractor</t>
  </si>
  <si>
    <t>202.10.01</t>
  </si>
  <si>
    <t>202.10.02</t>
  </si>
  <si>
    <t>Backfilling trenches with soilcrete</t>
  </si>
  <si>
    <t>202.13</t>
  </si>
  <si>
    <t>Section 203</t>
  </si>
  <si>
    <t>203.01</t>
  </si>
  <si>
    <t>Excavation and borrow to fill</t>
  </si>
  <si>
    <t>203.01.01</t>
  </si>
  <si>
    <t>Compaction to 90% of modified</t>
  </si>
  <si>
    <t>AASHTO density</t>
  </si>
  <si>
    <t>Extra over item 203.01 for excavating</t>
  </si>
  <si>
    <t>in -</t>
  </si>
  <si>
    <t>Boulder material class  A</t>
  </si>
  <si>
    <t>203.02</t>
  </si>
  <si>
    <t>203.02.01</t>
  </si>
  <si>
    <t>203.02.02</t>
  </si>
  <si>
    <t>203.02.03</t>
  </si>
  <si>
    <t>203.02.04</t>
  </si>
  <si>
    <t>203.03</t>
  </si>
  <si>
    <t>Excavate and spoil of -</t>
  </si>
  <si>
    <t>Soft material</t>
  </si>
  <si>
    <t>203.03.01</t>
  </si>
  <si>
    <t>203.05</t>
  </si>
  <si>
    <t>Variations in compactive effort</t>
  </si>
  <si>
    <t>and item 203.07)</t>
  </si>
  <si>
    <t>Vibratory rollers</t>
  </si>
  <si>
    <t>Impact rollers</t>
  </si>
  <si>
    <t>m².pass</t>
  </si>
  <si>
    <t>203.05.01</t>
  </si>
  <si>
    <t>203.05.02</t>
  </si>
  <si>
    <t>PROTECTION</t>
  </si>
  <si>
    <t>DRAINAGE AND EROSION</t>
  </si>
  <si>
    <t>Series B107</t>
  </si>
  <si>
    <t>Construction Plant</t>
  </si>
  <si>
    <t>Section 502</t>
  </si>
  <si>
    <t>Prefabricated Culverts and</t>
  </si>
  <si>
    <t>Stormwater Sewers</t>
  </si>
  <si>
    <t>Section 503</t>
  </si>
  <si>
    <t>(See drawing STD007 - Sheet 1)</t>
  </si>
  <si>
    <t>Concrete kerbing-channelling</t>
  </si>
  <si>
    <t>503.02</t>
  </si>
  <si>
    <t>concrete channel</t>
  </si>
  <si>
    <t>503.02.01</t>
  </si>
  <si>
    <t>Dayworks</t>
  </si>
  <si>
    <t>B107.01</t>
  </si>
  <si>
    <t>B107.01.01</t>
  </si>
  <si>
    <t>B107.01.02</t>
  </si>
  <si>
    <t>B107.02</t>
  </si>
  <si>
    <t>B107.03</t>
  </si>
  <si>
    <t>B107.03.01</t>
  </si>
  <si>
    <t>B107.02.01</t>
  </si>
  <si>
    <t>B107.02.02</t>
  </si>
  <si>
    <t>107</t>
  </si>
  <si>
    <t>Engineers Accommodation</t>
  </si>
  <si>
    <t>Section 601</t>
  </si>
  <si>
    <t>Compacted to 95% of modified</t>
  </si>
  <si>
    <t>Subbase</t>
  </si>
  <si>
    <t>Compacted to 98% of modified</t>
  </si>
  <si>
    <t>601.03.02</t>
  </si>
  <si>
    <t>601.03.02.01</t>
  </si>
  <si>
    <t>601.04</t>
  </si>
  <si>
    <t>Extra over item 601.03 for obtaining</t>
  </si>
  <si>
    <t>material from</t>
  </si>
  <si>
    <t>Intermediate excavations</t>
  </si>
  <si>
    <t>601.04.01</t>
  </si>
  <si>
    <t>Excavations outside the normal</t>
  </si>
  <si>
    <t>trench profile</t>
  </si>
  <si>
    <t>202.09 for excavating in -</t>
  </si>
  <si>
    <t>Boulder material class B</t>
  </si>
  <si>
    <t>(applicable to sub item 203.01.03</t>
  </si>
  <si>
    <t>Up to 1,0m wide</t>
  </si>
  <si>
    <t>Section 605</t>
  </si>
  <si>
    <t>903</t>
  </si>
  <si>
    <t>ℓ</t>
  </si>
  <si>
    <t>605.01</t>
  </si>
  <si>
    <t>Prime coat</t>
  </si>
  <si>
    <t>Aggregate for blinding</t>
  </si>
  <si>
    <t>605.01.04</t>
  </si>
  <si>
    <t>605.02</t>
  </si>
  <si>
    <t>B107.03.02</t>
  </si>
  <si>
    <t>B107.03.03</t>
  </si>
  <si>
    <t>B107.03.04</t>
  </si>
  <si>
    <t xml:space="preserve">as 1km outside the indicated site </t>
  </si>
  <si>
    <t>B107.03.05</t>
  </si>
  <si>
    <t>B107.03.06</t>
  </si>
  <si>
    <t>B107.04</t>
  </si>
  <si>
    <t>Transport of Construction Plant</t>
  </si>
  <si>
    <t>B107.04.01</t>
  </si>
  <si>
    <t>B107.04.02</t>
  </si>
  <si>
    <t>Tipper trucks</t>
  </si>
  <si>
    <t>6m³ capacity</t>
  </si>
  <si>
    <t>10m³ capacity</t>
  </si>
  <si>
    <t>B107.03.01.01</t>
  </si>
  <si>
    <t>B107.03.01.02</t>
  </si>
  <si>
    <t>Backhoe loaders (Mass 7 - 8 ton)</t>
  </si>
  <si>
    <t>Bulldozer (Mass 20 - 25 ton,</t>
  </si>
  <si>
    <t>Power 135 - 165 kW)</t>
  </si>
  <si>
    <t>Tracked Excavator (Mass 18 - 22 ton,</t>
  </si>
  <si>
    <t>Power 70 - 105 kW)</t>
  </si>
  <si>
    <t>Generator (15kVA)</t>
  </si>
  <si>
    <t>Grader (Mass 16 - 20 ton)</t>
  </si>
  <si>
    <t>B107.03.09.10</t>
  </si>
  <si>
    <t xml:space="preserve">Pedestrian roller (500 - 550kg, </t>
  </si>
  <si>
    <t>width 390mm)</t>
  </si>
  <si>
    <t xml:space="preserve">Pedestrian roller (1000 - 1500kg, </t>
  </si>
  <si>
    <t>width 900mm)</t>
  </si>
  <si>
    <t>B107.03.12</t>
  </si>
  <si>
    <t>Cranes</t>
  </si>
  <si>
    <t>Capacity 50 ton</t>
  </si>
  <si>
    <t>Capacity 100 ton</t>
  </si>
  <si>
    <t>Flatbed truck (2 - 4 ton)</t>
  </si>
  <si>
    <t>Lowbed (30 - 40 ton)</t>
  </si>
  <si>
    <t>(See Drawing STD-001)</t>
  </si>
  <si>
    <t>903.03</t>
  </si>
  <si>
    <t>Special tests on concrete and asphalt</t>
  </si>
  <si>
    <t>concrete cubes</t>
  </si>
  <si>
    <t>Compressive-strength tests on</t>
  </si>
  <si>
    <t>903.03.01</t>
  </si>
  <si>
    <t>Electric submersible (50mm)</t>
  </si>
  <si>
    <t>Diesel centrifugal (50mm)</t>
  </si>
  <si>
    <t>Diesel centrifugal (100mm)</t>
  </si>
  <si>
    <t>Petrol centrifugal (50mm)</t>
  </si>
  <si>
    <t>Petrol centrifugal (100)</t>
  </si>
  <si>
    <t>Invert bitumen emulsion which complies</t>
  </si>
  <si>
    <t>with SANS 1260 (MSP 1)</t>
  </si>
  <si>
    <t>B107.03.13</t>
  </si>
  <si>
    <t>Pumps</t>
  </si>
  <si>
    <t>B107.03.13.01</t>
  </si>
  <si>
    <t>B107.03.13.02</t>
  </si>
  <si>
    <t>B107.03.13.03</t>
  </si>
  <si>
    <t>B107.03.13.04</t>
  </si>
  <si>
    <t>Section 903</t>
  </si>
  <si>
    <t>903.01</t>
  </si>
  <si>
    <t>Provision of testing equipment</t>
  </si>
  <si>
    <t>150mm x 150mm x150mm concrete-</t>
  </si>
  <si>
    <t>cube moulds</t>
  </si>
  <si>
    <t>903.01.03</t>
  </si>
  <si>
    <t>km</t>
  </si>
  <si>
    <t>Contract Notice Board</t>
  </si>
  <si>
    <t xml:space="preserve">Labour during normal working hours </t>
  </si>
  <si>
    <t>Unskilled labour</t>
  </si>
  <si>
    <t>Semi-skilled labour</t>
  </si>
  <si>
    <t>B107.01.03</t>
  </si>
  <si>
    <t>Skilled labour</t>
  </si>
  <si>
    <t>Extra-over item B107.02 for charges</t>
  </si>
  <si>
    <t>and overheads</t>
  </si>
  <si>
    <t>B107.02.03</t>
  </si>
  <si>
    <t>day</t>
  </si>
  <si>
    <t>Concrete elements (unreinforced)</t>
  </si>
  <si>
    <t>Concrete elements (reinforced)</t>
  </si>
  <si>
    <t>101.05.02.05</t>
  </si>
  <si>
    <t>Preliminary and General Charges:</t>
  </si>
  <si>
    <t>Provision of construction supervisors-</t>
  </si>
  <si>
    <t>Community liaison officer</t>
  </si>
  <si>
    <t>Office and laboratory accommodation</t>
  </si>
  <si>
    <t>accommodation, including fittings,</t>
  </si>
  <si>
    <t>exceeding 1m and up to and</t>
  </si>
  <si>
    <t>exceeding 2m and up to and</t>
  </si>
  <si>
    <t>Moveable barricade / road sign</t>
  </si>
  <si>
    <t>shaping (alternative to sub item</t>
  </si>
  <si>
    <t xml:space="preserve">Preparing areas for grassing and </t>
  </si>
  <si>
    <t>Top soiling on the Site with -</t>
  </si>
  <si>
    <t>%</t>
  </si>
  <si>
    <t>001</t>
  </si>
  <si>
    <t>002</t>
  </si>
  <si>
    <t>101</t>
  </si>
  <si>
    <t>102</t>
  </si>
  <si>
    <t>103</t>
  </si>
  <si>
    <t>104</t>
  </si>
  <si>
    <t>106</t>
  </si>
  <si>
    <t>202</t>
  </si>
  <si>
    <t>203</t>
  </si>
  <si>
    <t>502</t>
  </si>
  <si>
    <t>503</t>
  </si>
  <si>
    <t>601</t>
  </si>
  <si>
    <t>605</t>
  </si>
  <si>
    <t>General Requirements and Charges</t>
  </si>
  <si>
    <t>Site Clearing and Grubbing</t>
  </si>
  <si>
    <t>Overhaul</t>
  </si>
  <si>
    <t>Landscaping and Grassing</t>
  </si>
  <si>
    <t>Service Ducts</t>
  </si>
  <si>
    <t>Trenching</t>
  </si>
  <si>
    <t>Mass Earthworks</t>
  </si>
  <si>
    <t>Prefabricated Culverts and Stormwater Drainage</t>
  </si>
  <si>
    <t>Kerbing and Channelling</t>
  </si>
  <si>
    <t>Gravel Pavement Layers</t>
  </si>
  <si>
    <t>Prime Coat</t>
  </si>
  <si>
    <t>Testing</t>
  </si>
  <si>
    <t>SERIES 0</t>
  </si>
  <si>
    <t>GENERAL</t>
  </si>
  <si>
    <t>ITEM</t>
  </si>
  <si>
    <t>DESCRIPTION</t>
  </si>
  <si>
    <t>UNIT</t>
  </si>
  <si>
    <t>QTY</t>
  </si>
  <si>
    <t>RATE</t>
  </si>
  <si>
    <t>AMOUNT</t>
  </si>
  <si>
    <t>TOTAL CARRIED TO SUMMARY</t>
  </si>
  <si>
    <t>Signature of person authorised to sign the tender:</t>
  </si>
  <si>
    <t>Date</t>
  </si>
  <si>
    <t>TOTAL CARRIED FORWARD</t>
  </si>
  <si>
    <t>TOTAL BROUGHT FORWARD</t>
  </si>
  <si>
    <t>SECTION</t>
  </si>
  <si>
    <t>Section 001</t>
  </si>
  <si>
    <t xml:space="preserve">Excavate by hand to expose existing </t>
  </si>
  <si>
    <t>services and backfill</t>
  </si>
  <si>
    <t>m³</t>
  </si>
  <si>
    <t>001.03</t>
  </si>
  <si>
    <t>Compliance with the Occupational</t>
  </si>
  <si>
    <t>Health and Safety Act and applicable</t>
  </si>
  <si>
    <t>regulations</t>
  </si>
  <si>
    <t>Provision of a Health and Safety Plan</t>
  </si>
  <si>
    <t>Provision of a Health and Safety File</t>
  </si>
  <si>
    <t>Full time</t>
  </si>
  <si>
    <t>Provision of a safety officer-</t>
  </si>
  <si>
    <t>Monthly Wage</t>
  </si>
  <si>
    <t>charges and profit</t>
  </si>
  <si>
    <t>Section 002</t>
  </si>
  <si>
    <t>Engineer's Accommodation</t>
  </si>
  <si>
    <t>Services</t>
  </si>
  <si>
    <t>B002.01.01</t>
  </si>
  <si>
    <t>Services for offices and laboratories</t>
  </si>
  <si>
    <t>Provision of office and laboratory</t>
  </si>
  <si>
    <t>furniture and equipment and car ports</t>
  </si>
  <si>
    <t>furniture and equipment and car ports,</t>
  </si>
  <si>
    <t>as specified</t>
  </si>
  <si>
    <t xml:space="preserve">Re-use of office and laboratory </t>
  </si>
  <si>
    <t>Provision of survey equipment and</t>
  </si>
  <si>
    <t>assistants</t>
  </si>
  <si>
    <t>ANCILLARY WORK</t>
  </si>
  <si>
    <t>SERIES 2</t>
  </si>
  <si>
    <t>EARTHWORKS</t>
  </si>
  <si>
    <t>201</t>
  </si>
  <si>
    <t>General</t>
  </si>
  <si>
    <t xml:space="preserve">GENERAL   </t>
  </si>
  <si>
    <t xml:space="preserve">SERIES 1 </t>
  </si>
  <si>
    <t>SERIES 5</t>
  </si>
  <si>
    <t>DRAINAGE AND EROSION PROTECTION</t>
  </si>
  <si>
    <t>SERIES 6</t>
  </si>
  <si>
    <t>ROADS AND PARKING AREAS</t>
  </si>
  <si>
    <t>Add 10% for contingencies</t>
  </si>
  <si>
    <t>SUBTOTAL</t>
  </si>
  <si>
    <t>CONTRACT PRICE CARRIED FORWARD TO FORM OF OFFER</t>
  </si>
  <si>
    <t>TOTAL OF SCHEDULED PRICES</t>
  </si>
  <si>
    <t>SERIES 9</t>
  </si>
  <si>
    <t>TOTAL SCHEDULE OF PRICES</t>
  </si>
  <si>
    <t>SERIES 1</t>
  </si>
  <si>
    <t>Section 101</t>
  </si>
  <si>
    <t>101.01</t>
  </si>
  <si>
    <t>Clearing and grubbing</t>
  </si>
  <si>
    <t>Areas</t>
  </si>
  <si>
    <t>101.01.01</t>
  </si>
  <si>
    <t>m²</t>
  </si>
  <si>
    <t>101.02</t>
  </si>
  <si>
    <t>Cutting and removing large trees</t>
  </si>
  <si>
    <t>with a girth -</t>
  </si>
  <si>
    <t>including 2m</t>
  </si>
  <si>
    <t>101.02.01</t>
  </si>
  <si>
    <t>101.02.02</t>
  </si>
  <si>
    <t>including 3m</t>
  </si>
  <si>
    <t>no</t>
  </si>
  <si>
    <t>101.05</t>
  </si>
  <si>
    <t>Removal and disposal of specific</t>
  </si>
  <si>
    <t>elements</t>
  </si>
  <si>
    <t xml:space="preserve">Concrete kerbing / kerbing </t>
  </si>
  <si>
    <t>combinations</t>
  </si>
  <si>
    <t>m</t>
  </si>
  <si>
    <t>Concrete or brick elements</t>
  </si>
  <si>
    <t>(reinforced or unreinforced)</t>
  </si>
  <si>
    <t>230mm brickwork</t>
  </si>
  <si>
    <t>115mm brickwork</t>
  </si>
  <si>
    <t>Interlocking / non-interlocking</t>
  </si>
  <si>
    <t>paving blocks</t>
  </si>
  <si>
    <t>Asphalt surfacing</t>
  </si>
  <si>
    <t>101.05.01</t>
  </si>
  <si>
    <t>101.05.02</t>
  </si>
  <si>
    <t>101.05.02.01</t>
  </si>
  <si>
    <t>101.05.02.02</t>
  </si>
  <si>
    <t>101.05.03</t>
  </si>
  <si>
    <t>101.05.02.04</t>
  </si>
  <si>
    <t>Section 102:</t>
  </si>
  <si>
    <t>Accommodation of Traffic</t>
  </si>
  <si>
    <t>102.14</t>
  </si>
  <si>
    <t>Temporary traffic-control facilities</t>
  </si>
  <si>
    <t>Flagmen</t>
  </si>
  <si>
    <t>Portable Stop and Go signs</t>
  </si>
  <si>
    <t>Amber flashing lights</t>
  </si>
  <si>
    <t>Road signs, TR-series, 1200mm in</t>
  </si>
  <si>
    <t>Road signs, TW-series, 1524mm</t>
  </si>
  <si>
    <t>sides</t>
  </si>
  <si>
    <t>Road signs, TG-series</t>
  </si>
  <si>
    <t>Danger plates and delineators</t>
  </si>
  <si>
    <t>combination</t>
  </si>
  <si>
    <t>102.14.02</t>
  </si>
  <si>
    <t>102.14.03</t>
  </si>
  <si>
    <t>102.14.04</t>
  </si>
  <si>
    <t>102.14.05</t>
  </si>
  <si>
    <t>102.14.06</t>
  </si>
  <si>
    <t>102.14.07</t>
  </si>
  <si>
    <t>102.14.08</t>
  </si>
  <si>
    <t>102.15</t>
  </si>
  <si>
    <t>Re-use or removal of traffic-control</t>
  </si>
  <si>
    <t>facilities</t>
  </si>
  <si>
    <t>Traffic cones</t>
  </si>
  <si>
    <t>102.14.10</t>
  </si>
  <si>
    <t>diameter or 900mm x 675mm if</t>
  </si>
  <si>
    <t>rectangular</t>
  </si>
  <si>
    <t>Amber flicker lights</t>
  </si>
  <si>
    <t>Road signs, TR and TW series</t>
  </si>
  <si>
    <t>Plastic New Jersey barrier</t>
  </si>
  <si>
    <t>102.15.01</t>
  </si>
  <si>
    <t>102.15.02</t>
  </si>
  <si>
    <t>102.15.03</t>
  </si>
  <si>
    <t>102.15.04</t>
  </si>
  <si>
    <t>102.15.05</t>
  </si>
  <si>
    <t>Section 103</t>
  </si>
  <si>
    <t>103.01</t>
  </si>
  <si>
    <t>Overhaul on material hauled outside</t>
  </si>
  <si>
    <t>the defined free-haul boundaries</t>
  </si>
  <si>
    <t>m³.km</t>
  </si>
  <si>
    <t>Section 104</t>
  </si>
  <si>
    <t>104.01</t>
  </si>
  <si>
    <t>Trimming</t>
  </si>
  <si>
    <t>104.01.01</t>
  </si>
  <si>
    <t>Machine trimming</t>
  </si>
  <si>
    <t>Hand trimming</t>
  </si>
  <si>
    <t>Use of machines for trimming or</t>
  </si>
  <si>
    <t>104.01.01)</t>
  </si>
  <si>
    <t>Motor grader</t>
  </si>
  <si>
    <t>h</t>
  </si>
  <si>
    <t>104.02</t>
  </si>
  <si>
    <t>104.02.02</t>
  </si>
  <si>
    <t>104.03</t>
  </si>
  <si>
    <t>ground covers</t>
  </si>
  <si>
    <t>Scarifying</t>
  </si>
  <si>
    <t>Topsoil obtained from the Site or</t>
  </si>
  <si>
    <t>borrow areas provided by the</t>
  </si>
  <si>
    <t>Employer</t>
  </si>
  <si>
    <t>Topsoil provided by the Contractor</t>
  </si>
  <si>
    <t>from other sources (including all</t>
  </si>
  <si>
    <t>haul)</t>
  </si>
  <si>
    <t>QUALITY CONTROL</t>
  </si>
  <si>
    <t>104.03.01</t>
  </si>
  <si>
    <t>104.03.02</t>
  </si>
  <si>
    <t>104.03.02.01</t>
  </si>
  <si>
    <t>104.03.02.02</t>
  </si>
  <si>
    <t>ha</t>
  </si>
  <si>
    <t>104.03.04</t>
  </si>
  <si>
    <t>Supplying and applying chemical</t>
  </si>
  <si>
    <t>fertilizers</t>
  </si>
  <si>
    <t>Stockpiling of topsoil</t>
  </si>
  <si>
    <t>t</t>
  </si>
  <si>
    <t>104.01.02</t>
  </si>
  <si>
    <t>104.03.05</t>
  </si>
  <si>
    <t>kg</t>
  </si>
  <si>
    <t>Series 106</t>
  </si>
  <si>
    <t>001.01.01</t>
  </si>
  <si>
    <t>001.01.02</t>
  </si>
  <si>
    <t>Lump sum</t>
  </si>
  <si>
    <t>001.04</t>
  </si>
  <si>
    <t>001.05.01</t>
  </si>
  <si>
    <t>001.05.02</t>
  </si>
  <si>
    <t>001.04.01</t>
  </si>
  <si>
    <t>001.04.02</t>
  </si>
  <si>
    <t>001.04.03</t>
  </si>
  <si>
    <t>001.04.03.02</t>
  </si>
  <si>
    <t>001.04.04</t>
  </si>
  <si>
    <t>001.04.04.02</t>
  </si>
  <si>
    <t>001.04.05</t>
  </si>
  <si>
    <t>Percentage on item 001.05.01 for</t>
  </si>
  <si>
    <t>001.06</t>
  </si>
  <si>
    <t>001.05</t>
  </si>
  <si>
    <t>001.01</t>
  </si>
  <si>
    <t>002.01</t>
  </si>
  <si>
    <t>002.02</t>
  </si>
  <si>
    <t>002.03.01</t>
  </si>
  <si>
    <t>002.03</t>
  </si>
  <si>
    <t>002.03.02</t>
  </si>
  <si>
    <t>002.04</t>
  </si>
  <si>
    <t>002.04.01</t>
  </si>
  <si>
    <t>101.05.04</t>
  </si>
  <si>
    <t>102.14.01</t>
  </si>
  <si>
    <t>102.14.09</t>
  </si>
  <si>
    <t xml:space="preserve">Fixed charges </t>
  </si>
  <si>
    <t xml:space="preserve">Time-related charges </t>
  </si>
  <si>
    <t>Month</t>
  </si>
  <si>
    <t>001.04.06</t>
  </si>
  <si>
    <t>pd</t>
  </si>
  <si>
    <t>days</t>
  </si>
  <si>
    <t>Section 604</t>
  </si>
  <si>
    <t>Stabilization</t>
  </si>
  <si>
    <t>604.01</t>
  </si>
  <si>
    <t>Chemical stabilization extra over</t>
  </si>
  <si>
    <t>unstabilized compacted layers</t>
  </si>
  <si>
    <t>604.02</t>
  </si>
  <si>
    <t>Chemical stabilizing agent</t>
  </si>
  <si>
    <t>604.02.01</t>
  </si>
  <si>
    <t>Cement</t>
  </si>
  <si>
    <t>604.03</t>
  </si>
  <si>
    <t>Mechanical modification, extra over</t>
  </si>
  <si>
    <t>untreated layer</t>
  </si>
  <si>
    <t>Section 606</t>
  </si>
  <si>
    <t>Asphalt Base and Surfacing</t>
  </si>
  <si>
    <t>606.02</t>
  </si>
  <si>
    <t>606.02.01</t>
  </si>
  <si>
    <t>606.05</t>
  </si>
  <si>
    <t>Tack coat of 30% stable grade</t>
  </si>
  <si>
    <t>emulsion</t>
  </si>
  <si>
    <t>609.01</t>
  </si>
  <si>
    <t>Construction of segmental block</t>
  </si>
  <si>
    <t>paving made from -</t>
  </si>
  <si>
    <t>609.01.01</t>
  </si>
  <si>
    <t>60mm Type S-A, Class 25 (Grey in Colour)</t>
  </si>
  <si>
    <t>604</t>
  </si>
  <si>
    <t>609</t>
  </si>
  <si>
    <t>Stabilisation</t>
  </si>
  <si>
    <t>606</t>
  </si>
  <si>
    <t>Construction of Segmental Block Paving</t>
  </si>
  <si>
    <t>Add 15% VAT</t>
  </si>
  <si>
    <t>Prov Sum</t>
  </si>
  <si>
    <t>612.01</t>
  </si>
  <si>
    <t>Sign boards with painted background, symbols,</t>
  </si>
  <si>
    <t>lettering and borders in engineering-grade retro-</t>
  </si>
  <si>
    <t>reflective material with sign boards constructed</t>
  </si>
  <si>
    <t>from:</t>
  </si>
  <si>
    <t>612.01.03</t>
  </si>
  <si>
    <t>Sheet steel (Chromadek) with an:</t>
  </si>
  <si>
    <t>612.01.03.01</t>
  </si>
  <si>
    <t>Area not exceeding 2 m²</t>
  </si>
  <si>
    <t>612.03.02</t>
  </si>
  <si>
    <t>Steel tubing</t>
  </si>
  <si>
    <t>612.04</t>
  </si>
  <si>
    <t>Extra over Items 612.03.01 and</t>
  </si>
  <si>
    <t>612.03.02 for providing</t>
  </si>
  <si>
    <t>612.04.01</t>
  </si>
  <si>
    <t>Unpainted galvanized steel members</t>
  </si>
  <si>
    <t>612.05</t>
  </si>
  <si>
    <t>Excavation and backfilling for sign supports</t>
  </si>
  <si>
    <t>Section 613</t>
  </si>
  <si>
    <t>613.01</t>
  </si>
  <si>
    <t>Road-marking paint</t>
  </si>
  <si>
    <t>613.01.06</t>
  </si>
  <si>
    <t>Kerb markings (any colour)</t>
  </si>
  <si>
    <t>613.02</t>
  </si>
  <si>
    <t>Retro-reflective road-marking paint</t>
  </si>
  <si>
    <t>613.02.01</t>
  </si>
  <si>
    <t>White lines (broken or unbroken) 100 mm wide</t>
  </si>
  <si>
    <t>613.02.02</t>
  </si>
  <si>
    <t>Yellow lines (broken or unbroken) 100 mm wide</t>
  </si>
  <si>
    <t>613.02.03</t>
  </si>
  <si>
    <t>White lettering and symbols</t>
  </si>
  <si>
    <t>613.02.04</t>
  </si>
  <si>
    <t>Yellow lettering and symbols</t>
  </si>
  <si>
    <t>613.02.05</t>
  </si>
  <si>
    <t>Traffic-island markings (any colour)</t>
  </si>
  <si>
    <t>B613.02.06</t>
  </si>
  <si>
    <t>Reflective tape</t>
  </si>
  <si>
    <t>613.04</t>
  </si>
  <si>
    <t>Variation in the rate of application</t>
  </si>
  <si>
    <t>613.04.01</t>
  </si>
  <si>
    <t>White paint</t>
  </si>
  <si>
    <t>613.04.02</t>
  </si>
  <si>
    <t>Yellow paint</t>
  </si>
  <si>
    <t>613.04.03</t>
  </si>
  <si>
    <t>Glass beads</t>
  </si>
  <si>
    <t>613.06</t>
  </si>
  <si>
    <t>Setting out and the premarking of lines (excluding</t>
  </si>
  <si>
    <t>traffic-island markings, lettering and symbols)</t>
  </si>
  <si>
    <t>612</t>
  </si>
  <si>
    <t>613</t>
  </si>
  <si>
    <t>Traffic Markings</t>
  </si>
  <si>
    <t>Section 609</t>
  </si>
  <si>
    <t>Segmented Paving</t>
  </si>
  <si>
    <t>Series 612</t>
  </si>
  <si>
    <t>Traffic Signs</t>
  </si>
  <si>
    <t>Traffic Marking</t>
  </si>
  <si>
    <t>Months</t>
  </si>
  <si>
    <t>The backfilling of trenches</t>
  </si>
  <si>
    <t>302.01</t>
  </si>
  <si>
    <t>Supplying, laying and jointing  of sewer pipes irrespective of  depth or width of trench:</t>
  </si>
  <si>
    <t xml:space="preserve">302.01.01             </t>
  </si>
  <si>
    <t xml:space="preserve">For uPVC, Class 34  (160mm, push socket connection) </t>
  </si>
  <si>
    <t>302.02.01</t>
  </si>
  <si>
    <t xml:space="preserve">302.02.01.01 </t>
  </si>
  <si>
    <t>160mm diameter</t>
  </si>
  <si>
    <t>Class B bedding</t>
  </si>
  <si>
    <t xml:space="preserve">302.09.01 </t>
  </si>
  <si>
    <t>For sewers 300 mm in diameter   and smaller</t>
  </si>
  <si>
    <t xml:space="preserve">302.09  </t>
  </si>
  <si>
    <t>302.09.01.01</t>
  </si>
  <si>
    <t>No.</t>
  </si>
  <si>
    <t>502.06</t>
  </si>
  <si>
    <t xml:space="preserve"> Supplying and laying portal  and </t>
  </si>
  <si>
    <t xml:space="preserve">rectangular culverts </t>
  </si>
  <si>
    <t xml:space="preserve">Complete with precast invert slab (rectangular culvert) </t>
  </si>
  <si>
    <t xml:space="preserve">502.06.01.01 </t>
  </si>
  <si>
    <t xml:space="preserve">502.06.01 </t>
  </si>
  <si>
    <t>502.10</t>
  </si>
  <si>
    <t>Cast in situ concrete</t>
  </si>
  <si>
    <t xml:space="preserve">In invert slabs for portal or rectangular </t>
  </si>
  <si>
    <t xml:space="preserve">culverts, including   formwork to provide </t>
  </si>
  <si>
    <t xml:space="preserve">class F1 surface finish and class U2 surface </t>
  </si>
  <si>
    <t xml:space="preserve">finish for unformed   surfaces </t>
  </si>
  <si>
    <t>502.10.02</t>
  </si>
  <si>
    <t>502.10.02.01</t>
  </si>
  <si>
    <t>Class 30/20</t>
  </si>
  <si>
    <t>502.10.02.02</t>
  </si>
  <si>
    <t>Class 15/10</t>
  </si>
  <si>
    <t xml:space="preserve">502.10.04 </t>
  </si>
  <si>
    <t xml:space="preserve">Formwork for concrete under item 502.10.02 above </t>
  </si>
  <si>
    <t xml:space="preserve">502.10.04.01 </t>
  </si>
  <si>
    <t xml:space="preserve">502.10.04.02 </t>
  </si>
  <si>
    <t>Class F2 surface finish</t>
  </si>
  <si>
    <t>Class F1 surface finish</t>
  </si>
  <si>
    <t xml:space="preserve">502.13 </t>
  </si>
  <si>
    <t xml:space="preserve">Welded-steel fabric </t>
  </si>
  <si>
    <t xml:space="preserve">502.13.01 </t>
  </si>
  <si>
    <t xml:space="preserve">502.14 </t>
  </si>
  <si>
    <t xml:space="preserve">Reinforcement </t>
  </si>
  <si>
    <t xml:space="preserve">502.14.02  </t>
  </si>
  <si>
    <t xml:space="preserve">High-yield-stress steel </t>
  </si>
  <si>
    <t xml:space="preserve">502.14.02.01 </t>
  </si>
  <si>
    <t>Ton</t>
  </si>
  <si>
    <t>High-yield-stress steel</t>
  </si>
  <si>
    <t>Mountable kerb (Fig. 8C) with</t>
  </si>
  <si>
    <t>EROSION PROTECTION</t>
  </si>
  <si>
    <t>SMF 617</t>
  </si>
  <si>
    <t>SMF 311</t>
  </si>
  <si>
    <t xml:space="preserve">502.13.02 </t>
  </si>
  <si>
    <t>Y10</t>
  </si>
  <si>
    <t>Y12</t>
  </si>
  <si>
    <t>Y16</t>
  </si>
  <si>
    <t>Y20</t>
  </si>
  <si>
    <t xml:space="preserve">502.14.02.02 </t>
  </si>
  <si>
    <t>502.14.02.03</t>
  </si>
  <si>
    <t xml:space="preserve">502.14.02.04 </t>
  </si>
  <si>
    <t>505.01</t>
  </si>
  <si>
    <t>Section 505</t>
  </si>
  <si>
    <t>Foundation trench excavation and backfilling</t>
  </si>
  <si>
    <t xml:space="preserve">505.01.02 </t>
  </si>
  <si>
    <t xml:space="preserve">In all other classes of material  </t>
  </si>
  <si>
    <t xml:space="preserve">505.02  </t>
  </si>
  <si>
    <t>Surface preparation for the bedding of gabions</t>
  </si>
  <si>
    <t xml:space="preserve">505.03 </t>
  </si>
  <si>
    <t>Gabions</t>
  </si>
  <si>
    <t xml:space="preserve"> 505.03.03</t>
  </si>
  <si>
    <t xml:space="preserve">505.05 </t>
  </si>
  <si>
    <t xml:space="preserve">Filter fabric for gabions and riprap (Synthetic Filter </t>
  </si>
  <si>
    <t xml:space="preserve"> Fibre, Grade 2) </t>
  </si>
  <si>
    <t>601.03.02.02</t>
  </si>
  <si>
    <t>601.03.03</t>
  </si>
  <si>
    <t>Base</t>
  </si>
  <si>
    <t>601.03.01</t>
  </si>
  <si>
    <t>Subgrade</t>
  </si>
  <si>
    <t>601.03.01.01</t>
  </si>
  <si>
    <t>Compacted to 90% of modified</t>
  </si>
  <si>
    <t>604.01.02</t>
  </si>
  <si>
    <t>40mm Continuously graded (medium)</t>
  </si>
  <si>
    <t xml:space="preserve">606.09  </t>
  </si>
  <si>
    <t xml:space="preserve">100 mm cores in  asphalt paving  </t>
  </si>
  <si>
    <t>Gabion boxes (1 x 1 X 1 using 2,7mm wire diameter and 80mm x 100mm mesh)</t>
  </si>
  <si>
    <t>Section 701</t>
  </si>
  <si>
    <t>Foundations for Structures</t>
  </si>
  <si>
    <t xml:space="preserve">701.01 </t>
  </si>
  <si>
    <t>Additional foundation investigations</t>
  </si>
  <si>
    <t>Prov. Sum</t>
  </si>
  <si>
    <t xml:space="preserve">701.02 </t>
  </si>
  <si>
    <t xml:space="preserve">Excavation for structures </t>
  </si>
  <si>
    <t>701.01.01</t>
  </si>
  <si>
    <t>Add the Contractor's charges onto the Provisional sum</t>
  </si>
  <si>
    <t xml:space="preserve">701.04 </t>
  </si>
  <si>
    <t xml:space="preserve">Dewatering of foundation excavations </t>
  </si>
  <si>
    <t>Lump Sum</t>
  </si>
  <si>
    <t>Cofferdams and artificial   islands</t>
  </si>
  <si>
    <t xml:space="preserve">701.03  </t>
  </si>
  <si>
    <t xml:space="preserve">703.03.01 </t>
  </si>
  <si>
    <t xml:space="preserve">Cofferdams   </t>
  </si>
  <si>
    <t xml:space="preserve">703.03.02 </t>
  </si>
  <si>
    <t>Artificial islands</t>
  </si>
  <si>
    <t>703.03.01.01</t>
  </si>
  <si>
    <t>703.03.02.01</t>
  </si>
  <si>
    <r>
      <rPr>
        <sz val="8.5"/>
        <rFont val="Arial MT"/>
        <family val="2"/>
      </rPr>
      <t>Total Carried Forward To Summary</t>
    </r>
  </si>
  <si>
    <t>702.01.01</t>
  </si>
  <si>
    <t>Formwork Class F1 surface finish to:</t>
  </si>
  <si>
    <t xml:space="preserve">Formwork, class F2 surface finish </t>
  </si>
  <si>
    <t xml:space="preserve">702.02  </t>
  </si>
  <si>
    <t>702.01.01.03</t>
  </si>
  <si>
    <t>Plane, vertical</t>
  </si>
  <si>
    <t>702.01</t>
  </si>
  <si>
    <t xml:space="preserve"> Single-surface formwork </t>
  </si>
  <si>
    <t>702.02.01</t>
  </si>
  <si>
    <t>702.02.01.03</t>
  </si>
  <si>
    <t>L/sum</t>
  </si>
  <si>
    <t>Provision of designs and drawings of falsework and formwork by
an ECSA registered Professional Engineer or Technologist (for the whole culvert)</t>
  </si>
  <si>
    <t xml:space="preserve">Single-surface formwork </t>
  </si>
  <si>
    <t>FALSEWORK, FORMWORK AND CONCRETE FINISH</t>
  </si>
  <si>
    <t>Series 702</t>
  </si>
  <si>
    <t xml:space="preserve">Series 703 :  </t>
  </si>
  <si>
    <t xml:space="preserve">STEEL REINFORCEMENT FOR STRUCTURES </t>
  </si>
  <si>
    <t xml:space="preserve">703.04 </t>
  </si>
  <si>
    <t xml:space="preserve">703.04.02 </t>
  </si>
  <si>
    <t xml:space="preserve">Series 704  </t>
  </si>
  <si>
    <t>Concrete</t>
  </si>
  <si>
    <r>
      <rPr>
        <b/>
        <sz val="8.5"/>
        <rFont val="Arial"/>
        <family val="2"/>
      </rPr>
      <t>Cast in situ concrete:</t>
    </r>
  </si>
  <si>
    <r>
      <rPr>
        <sz val="8.5"/>
        <rFont val="Arial MT"/>
        <family val="2"/>
      </rPr>
      <t>m³</t>
    </r>
  </si>
  <si>
    <t>704.01</t>
  </si>
  <si>
    <t>Durability Concrete (Class D): Wingwall footings and walls  (D25/30-XC4-20)</t>
  </si>
  <si>
    <t>Durability Concrete (Class D): Apron slab and cut off walls  (D25/30-XC4-20)</t>
  </si>
  <si>
    <t>704.01.02</t>
  </si>
  <si>
    <t>704.01.03</t>
  </si>
  <si>
    <t>JOINTS IN STRUCTURES</t>
  </si>
  <si>
    <r>
      <rPr>
        <sz val="8.5"/>
        <rFont val="Arial MT"/>
        <family val="2"/>
      </rPr>
      <t>m</t>
    </r>
  </si>
  <si>
    <r>
      <rPr>
        <b/>
        <sz val="9.5"/>
        <rFont val="Calibri"/>
        <family val="1"/>
      </rPr>
      <t>Sealing joints with:</t>
    </r>
  </si>
  <si>
    <r>
      <rPr>
        <sz val="9.5"/>
        <rFont val="Calibri"/>
        <family val="1"/>
      </rPr>
      <t>(a) 10mm x 10mm Silicon sealant</t>
    </r>
  </si>
  <si>
    <r>
      <rPr>
        <sz val="9.5"/>
        <rFont val="Calibri"/>
        <family val="1"/>
      </rPr>
      <t>(b) 40mm Deep x 15mm Silicon sealant</t>
    </r>
  </si>
  <si>
    <t>706.02</t>
  </si>
  <si>
    <t>Series 706</t>
  </si>
  <si>
    <t>706.02.01</t>
  </si>
  <si>
    <t>Installation of Proprietary expansion Joints</t>
  </si>
  <si>
    <t>(a) J1 complete as shown on drawings</t>
  </si>
  <si>
    <t>706.04</t>
  </si>
  <si>
    <t>706.04.01</t>
  </si>
  <si>
    <t>706.04.02</t>
  </si>
  <si>
    <r>
      <rPr>
        <b/>
        <sz val="8.5"/>
        <rFont val="Arial"/>
        <family val="2"/>
      </rPr>
      <t>Perforated drainage pipes:</t>
    </r>
  </si>
  <si>
    <r>
      <rPr>
        <sz val="8.5"/>
        <rFont val="Arial MT"/>
        <family val="2"/>
      </rPr>
      <t xml:space="preserve">M65 Netlon drainage pipe
</t>
    </r>
    <r>
      <rPr>
        <sz val="8.5"/>
        <rFont val="Arial MT"/>
        <family val="2"/>
      </rPr>
      <t>wrapped in Kaymat U34 or similar approved</t>
    </r>
  </si>
  <si>
    <r>
      <rPr>
        <b/>
        <sz val="8.5"/>
        <rFont val="Arial"/>
        <family val="2"/>
      </rPr>
      <t>Special tests requested by the Engineer:</t>
    </r>
  </si>
  <si>
    <r>
      <rPr>
        <sz val="8.5"/>
        <rFont val="Arial MT"/>
        <family val="2"/>
      </rPr>
      <t>Employer’s contribution to concrete durability tests:</t>
    </r>
  </si>
  <si>
    <r>
      <rPr>
        <sz val="8.5"/>
        <rFont val="Arial MT"/>
        <family val="2"/>
      </rPr>
      <t>(a) Tests for water sorptivity</t>
    </r>
  </si>
  <si>
    <r>
      <rPr>
        <sz val="8.5"/>
        <rFont val="Arial MT"/>
        <family val="2"/>
      </rPr>
      <t xml:space="preserve">PC
</t>
    </r>
    <r>
      <rPr>
        <sz val="8.5"/>
        <rFont val="Arial MT"/>
        <family val="2"/>
      </rPr>
      <t>sum</t>
    </r>
  </si>
  <si>
    <r>
      <rPr>
        <sz val="8.5"/>
        <rFont val="Arial MT"/>
        <family val="2"/>
      </rPr>
      <t>(i) Handling costs and profit in respect of item C20.1.2.1(a)</t>
    </r>
  </si>
  <si>
    <r>
      <rPr>
        <sz val="8.5"/>
        <rFont val="Arial MT"/>
        <family val="2"/>
      </rPr>
      <t>%</t>
    </r>
  </si>
  <si>
    <r>
      <rPr>
        <sz val="8.5"/>
        <rFont val="Arial MT"/>
        <family val="2"/>
      </rPr>
      <t>(b) Tests for oxygen permeability</t>
    </r>
  </si>
  <si>
    <r>
      <rPr>
        <sz val="8.5"/>
        <rFont val="Arial MT"/>
        <family val="2"/>
      </rPr>
      <t>(i) Handling costs and profit in respect of item C20.1.2.1(b)</t>
    </r>
  </si>
  <si>
    <r>
      <rPr>
        <sz val="8.5"/>
        <rFont val="Arial MT"/>
        <family val="2"/>
      </rPr>
      <t>(c) Tests for chloride conductivity</t>
    </r>
  </si>
  <si>
    <r>
      <rPr>
        <sz val="8.5"/>
        <rFont val="Arial MT"/>
        <family val="2"/>
      </rPr>
      <t>(i) Handling costs and profit in respect of item C20.1.2.1(c)</t>
    </r>
  </si>
  <si>
    <r>
      <rPr>
        <sz val="8.5"/>
        <rFont val="Arial MT"/>
        <family val="2"/>
      </rPr>
      <t>(d) Tests for concrete cover</t>
    </r>
  </si>
  <si>
    <r>
      <rPr>
        <sz val="8.5"/>
        <rFont val="Arial MT"/>
        <family val="2"/>
      </rPr>
      <t>(i) Handling costs and profit in respect of item C20.1.2.1(d)</t>
    </r>
  </si>
  <si>
    <t>SERIES 7</t>
  </si>
  <si>
    <t>STRUCTURES</t>
  </si>
  <si>
    <t>701</t>
  </si>
  <si>
    <t>702</t>
  </si>
  <si>
    <t>703</t>
  </si>
  <si>
    <t>704</t>
  </si>
  <si>
    <t>706</t>
  </si>
  <si>
    <t>STEEL REINFORCEMENT FOR STRUCTURES</t>
  </si>
  <si>
    <t>Joints in Structures</t>
  </si>
  <si>
    <t>Drainage and Erosion Protection</t>
  </si>
  <si>
    <t>505</t>
  </si>
  <si>
    <t xml:space="preserve">302.02  </t>
  </si>
  <si>
    <t>Constructing of pipe beddings</t>
  </si>
  <si>
    <t xml:space="preserve"> Construction of manholes, up to 1,0 m deep</t>
  </si>
  <si>
    <t>302</t>
  </si>
  <si>
    <t>Sewers</t>
  </si>
  <si>
    <t>SERIES 3</t>
  </si>
  <si>
    <t>SEWERS</t>
  </si>
  <si>
    <t>Construction</t>
  </si>
  <si>
    <t>903.06</t>
  </si>
  <si>
    <t>903.06.01</t>
  </si>
  <si>
    <t>903.06.02</t>
  </si>
  <si>
    <t>903.06.03</t>
  </si>
  <si>
    <t>903.06.04</t>
  </si>
  <si>
    <t>903.06.04.01</t>
  </si>
  <si>
    <t>903.06.03.01</t>
  </si>
  <si>
    <t>903.06.02.01</t>
  </si>
  <si>
    <t>903.06.01.01</t>
  </si>
  <si>
    <t>Gravel layers constructed from</t>
  </si>
  <si>
    <t>601.03</t>
  </si>
  <si>
    <t>material obtained from excavations</t>
  </si>
  <si>
    <t>3000 mm x 1500 mm (slab 320 mm, D25/30-XC4-20)</t>
  </si>
  <si>
    <t xml:space="preserve">Reinforcement for -  (Base and walls of the stormwater concrete canal) </t>
  </si>
  <si>
    <t>Cast in situ stormwater concrete canal</t>
  </si>
  <si>
    <t>704.01.04</t>
  </si>
  <si>
    <t>106.03</t>
  </si>
  <si>
    <t>Soilcrete</t>
  </si>
  <si>
    <t>106.04.01</t>
  </si>
  <si>
    <t>Ordinary pipes</t>
  </si>
  <si>
    <t>Service Ducts pipes</t>
  </si>
  <si>
    <t>106.04</t>
  </si>
  <si>
    <t>Concrete Manhole as specified in DRAWING NUMBER 067</t>
  </si>
  <si>
    <t>501.05.01.01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</si>
</sst>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#,##0.0"/>
    <numFmt numFmtId="166" formatCode="&quot;R&quot;#,##0.00"/>
  </numFmts>
  <fonts count="38">
    <font>
      <sz val="10"/>
      <name val="Arial"/>
    </font>
    <font>
      <sz val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8.5"/>
      <name val="Arial"/>
      <family val="2"/>
    </font>
    <font>
      <sz val="8.5"/>
      <name val="Arial MT"/>
    </font>
    <font>
      <sz val="8.5"/>
      <name val="Arial MT"/>
      <family val="2"/>
    </font>
    <font>
      <sz val="8.5"/>
      <color rgb="FF000000"/>
      <name val="Arial MT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.5"/>
      <name val="Calibri"/>
      <family val="2"/>
    </font>
    <font>
      <b/>
      <sz val="9.5"/>
      <name val="Calibri"/>
      <family val="1"/>
    </font>
    <font>
      <sz val="9.5"/>
      <name val="Calibri"/>
      <family val="2"/>
    </font>
    <font>
      <sz val="9.5"/>
      <name val="Calibri"/>
      <family val="1"/>
    </font>
    <font>
      <b/>
      <sz val="10"/>
      <name val="Calibri"/>
      <family val="2"/>
    </font>
    <font>
      <sz val="10"/>
      <color rgb="FF1F1F1F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.5"/>
      <color rgb="FF000000"/>
      <name val="Arial"/>
      <family val="2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8.5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</font>
    <font>
      <sz val="8.5"/>
      <color theme="0"/>
      <name val="Arial MT"/>
      <family val="2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5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26">
    <xf numFmtId="0" fontId="0" fillId="0" borderId="0" xfId="0"/>
    <xf numFmtId="164" fontId="3" fillId="0" borderId="3" xfId="0" applyNumberFormat="1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/>
    <xf numFmtId="164" fontId="3" fillId="0" borderId="7" xfId="0" applyNumberFormat="1" applyFont="1" applyBorder="1"/>
    <xf numFmtId="49" fontId="3" fillId="0" borderId="8" xfId="0" applyNumberFormat="1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3" fontId="3" fillId="0" borderId="12" xfId="0" applyNumberFormat="1" applyFont="1" applyBorder="1"/>
    <xf numFmtId="164" fontId="3" fillId="0" borderId="12" xfId="0" applyNumberFormat="1" applyFont="1" applyBorder="1"/>
    <xf numFmtId="164" fontId="3" fillId="0" borderId="2" xfId="0" applyNumberFormat="1" applyFont="1" applyBorder="1"/>
    <xf numFmtId="49" fontId="2" fillId="0" borderId="8" xfId="0" applyNumberFormat="1" applyFont="1" applyBorder="1"/>
    <xf numFmtId="0" fontId="2" fillId="0" borderId="7" xfId="0" applyFont="1" applyBorder="1"/>
    <xf numFmtId="10" fontId="3" fillId="5" borderId="7" xfId="0" applyNumberFormat="1" applyFont="1" applyFill="1" applyBorder="1" applyProtection="1">
      <protection locked="0"/>
    </xf>
    <xf numFmtId="164" fontId="3" fillId="6" borderId="3" xfId="0" applyNumberFormat="1" applyFont="1" applyFill="1" applyBorder="1"/>
    <xf numFmtId="164" fontId="3" fillId="5" borderId="7" xfId="0" applyNumberFormat="1" applyFont="1" applyFill="1" applyBorder="1" applyProtection="1">
      <protection locked="0"/>
    </xf>
    <xf numFmtId="49" fontId="3" fillId="0" borderId="13" xfId="0" applyNumberFormat="1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3" fontId="3" fillId="0" borderId="14" xfId="0" applyNumberFormat="1" applyFont="1" applyBorder="1"/>
    <xf numFmtId="164" fontId="3" fillId="0" borderId="14" xfId="0" applyNumberFormat="1" applyFont="1" applyBorder="1"/>
    <xf numFmtId="164" fontId="3" fillId="0" borderId="4" xfId="0" applyNumberFormat="1" applyFont="1" applyBorder="1"/>
    <xf numFmtId="164" fontId="2" fillId="4" borderId="1" xfId="0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49" fontId="3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4" fontId="3" fillId="0" borderId="7" xfId="0" applyNumberFormat="1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49" fontId="3" fillId="0" borderId="15" xfId="0" applyNumberFormat="1" applyFont="1" applyBorder="1"/>
    <xf numFmtId="0" fontId="3" fillId="0" borderId="15" xfId="0" applyFont="1" applyBorder="1"/>
    <xf numFmtId="164" fontId="3" fillId="0" borderId="15" xfId="0" applyNumberFormat="1" applyFont="1" applyBorder="1"/>
    <xf numFmtId="10" fontId="3" fillId="0" borderId="7" xfId="0" applyNumberFormat="1" applyFont="1" applyBorder="1"/>
    <xf numFmtId="0" fontId="3" fillId="0" borderId="0" xfId="0" applyFont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/>
    </xf>
    <xf numFmtId="0" fontId="2" fillId="4" borderId="7" xfId="0" applyFont="1" applyFill="1" applyBorder="1"/>
    <xf numFmtId="49" fontId="3" fillId="0" borderId="8" xfId="0" applyNumberFormat="1" applyFont="1" applyBorder="1" applyAlignment="1">
      <alignment horizontal="center"/>
    </xf>
    <xf numFmtId="49" fontId="2" fillId="6" borderId="8" xfId="0" applyNumberFormat="1" applyFont="1" applyFill="1" applyBorder="1" applyAlignment="1">
      <alignment horizontal="center"/>
    </xf>
    <xf numFmtId="0" fontId="2" fillId="6" borderId="7" xfId="0" applyFont="1" applyFill="1" applyBorder="1"/>
    <xf numFmtId="49" fontId="2" fillId="5" borderId="8" xfId="0" applyNumberFormat="1" applyFont="1" applyFill="1" applyBorder="1" applyAlignment="1">
      <alignment horizontal="center"/>
    </xf>
    <xf numFmtId="0" fontId="2" fillId="5" borderId="7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7" xfId="0" applyFont="1" applyFill="1" applyBorder="1"/>
    <xf numFmtId="49" fontId="2" fillId="8" borderId="8" xfId="0" applyNumberFormat="1" applyFont="1" applyFill="1" applyBorder="1" applyAlignment="1">
      <alignment horizontal="center"/>
    </xf>
    <xf numFmtId="0" fontId="2" fillId="8" borderId="7" xfId="0" applyFont="1" applyFill="1" applyBorder="1"/>
    <xf numFmtId="49" fontId="2" fillId="9" borderId="8" xfId="0" applyNumberFormat="1" applyFont="1" applyFill="1" applyBorder="1" applyAlignment="1">
      <alignment horizontal="center"/>
    </xf>
    <xf numFmtId="0" fontId="2" fillId="9" borderId="7" xfId="0" applyFont="1" applyFill="1" applyBorder="1"/>
    <xf numFmtId="49" fontId="2" fillId="9" borderId="9" xfId="0" applyNumberFormat="1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3" fontId="2" fillId="9" borderId="10" xfId="0" applyNumberFormat="1" applyFont="1" applyFill="1" applyBorder="1" applyAlignment="1">
      <alignment horizontal="center" vertical="center"/>
    </xf>
    <xf numFmtId="164" fontId="2" fillId="9" borderId="10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wrapText="1"/>
    </xf>
    <xf numFmtId="164" fontId="2" fillId="8" borderId="1" xfId="0" applyNumberFormat="1" applyFont="1" applyFill="1" applyBorder="1" applyAlignment="1">
      <alignment vertical="center"/>
    </xf>
    <xf numFmtId="49" fontId="2" fillId="7" borderId="9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3" fontId="2" fillId="7" borderId="10" xfId="0" applyNumberFormat="1" applyFont="1" applyFill="1" applyBorder="1" applyAlignment="1">
      <alignment horizontal="center" vertical="center"/>
    </xf>
    <xf numFmtId="164" fontId="2" fillId="7" borderId="10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164" fontId="2" fillId="7" borderId="5" xfId="0" applyNumberFormat="1" applyFont="1" applyFill="1" applyBorder="1" applyAlignment="1">
      <alignment vertical="center"/>
    </xf>
    <xf numFmtId="49" fontId="2" fillId="10" borderId="9" xfId="0" applyNumberFormat="1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3" fontId="2" fillId="10" borderId="10" xfId="0" applyNumberFormat="1" applyFont="1" applyFill="1" applyBorder="1" applyAlignment="1">
      <alignment horizontal="center" vertical="center"/>
    </xf>
    <xf numFmtId="164" fontId="2" fillId="10" borderId="10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vertical="center"/>
    </xf>
    <xf numFmtId="164" fontId="2" fillId="10" borderId="5" xfId="0" applyNumberFormat="1" applyFont="1" applyFill="1" applyBorder="1" applyAlignment="1">
      <alignment vertical="center"/>
    </xf>
    <xf numFmtId="49" fontId="2" fillId="6" borderId="9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vertical="center"/>
    </xf>
    <xf numFmtId="164" fontId="2" fillId="6" borderId="5" xfId="0" applyNumberFormat="1" applyFont="1" applyFill="1" applyBorder="1" applyAlignment="1">
      <alignment vertical="center"/>
    </xf>
    <xf numFmtId="164" fontId="3" fillId="6" borderId="3" xfId="0" applyNumberFormat="1" applyFont="1" applyFill="1" applyBorder="1" applyAlignment="1">
      <alignment horizontal="center"/>
    </xf>
    <xf numFmtId="164" fontId="3" fillId="0" borderId="3" xfId="0" quotePrefix="1" applyNumberFormat="1" applyFont="1" applyBorder="1" applyAlignment="1">
      <alignment horizontal="center"/>
    </xf>
    <xf numFmtId="164" fontId="3" fillId="6" borderId="3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7" xfId="0" applyNumberFormat="1" applyFont="1" applyBorder="1" applyProtection="1">
      <protection locked="0"/>
    </xf>
    <xf numFmtId="164" fontId="2" fillId="6" borderId="4" xfId="0" applyNumberFormat="1" applyFont="1" applyFill="1" applyBorder="1" applyAlignment="1">
      <alignment vertical="center"/>
    </xf>
    <xf numFmtId="3" fontId="3" fillId="0" borderId="12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3" fillId="0" borderId="15" xfId="0" applyNumberFormat="1" applyFont="1" applyBorder="1" applyAlignment="1">
      <alignment horizontal="center"/>
    </xf>
    <xf numFmtId="4" fontId="3" fillId="0" borderId="7" xfId="0" quotePrefix="1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3" fontId="3" fillId="0" borderId="7" xfId="0" quotePrefix="1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 applyProtection="1">
      <protection locked="0"/>
    </xf>
    <xf numFmtId="0" fontId="3" fillId="0" borderId="34" xfId="0" applyFont="1" applyBorder="1"/>
    <xf numFmtId="0" fontId="2" fillId="0" borderId="38" xfId="0" applyFont="1" applyBorder="1" applyAlignment="1">
      <alignment vertical="center"/>
    </xf>
    <xf numFmtId="164" fontId="2" fillId="0" borderId="44" xfId="0" applyNumberFormat="1" applyFont="1" applyBorder="1" applyAlignment="1">
      <alignment vertical="center"/>
    </xf>
    <xf numFmtId="49" fontId="3" fillId="0" borderId="33" xfId="0" applyNumberFormat="1" applyFont="1" applyBorder="1"/>
    <xf numFmtId="0" fontId="3" fillId="0" borderId="47" xfId="0" applyFont="1" applyBorder="1"/>
    <xf numFmtId="164" fontId="3" fillId="0" borderId="3" xfId="0" applyNumberFormat="1" applyFont="1" applyBorder="1" applyAlignment="1">
      <alignment horizontal="center"/>
    </xf>
    <xf numFmtId="0" fontId="6" fillId="0" borderId="0" xfId="0" applyFont="1"/>
    <xf numFmtId="0" fontId="8" fillId="0" borderId="7" xfId="0" applyFont="1" applyBorder="1"/>
    <xf numFmtId="0" fontId="6" fillId="0" borderId="7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/>
    <xf numFmtId="0" fontId="6" fillId="0" borderId="7" xfId="0" applyFont="1" applyBorder="1"/>
    <xf numFmtId="0" fontId="9" fillId="0" borderId="7" xfId="0" applyFont="1" applyBorder="1"/>
    <xf numFmtId="0" fontId="8" fillId="0" borderId="7" xfId="0" applyFont="1" applyBorder="1" applyAlignment="1">
      <alignment wrapText="1"/>
    </xf>
    <xf numFmtId="3" fontId="6" fillId="0" borderId="0" xfId="0" applyNumberFormat="1" applyFont="1"/>
    <xf numFmtId="164" fontId="6" fillId="0" borderId="0" xfId="0" applyNumberFormat="1" applyFont="1"/>
    <xf numFmtId="165" fontId="6" fillId="0" borderId="7" xfId="0" applyNumberFormat="1" applyFont="1" applyBorder="1" applyAlignment="1">
      <alignment horizontal="center"/>
    </xf>
    <xf numFmtId="164" fontId="6" fillId="11" borderId="7" xfId="0" applyNumberFormat="1" applyFont="1" applyFill="1" applyBorder="1" applyProtection="1">
      <protection locked="0"/>
    </xf>
    <xf numFmtId="165" fontId="6" fillId="0" borderId="7" xfId="0" applyNumberFormat="1" applyFont="1" applyBorder="1"/>
    <xf numFmtId="165" fontId="6" fillId="0" borderId="0" xfId="0" applyNumberFormat="1" applyFont="1"/>
    <xf numFmtId="49" fontId="7" fillId="0" borderId="8" xfId="0" applyNumberFormat="1" applyFont="1" applyBorder="1"/>
    <xf numFmtId="49" fontId="6" fillId="0" borderId="8" xfId="0" applyNumberFormat="1" applyFont="1" applyBorder="1"/>
    <xf numFmtId="49" fontId="2" fillId="12" borderId="9" xfId="0" applyNumberFormat="1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3" fontId="2" fillId="12" borderId="10" xfId="0" applyNumberFormat="1" applyFont="1" applyFill="1" applyBorder="1" applyAlignment="1">
      <alignment horizontal="center" vertical="center"/>
    </xf>
    <xf numFmtId="164" fontId="2" fillId="12" borderId="10" xfId="0" applyNumberFormat="1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7" fillId="0" borderId="0" xfId="0" applyFont="1"/>
    <xf numFmtId="49" fontId="6" fillId="0" borderId="13" xfId="0" applyNumberFormat="1" applyFont="1" applyBorder="1"/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165" fontId="6" fillId="0" borderId="14" xfId="0" applyNumberFormat="1" applyFont="1" applyBorder="1"/>
    <xf numFmtId="164" fontId="6" fillId="0" borderId="14" xfId="0" applyNumberFormat="1" applyFont="1" applyBorder="1"/>
    <xf numFmtId="0" fontId="6" fillId="0" borderId="48" xfId="0" applyFont="1" applyBorder="1"/>
    <xf numFmtId="0" fontId="7" fillId="0" borderId="8" xfId="0" applyFont="1" applyBorder="1"/>
    <xf numFmtId="49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3" fillId="0" borderId="3" xfId="0" applyNumberFormat="1" applyFont="1" applyBorder="1" applyProtection="1">
      <protection locked="0"/>
    </xf>
    <xf numFmtId="4" fontId="3" fillId="0" borderId="14" xfId="0" applyNumberFormat="1" applyFont="1" applyBorder="1" applyAlignment="1">
      <alignment horizontal="center"/>
    </xf>
    <xf numFmtId="164" fontId="3" fillId="0" borderId="4" xfId="0" applyNumberFormat="1" applyFont="1" applyBorder="1" applyProtection="1">
      <protection locked="0"/>
    </xf>
    <xf numFmtId="0" fontId="3" fillId="0" borderId="7" xfId="0" applyFont="1" applyBorder="1" applyAlignment="1">
      <alignment vertical="top" wrapText="1"/>
    </xf>
    <xf numFmtId="49" fontId="3" fillId="0" borderId="8" xfId="0" applyNumberFormat="1" applyFont="1" applyBorder="1" applyAlignment="1">
      <alignment vertical="top"/>
    </xf>
    <xf numFmtId="0" fontId="10" fillId="0" borderId="0" xfId="0" applyFont="1"/>
    <xf numFmtId="0" fontId="2" fillId="0" borderId="7" xfId="0" applyFont="1" applyBorder="1" applyAlignment="1">
      <alignment vertical="top" wrapText="1"/>
    </xf>
    <xf numFmtId="164" fontId="3" fillId="0" borderId="7" xfId="0" applyNumberFormat="1" applyFont="1" applyBorder="1" applyAlignment="1" applyProtection="1">
      <alignment horizontal="center"/>
      <protection locked="0"/>
    </xf>
    <xf numFmtId="49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/>
    <xf numFmtId="9" fontId="6" fillId="0" borderId="0" xfId="2" applyFont="1" applyBorder="1"/>
    <xf numFmtId="0" fontId="6" fillId="0" borderId="7" xfId="0" applyFont="1" applyBorder="1" applyAlignment="1">
      <alignment vertical="top" wrapText="1"/>
    </xf>
    <xf numFmtId="49" fontId="6" fillId="0" borderId="8" xfId="0" applyNumberFormat="1" applyFont="1" applyBorder="1" applyAlignment="1">
      <alignment vertical="top"/>
    </xf>
    <xf numFmtId="44" fontId="6" fillId="0" borderId="0" xfId="1" applyFont="1" applyBorder="1"/>
    <xf numFmtId="44" fontId="6" fillId="0" borderId="7" xfId="1" applyFont="1" applyBorder="1"/>
    <xf numFmtId="0" fontId="6" fillId="0" borderId="8" xfId="0" applyFont="1" applyBorder="1"/>
    <xf numFmtId="0" fontId="13" fillId="0" borderId="50" xfId="0" applyFont="1" applyBorder="1" applyAlignment="1">
      <alignment horizontal="left" vertical="top" wrapText="1"/>
    </xf>
    <xf numFmtId="0" fontId="0" fillId="0" borderId="50" xfId="0" applyBorder="1" applyAlignment="1">
      <alignment horizontal="left" wrapText="1"/>
    </xf>
    <xf numFmtId="0" fontId="14" fillId="0" borderId="50" xfId="0" applyFont="1" applyBorder="1" applyAlignment="1">
      <alignment horizontal="left" vertical="top" wrapText="1"/>
    </xf>
    <xf numFmtId="0" fontId="14" fillId="0" borderId="50" xfId="0" applyFont="1" applyBorder="1" applyAlignment="1">
      <alignment horizontal="left" vertical="top" wrapText="1" indent="1"/>
    </xf>
    <xf numFmtId="1" fontId="16" fillId="0" borderId="50" xfId="0" applyNumberFormat="1" applyFont="1" applyBorder="1" applyAlignment="1">
      <alignment horizontal="right" vertical="top" shrinkToFit="1"/>
    </xf>
    <xf numFmtId="4" fontId="16" fillId="0" borderId="50" xfId="0" applyNumberFormat="1" applyFont="1" applyBorder="1" applyAlignment="1">
      <alignment horizontal="right" vertical="top" shrinkToFit="1"/>
    </xf>
    <xf numFmtId="0" fontId="0" fillId="0" borderId="51" xfId="0" applyBorder="1" applyAlignment="1">
      <alignment horizontal="left" wrapText="1"/>
    </xf>
    <xf numFmtId="0" fontId="0" fillId="0" borderId="0" xfId="0" applyAlignment="1">
      <alignment horizontal="left" vertical="top"/>
    </xf>
    <xf numFmtId="0" fontId="14" fillId="0" borderId="50" xfId="0" applyFont="1" applyBorder="1" applyAlignment="1">
      <alignment horizontal="center" vertical="top" wrapText="1"/>
    </xf>
    <xf numFmtId="2" fontId="16" fillId="0" borderId="50" xfId="0" applyNumberFormat="1" applyFont="1" applyBorder="1" applyAlignment="1">
      <alignment horizontal="right" vertical="top" shrinkToFit="1"/>
    </xf>
    <xf numFmtId="0" fontId="0" fillId="0" borderId="50" xfId="0" applyBorder="1" applyAlignment="1">
      <alignment horizontal="left" vertical="top" wrapText="1"/>
    </xf>
    <xf numFmtId="4" fontId="16" fillId="0" borderId="52" xfId="0" applyNumberFormat="1" applyFont="1" applyBorder="1" applyAlignment="1">
      <alignment horizontal="right" vertical="top" shrinkToFit="1"/>
    </xf>
    <xf numFmtId="0" fontId="15" fillId="0" borderId="50" xfId="0" applyFont="1" applyBorder="1" applyAlignment="1">
      <alignment horizontal="left" vertical="top" wrapText="1"/>
    </xf>
    <xf numFmtId="0" fontId="15" fillId="0" borderId="50" xfId="0" applyFont="1" applyBorder="1" applyAlignment="1">
      <alignment horizontal="center" vertical="top" wrapText="1"/>
    </xf>
    <xf numFmtId="0" fontId="12" fillId="0" borderId="53" xfId="0" applyFont="1" applyBorder="1" applyAlignment="1">
      <alignment horizontal="left" wrapText="1"/>
    </xf>
    <xf numFmtId="0" fontId="12" fillId="0" borderId="50" xfId="0" applyFont="1" applyBorder="1" applyAlignment="1">
      <alignment horizontal="left" wrapText="1"/>
    </xf>
    <xf numFmtId="0" fontId="12" fillId="0" borderId="50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center" wrapText="1"/>
    </xf>
    <xf numFmtId="44" fontId="12" fillId="0" borderId="50" xfId="1" applyFont="1" applyFill="1" applyBorder="1" applyAlignment="1">
      <alignment horizontal="center" wrapText="1"/>
    </xf>
    <xf numFmtId="0" fontId="12" fillId="0" borderId="50" xfId="0" applyFont="1" applyBorder="1" applyAlignment="1">
      <alignment horizontal="center" vertical="top" wrapText="1"/>
    </xf>
    <xf numFmtId="0" fontId="12" fillId="0" borderId="50" xfId="0" applyFont="1" applyBorder="1" applyAlignment="1">
      <alignment horizontal="left" vertical="top" wrapText="1" indent="1"/>
    </xf>
    <xf numFmtId="2" fontId="17" fillId="0" borderId="50" xfId="0" applyNumberFormat="1" applyFont="1" applyBorder="1" applyAlignment="1">
      <alignment horizontal="center" vertical="top" shrinkToFit="1"/>
    </xf>
    <xf numFmtId="44" fontId="17" fillId="0" borderId="50" xfId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1" fontId="17" fillId="0" borderId="50" xfId="0" applyNumberFormat="1" applyFont="1" applyBorder="1" applyAlignment="1">
      <alignment horizontal="center" vertical="top" shrinkToFit="1"/>
    </xf>
    <xf numFmtId="49" fontId="18" fillId="0" borderId="8" xfId="0" applyNumberFormat="1" applyFont="1" applyBorder="1"/>
    <xf numFmtId="0" fontId="18" fillId="0" borderId="7" xfId="0" applyFont="1" applyBorder="1"/>
    <xf numFmtId="44" fontId="12" fillId="0" borderId="50" xfId="1" applyFont="1" applyFill="1" applyBorder="1" applyAlignment="1">
      <alignment horizontal="left" wrapText="1"/>
    </xf>
    <xf numFmtId="0" fontId="14" fillId="0" borderId="50" xfId="0" applyFont="1" applyBorder="1" applyAlignment="1">
      <alignment horizontal="left" vertical="top" wrapText="1" indent="2"/>
    </xf>
    <xf numFmtId="0" fontId="0" fillId="0" borderId="50" xfId="0" applyBorder="1" applyAlignment="1">
      <alignment horizontal="left" vertical="center" wrapText="1"/>
    </xf>
    <xf numFmtId="0" fontId="15" fillId="0" borderId="50" xfId="0" applyFont="1" applyBorder="1" applyAlignment="1">
      <alignment horizontal="left" vertical="top" wrapText="1" indent="2"/>
    </xf>
    <xf numFmtId="0" fontId="2" fillId="0" borderId="0" xfId="0" applyFont="1" applyAlignment="1">
      <alignment wrapText="1"/>
    </xf>
    <xf numFmtId="0" fontId="0" fillId="0" borderId="57" xfId="0" applyBorder="1" applyAlignment="1">
      <alignment horizontal="left" wrapText="1"/>
    </xf>
    <xf numFmtId="0" fontId="19" fillId="0" borderId="50" xfId="0" applyFont="1" applyBorder="1" applyAlignment="1">
      <alignment horizontal="left" vertical="top" wrapText="1"/>
    </xf>
    <xf numFmtId="0" fontId="21" fillId="0" borderId="50" xfId="0" applyFont="1" applyBorder="1" applyAlignment="1">
      <alignment horizontal="left" vertical="top" wrapText="1" indent="1"/>
    </xf>
    <xf numFmtId="0" fontId="20" fillId="0" borderId="57" xfId="0" applyFon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 indent="1"/>
    </xf>
    <xf numFmtId="9" fontId="16" fillId="0" borderId="50" xfId="2" applyFont="1" applyFill="1" applyBorder="1" applyAlignment="1">
      <alignment horizontal="right" vertical="top" shrinkToFit="1"/>
    </xf>
    <xf numFmtId="0" fontId="3" fillId="0" borderId="49" xfId="0" applyFont="1" applyBorder="1"/>
    <xf numFmtId="0" fontId="3" fillId="0" borderId="49" xfId="0" applyFont="1" applyBorder="1" applyAlignment="1">
      <alignment horizontal="center"/>
    </xf>
    <xf numFmtId="49" fontId="2" fillId="13" borderId="8" xfId="0" applyNumberFormat="1" applyFont="1" applyFill="1" applyBorder="1" applyAlignment="1">
      <alignment horizontal="center"/>
    </xf>
    <xf numFmtId="0" fontId="2" fillId="13" borderId="7" xfId="0" applyFont="1" applyFill="1" applyBorder="1"/>
    <xf numFmtId="0" fontId="0" fillId="0" borderId="33" xfId="0" applyBorder="1"/>
    <xf numFmtId="0" fontId="0" fillId="0" borderId="49" xfId="0" applyBorder="1"/>
    <xf numFmtId="0" fontId="0" fillId="0" borderId="59" xfId="0" applyBorder="1"/>
    <xf numFmtId="0" fontId="0" fillId="0" borderId="7" xfId="0" applyBorder="1"/>
    <xf numFmtId="0" fontId="0" fillId="0" borderId="14" xfId="0" applyBorder="1"/>
    <xf numFmtId="0" fontId="12" fillId="0" borderId="33" xfId="0" applyFont="1" applyBorder="1"/>
    <xf numFmtId="0" fontId="12" fillId="0" borderId="7" xfId="0" applyFont="1" applyBorder="1"/>
    <xf numFmtId="49" fontId="18" fillId="0" borderId="8" xfId="0" applyNumberFormat="1" applyFont="1" applyBorder="1" applyAlignment="1">
      <alignment vertical="top"/>
    </xf>
    <xf numFmtId="0" fontId="18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164" fontId="12" fillId="0" borderId="7" xfId="0" applyNumberFormat="1" applyFont="1" applyBorder="1"/>
    <xf numFmtId="49" fontId="12" fillId="0" borderId="8" xfId="0" applyNumberFormat="1" applyFont="1" applyBorder="1"/>
    <xf numFmtId="49" fontId="23" fillId="0" borderId="11" xfId="0" applyNumberFormat="1" applyFont="1" applyBorder="1"/>
    <xf numFmtId="0" fontId="23" fillId="0" borderId="12" xfId="0" applyFont="1" applyBorder="1"/>
    <xf numFmtId="49" fontId="2" fillId="0" borderId="8" xfId="0" applyNumberFormat="1" applyFont="1" applyBorder="1" applyAlignment="1">
      <alignment horizontal="center"/>
    </xf>
    <xf numFmtId="49" fontId="3" fillId="0" borderId="7" xfId="0" applyNumberFormat="1" applyFont="1" applyBorder="1"/>
    <xf numFmtId="164" fontId="12" fillId="0" borderId="7" xfId="0" applyNumberFormat="1" applyFont="1" applyBorder="1" applyProtection="1">
      <protection locked="0"/>
    </xf>
    <xf numFmtId="44" fontId="12" fillId="0" borderId="3" xfId="1" applyFont="1" applyBorder="1"/>
    <xf numFmtId="44" fontId="5" fillId="0" borderId="26" xfId="1" applyFont="1" applyFill="1" applyBorder="1" applyAlignment="1">
      <alignment horizontal="center" vertical="center"/>
    </xf>
    <xf numFmtId="44" fontId="5" fillId="0" borderId="5" xfId="1" applyFont="1" applyFill="1" applyBorder="1" applyAlignment="1">
      <alignment horizontal="center" vertical="center"/>
    </xf>
    <xf numFmtId="44" fontId="12" fillId="0" borderId="53" xfId="1" applyFont="1" applyFill="1" applyBorder="1" applyAlignment="1">
      <alignment horizontal="left" wrapText="1"/>
    </xf>
    <xf numFmtId="44" fontId="0" fillId="0" borderId="50" xfId="1" applyFont="1" applyFill="1" applyBorder="1" applyAlignment="1">
      <alignment horizontal="left" wrapText="1"/>
    </xf>
    <xf numFmtId="44" fontId="16" fillId="0" borderId="50" xfId="1" applyFont="1" applyFill="1" applyBorder="1" applyAlignment="1">
      <alignment horizontal="right" vertical="top" shrinkToFit="1"/>
    </xf>
    <xf numFmtId="44" fontId="0" fillId="0" borderId="50" xfId="1" applyFont="1" applyFill="1" applyBorder="1" applyAlignment="1">
      <alignment horizontal="left" vertical="center" wrapText="1"/>
    </xf>
    <xf numFmtId="44" fontId="3" fillId="0" borderId="7" xfId="1" applyFont="1" applyFill="1" applyBorder="1" applyProtection="1">
      <protection locked="0"/>
    </xf>
    <xf numFmtId="44" fontId="3" fillId="0" borderId="3" xfId="1" applyFont="1" applyFill="1" applyBorder="1" applyProtection="1"/>
    <xf numFmtId="44" fontId="3" fillId="0" borderId="7" xfId="1" applyFont="1" applyFill="1" applyBorder="1" applyProtection="1"/>
    <xf numFmtId="44" fontId="3" fillId="0" borderId="3" xfId="1" applyFont="1" applyFill="1" applyBorder="1"/>
    <xf numFmtId="44" fontId="0" fillId="0" borderId="51" xfId="1" applyFont="1" applyFill="1" applyBorder="1" applyAlignment="1">
      <alignment horizontal="left" wrapText="1"/>
    </xf>
    <xf numFmtId="44" fontId="16" fillId="0" borderId="52" xfId="1" applyFont="1" applyFill="1" applyBorder="1" applyAlignment="1">
      <alignment horizontal="right" vertical="top" shrinkToFit="1"/>
    </xf>
    <xf numFmtId="44" fontId="0" fillId="0" borderId="0" xfId="1" applyFont="1" applyFill="1" applyBorder="1" applyAlignment="1">
      <alignment horizontal="left" vertical="top"/>
    </xf>
    <xf numFmtId="44" fontId="2" fillId="9" borderId="1" xfId="1" applyFont="1" applyFill="1" applyBorder="1" applyAlignment="1">
      <alignment horizontal="center" vertical="center"/>
    </xf>
    <xf numFmtId="44" fontId="3" fillId="0" borderId="2" xfId="1" applyFont="1" applyBorder="1"/>
    <xf numFmtId="44" fontId="3" fillId="0" borderId="3" xfId="1" applyFont="1" applyBorder="1"/>
    <xf numFmtId="44" fontId="0" fillId="0" borderId="58" xfId="1" applyFont="1" applyFill="1" applyBorder="1" applyAlignment="1">
      <alignment horizontal="left" wrapText="1"/>
    </xf>
    <xf numFmtId="44" fontId="16" fillId="0" borderId="58" xfId="1" applyFont="1" applyFill="1" applyBorder="1" applyAlignment="1">
      <alignment horizontal="right" vertical="top" shrinkToFit="1"/>
    </xf>
    <xf numFmtId="44" fontId="3" fillId="0" borderId="0" xfId="1" applyFont="1"/>
    <xf numFmtId="0" fontId="24" fillId="0" borderId="0" xfId="0" applyFont="1"/>
    <xf numFmtId="49" fontId="3" fillId="0" borderId="7" xfId="0" applyNumberFormat="1" applyFont="1" applyBorder="1" applyAlignment="1">
      <alignment vertical="top"/>
    </xf>
    <xf numFmtId="0" fontId="10" fillId="0" borderId="50" xfId="0" applyFont="1" applyBorder="1" applyAlignment="1">
      <alignment horizontal="left" wrapText="1"/>
    </xf>
    <xf numFmtId="0" fontId="10" fillId="0" borderId="50" xfId="0" applyFont="1" applyBorder="1" applyAlignment="1">
      <alignment horizontal="center" wrapText="1"/>
    </xf>
    <xf numFmtId="166" fontId="3" fillId="0" borderId="0" xfId="0" applyNumberFormat="1" applyFont="1"/>
    <xf numFmtId="0" fontId="10" fillId="0" borderId="0" xfId="0" applyFont="1" applyAlignment="1">
      <alignment horizontal="left" vertical="top"/>
    </xf>
    <xf numFmtId="2" fontId="27" fillId="0" borderId="50" xfId="0" applyNumberFormat="1" applyFont="1" applyBorder="1" applyAlignment="1">
      <alignment horizontal="right" vertical="top" shrinkToFit="1"/>
    </xf>
    <xf numFmtId="0" fontId="29" fillId="0" borderId="53" xfId="0" applyFont="1" applyBorder="1" applyAlignment="1">
      <alignment horizontal="left" wrapText="1"/>
    </xf>
    <xf numFmtId="0" fontId="29" fillId="0" borderId="50" xfId="0" applyFont="1" applyBorder="1" applyAlignment="1">
      <alignment horizontal="left" wrapText="1"/>
    </xf>
    <xf numFmtId="0" fontId="30" fillId="0" borderId="50" xfId="0" applyFont="1" applyBorder="1" applyAlignment="1">
      <alignment horizontal="left" wrapText="1"/>
    </xf>
    <xf numFmtId="0" fontId="30" fillId="0" borderId="50" xfId="0" applyFont="1" applyBorder="1" applyAlignment="1">
      <alignment horizontal="left" vertical="center" wrapText="1"/>
    </xf>
    <xf numFmtId="4" fontId="30" fillId="0" borderId="7" xfId="0" applyNumberFormat="1" applyFont="1" applyBorder="1" applyAlignment="1">
      <alignment horizontal="right"/>
    </xf>
    <xf numFmtId="2" fontId="30" fillId="0" borderId="50" xfId="0" applyNumberFormat="1" applyFont="1" applyBorder="1" applyAlignment="1">
      <alignment horizontal="right" wrapText="1"/>
    </xf>
    <xf numFmtId="0" fontId="30" fillId="0" borderId="0" xfId="0" applyFont="1" applyAlignment="1">
      <alignment horizontal="left" vertical="top"/>
    </xf>
    <xf numFmtId="44" fontId="27" fillId="0" borderId="50" xfId="1" applyFont="1" applyFill="1" applyBorder="1" applyAlignment="1">
      <alignment horizontal="right" vertical="top" shrinkToFit="1"/>
    </xf>
    <xf numFmtId="44" fontId="30" fillId="0" borderId="53" xfId="1" applyFont="1" applyFill="1" applyBorder="1" applyAlignment="1">
      <alignment horizontal="left" wrapText="1"/>
    </xf>
    <xf numFmtId="44" fontId="30" fillId="0" borderId="50" xfId="1" applyFont="1" applyFill="1" applyBorder="1" applyAlignment="1">
      <alignment horizontal="left" wrapText="1"/>
    </xf>
    <xf numFmtId="44" fontId="30" fillId="0" borderId="50" xfId="1" applyFont="1" applyFill="1" applyBorder="1" applyAlignment="1">
      <alignment horizontal="left" vertical="center" wrapText="1"/>
    </xf>
    <xf numFmtId="44" fontId="30" fillId="0" borderId="7" xfId="1" applyFont="1" applyFill="1" applyBorder="1" applyProtection="1">
      <protection locked="0"/>
    </xf>
    <xf numFmtId="44" fontId="30" fillId="0" borderId="7" xfId="1" applyFont="1" applyFill="1" applyBorder="1" applyProtection="1"/>
    <xf numFmtId="44" fontId="30" fillId="0" borderId="0" xfId="1" applyFont="1" applyFill="1" applyBorder="1" applyAlignment="1">
      <alignment horizontal="left" vertical="top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3" fillId="0" borderId="8" xfId="3" applyNumberFormat="1" applyFont="1" applyBorder="1"/>
    <xf numFmtId="49" fontId="2" fillId="0" borderId="8" xfId="3" applyNumberFormat="1" applyFont="1" applyBorder="1"/>
    <xf numFmtId="0" fontId="2" fillId="0" borderId="7" xfId="3" applyFont="1" applyBorder="1"/>
    <xf numFmtId="0" fontId="3" fillId="0" borderId="7" xfId="3" applyFont="1" applyBorder="1"/>
    <xf numFmtId="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4" fontId="30" fillId="0" borderId="50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vertical="center"/>
    </xf>
    <xf numFmtId="44" fontId="3" fillId="4" borderId="3" xfId="1" applyFont="1" applyFill="1" applyBorder="1"/>
    <xf numFmtId="44" fontId="3" fillId="6" borderId="3" xfId="1" applyFont="1" applyFill="1" applyBorder="1"/>
    <xf numFmtId="44" fontId="3" fillId="5" borderId="3" xfId="1" applyFont="1" applyFill="1" applyBorder="1"/>
    <xf numFmtId="44" fontId="3" fillId="7" borderId="3" xfId="1" applyFont="1" applyFill="1" applyBorder="1"/>
    <xf numFmtId="44" fontId="3" fillId="8" borderId="3" xfId="1" applyFont="1" applyFill="1" applyBorder="1"/>
    <xf numFmtId="44" fontId="3" fillId="13" borderId="3" xfId="1" applyFont="1" applyFill="1" applyBorder="1"/>
    <xf numFmtId="44" fontId="3" fillId="9" borderId="3" xfId="1" applyFont="1" applyFill="1" applyBorder="1"/>
    <xf numFmtId="44" fontId="3" fillId="0" borderId="4" xfId="1" applyFont="1" applyBorder="1"/>
    <xf numFmtId="44" fontId="2" fillId="0" borderId="15" xfId="1" applyFont="1" applyBorder="1" applyAlignment="1">
      <alignment vertical="center"/>
    </xf>
    <xf numFmtId="44" fontId="3" fillId="0" borderId="5" xfId="1" applyFont="1" applyBorder="1" applyAlignment="1">
      <alignment vertical="center"/>
    </xf>
    <xf numFmtId="44" fontId="3" fillId="0" borderId="6" xfId="1" applyFont="1" applyBorder="1"/>
    <xf numFmtId="44" fontId="3" fillId="3" borderId="5" xfId="1" applyFont="1" applyFill="1" applyBorder="1" applyAlignment="1">
      <alignment vertical="center"/>
    </xf>
    <xf numFmtId="44" fontId="3" fillId="3" borderId="6" xfId="1" applyFont="1" applyFill="1" applyBorder="1"/>
    <xf numFmtId="3" fontId="32" fillId="0" borderId="7" xfId="0" applyNumberFormat="1" applyFont="1" applyBorder="1" applyAlignment="1">
      <alignment horizontal="center"/>
    </xf>
    <xf numFmtId="44" fontId="0" fillId="0" borderId="0" xfId="1" applyFont="1"/>
    <xf numFmtId="44" fontId="2" fillId="7" borderId="1" xfId="1" applyFont="1" applyFill="1" applyBorder="1" applyAlignment="1">
      <alignment horizontal="center" vertical="center"/>
    </xf>
    <xf numFmtId="44" fontId="3" fillId="0" borderId="3" xfId="1" applyFont="1" applyBorder="1" applyAlignment="1">
      <alignment horizontal="right"/>
    </xf>
    <xf numFmtId="44" fontId="3" fillId="0" borderId="3" xfId="1" applyFont="1" applyFill="1" applyBorder="1" applyAlignment="1">
      <alignment horizontal="right"/>
    </xf>
    <xf numFmtId="44" fontId="2" fillId="7" borderId="1" xfId="1" applyFont="1" applyFill="1" applyBorder="1" applyAlignment="1">
      <alignment vertic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2" fillId="0" borderId="0" xfId="1" applyFont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6" fillId="0" borderId="3" xfId="1" applyFont="1" applyBorder="1"/>
    <xf numFmtId="44" fontId="7" fillId="0" borderId="6" xfId="1" applyFont="1" applyBorder="1"/>
    <xf numFmtId="44" fontId="6" fillId="0" borderId="0" xfId="1" applyFont="1"/>
    <xf numFmtId="44" fontId="5" fillId="0" borderId="5" xfId="1" applyFont="1" applyBorder="1" applyAlignment="1">
      <alignment horizontal="center" vertical="center"/>
    </xf>
    <xf numFmtId="44" fontId="6" fillId="0" borderId="4" xfId="1" applyFont="1" applyBorder="1"/>
    <xf numFmtId="44" fontId="7" fillId="0" borderId="1" xfId="1" applyFont="1" applyBorder="1"/>
    <xf numFmtId="44" fontId="3" fillId="0" borderId="7" xfId="1" applyFont="1" applyFill="1" applyBorder="1"/>
    <xf numFmtId="44" fontId="6" fillId="11" borderId="7" xfId="1" applyFont="1" applyFill="1" applyBorder="1" applyProtection="1">
      <protection locked="0"/>
    </xf>
    <xf numFmtId="44" fontId="6" fillId="0" borderId="14" xfId="1" applyFont="1" applyBorder="1"/>
    <xf numFmtId="44" fontId="5" fillId="0" borderId="26" xfId="1" applyFont="1" applyBorder="1" applyAlignment="1">
      <alignment horizontal="center" vertical="center"/>
    </xf>
    <xf numFmtId="44" fontId="6" fillId="0" borderId="7" xfId="1" applyFont="1" applyFill="1" applyBorder="1"/>
    <xf numFmtId="44" fontId="6" fillId="0" borderId="0" xfId="1" applyFont="1" applyFill="1"/>
    <xf numFmtId="44" fontId="3" fillId="0" borderId="3" xfId="1" applyFont="1" applyFill="1" applyBorder="1" applyAlignment="1">
      <alignment horizontal="center"/>
    </xf>
    <xf numFmtId="44" fontId="6" fillId="0" borderId="3" xfId="1" applyFont="1" applyFill="1" applyBorder="1"/>
    <xf numFmtId="44" fontId="33" fillId="0" borderId="52" xfId="1" applyFont="1" applyFill="1" applyBorder="1" applyAlignment="1">
      <alignment horizontal="right" vertical="top" shrinkToFit="1"/>
    </xf>
    <xf numFmtId="44" fontId="34" fillId="0" borderId="1" xfId="1" applyFont="1" applyBorder="1"/>
    <xf numFmtId="164" fontId="35" fillId="4" borderId="1" xfId="0" applyNumberFormat="1" applyFont="1" applyFill="1" applyBorder="1" applyAlignment="1">
      <alignment vertical="center"/>
    </xf>
    <xf numFmtId="164" fontId="35" fillId="4" borderId="5" xfId="0" applyNumberFormat="1" applyFont="1" applyFill="1" applyBorder="1" applyAlignment="1">
      <alignment vertical="center"/>
    </xf>
    <xf numFmtId="44" fontId="36" fillId="0" borderId="3" xfId="1" applyFont="1" applyBorder="1"/>
    <xf numFmtId="44" fontId="37" fillId="2" borderId="1" xfId="1" applyFont="1" applyFill="1" applyBorder="1" applyAlignment="1">
      <alignment vertical="center"/>
    </xf>
    <xf numFmtId="44" fontId="4" fillId="2" borderId="3" xfId="1" applyFont="1" applyFill="1" applyBorder="1"/>
    <xf numFmtId="0" fontId="2" fillId="0" borderId="0" xfId="0" applyFont="1" applyAlignment="1">
      <alignment horizontal="left"/>
    </xf>
    <xf numFmtId="44" fontId="2" fillId="10" borderId="1" xfId="1" applyFont="1" applyFill="1" applyBorder="1" applyAlignment="1">
      <alignment horizontal="center" vertical="center"/>
    </xf>
    <xf numFmtId="44" fontId="0" fillId="0" borderId="3" xfId="1" applyFont="1" applyBorder="1"/>
    <xf numFmtId="44" fontId="0" fillId="0" borderId="4" xfId="1" applyFont="1" applyBorder="1"/>
    <xf numFmtId="44" fontId="2" fillId="10" borderId="1" xfId="1" applyFont="1" applyFill="1" applyBorder="1" applyAlignment="1">
      <alignment vertical="center"/>
    </xf>
    <xf numFmtId="1" fontId="3" fillId="0" borderId="0" xfId="0" applyNumberFormat="1" applyFont="1" applyAlignment="1">
      <alignment horizontal="center"/>
    </xf>
    <xf numFmtId="0" fontId="31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3" fillId="0" borderId="47" xfId="1" applyFont="1" applyBorder="1"/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9" xfId="0" applyBorder="1" applyAlignment="1">
      <alignment horizontal="center"/>
    </xf>
    <xf numFmtId="0" fontId="12" fillId="0" borderId="33" xfId="0" applyFont="1" applyBorder="1" applyAlignment="1">
      <alignment vertical="center"/>
    </xf>
    <xf numFmtId="0" fontId="12" fillId="0" borderId="49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3" fontId="12" fillId="0" borderId="49" xfId="0" applyNumberFormat="1" applyFont="1" applyBorder="1" applyAlignment="1">
      <alignment horizontal="center" vertical="center"/>
    </xf>
    <xf numFmtId="44" fontId="12" fillId="0" borderId="7" xfId="1" applyFont="1" applyBorder="1" applyAlignment="1">
      <alignment vertical="center"/>
    </xf>
    <xf numFmtId="44" fontId="12" fillId="0" borderId="3" xfId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vertical="center"/>
    </xf>
    <xf numFmtId="0" fontId="18" fillId="0" borderId="4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3" fontId="3" fillId="0" borderId="7" xfId="0" applyNumberFormat="1" applyFont="1" applyBorder="1" applyAlignment="1">
      <alignment horizontal="center" vertical="top"/>
    </xf>
    <xf numFmtId="165" fontId="3" fillId="0" borderId="7" xfId="0" applyNumberFormat="1" applyFont="1" applyBorder="1" applyAlignment="1">
      <alignment horizontal="center"/>
    </xf>
    <xf numFmtId="0" fontId="0" fillId="0" borderId="8" xfId="0" applyBorder="1"/>
    <xf numFmtId="0" fontId="18" fillId="0" borderId="50" xfId="0" applyFont="1" applyBorder="1" applyAlignment="1">
      <alignment horizontal="left" vertical="top" wrapText="1"/>
    </xf>
    <xf numFmtId="0" fontId="0" fillId="0" borderId="50" xfId="0" applyBorder="1" applyAlignment="1">
      <alignment horizontal="center" wrapText="1"/>
    </xf>
    <xf numFmtId="2" fontId="16" fillId="0" borderId="50" xfId="0" applyNumberFormat="1" applyFont="1" applyBorder="1" applyAlignment="1">
      <alignment horizontal="center" vertical="top" shrinkToFit="1"/>
    </xf>
    <xf numFmtId="4" fontId="16" fillId="0" borderId="50" xfId="0" applyNumberFormat="1" applyFont="1" applyBorder="1" applyAlignment="1">
      <alignment horizontal="center" vertical="top" shrinkToFit="1"/>
    </xf>
    <xf numFmtId="0" fontId="3" fillId="0" borderId="38" xfId="0" applyFont="1" applyBorder="1"/>
    <xf numFmtId="0" fontId="3" fillId="0" borderId="39" xfId="0" applyFont="1" applyBorder="1"/>
    <xf numFmtId="0" fontId="2" fillId="0" borderId="37" xfId="0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49" fontId="3" fillId="0" borderId="25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49" fontId="3" fillId="0" borderId="20" xfId="0" applyNumberFormat="1" applyFont="1" applyBorder="1"/>
    <xf numFmtId="0" fontId="3" fillId="0" borderId="21" xfId="0" applyFont="1" applyBorder="1"/>
    <xf numFmtId="0" fontId="2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34" xfId="0" applyFont="1" applyFill="1" applyBorder="1"/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49" fontId="3" fillId="3" borderId="27" xfId="0" applyNumberFormat="1" applyFont="1" applyFill="1" applyBorder="1"/>
    <xf numFmtId="0" fontId="3" fillId="3" borderId="29" xfId="0" applyFont="1" applyFill="1" applyBorder="1"/>
    <xf numFmtId="0" fontId="3" fillId="0" borderId="35" xfId="0" applyFont="1" applyBorder="1"/>
    <xf numFmtId="0" fontId="3" fillId="0" borderId="36" xfId="0" applyFont="1" applyBorder="1"/>
    <xf numFmtId="0" fontId="2" fillId="2" borderId="18" xfId="0" applyFont="1" applyFill="1" applyBorder="1" applyAlignment="1">
      <alignment vertical="center"/>
    </xf>
    <xf numFmtId="49" fontId="3" fillId="3" borderId="22" xfId="0" applyNumberFormat="1" applyFont="1" applyFill="1" applyBorder="1" applyAlignment="1">
      <alignment vertical="center"/>
    </xf>
    <xf numFmtId="0" fontId="3" fillId="3" borderId="24" xfId="0" applyFont="1" applyFill="1" applyBorder="1"/>
    <xf numFmtId="49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164" fontId="3" fillId="0" borderId="21" xfId="0" applyNumberFormat="1" applyFont="1" applyBorder="1"/>
    <xf numFmtId="0" fontId="3" fillId="0" borderId="6" xfId="0" applyFont="1" applyBorder="1"/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49" fontId="3" fillId="0" borderId="45" xfId="0" applyNumberFormat="1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49" fontId="3" fillId="0" borderId="30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2" fillId="6" borderId="24" xfId="0" applyFont="1" applyFill="1" applyBorder="1" applyAlignment="1">
      <alignment vertical="center"/>
    </xf>
    <xf numFmtId="0" fontId="2" fillId="1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3" fillId="0" borderId="27" xfId="0" applyNumberFormat="1" applyFont="1" applyBorder="1"/>
    <xf numFmtId="49" fontId="3" fillId="0" borderId="28" xfId="0" applyNumberFormat="1" applyFont="1" applyBorder="1"/>
    <xf numFmtId="49" fontId="3" fillId="0" borderId="29" xfId="0" applyNumberFormat="1" applyFont="1" applyBorder="1"/>
    <xf numFmtId="0" fontId="2" fillId="6" borderId="35" xfId="0" applyFont="1" applyFill="1" applyBorder="1" applyAlignment="1">
      <alignment vertical="center"/>
    </xf>
    <xf numFmtId="0" fontId="2" fillId="6" borderId="37" xfId="0" applyFont="1" applyFill="1" applyBorder="1" applyAlignment="1">
      <alignment vertical="center"/>
    </xf>
    <xf numFmtId="0" fontId="2" fillId="6" borderId="36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10" borderId="17" xfId="0" applyFont="1" applyFill="1" applyBorder="1" applyAlignment="1">
      <alignment vertical="center"/>
    </xf>
    <xf numFmtId="0" fontId="2" fillId="10" borderId="18" xfId="0" applyFont="1" applyFill="1" applyBorder="1" applyAlignment="1">
      <alignment vertical="center"/>
    </xf>
    <xf numFmtId="0" fontId="2" fillId="10" borderId="19" xfId="0" applyFont="1" applyFill="1" applyBorder="1" applyAlignment="1">
      <alignment vertical="center"/>
    </xf>
    <xf numFmtId="0" fontId="2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2" fillId="7" borderId="22" xfId="0" applyFont="1" applyFill="1" applyBorder="1" applyAlignment="1">
      <alignment vertical="center"/>
    </xf>
    <xf numFmtId="0" fontId="3" fillId="7" borderId="23" xfId="0" applyFont="1" applyFill="1" applyBorder="1" applyAlignment="1">
      <alignment vertical="center"/>
    </xf>
    <xf numFmtId="0" fontId="3" fillId="7" borderId="24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8" borderId="17" xfId="0" applyFont="1" applyFill="1" applyBorder="1" applyAlignment="1">
      <alignment vertical="center"/>
    </xf>
    <xf numFmtId="0" fontId="2" fillId="8" borderId="18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64" fontId="3" fillId="0" borderId="40" xfId="0" applyNumberFormat="1" applyFont="1" applyBorder="1" applyAlignment="1">
      <alignment vertical="center"/>
    </xf>
    <xf numFmtId="164" fontId="3" fillId="0" borderId="41" xfId="0" applyNumberFormat="1" applyFont="1" applyBorder="1" applyAlignment="1">
      <alignment vertical="center"/>
    </xf>
    <xf numFmtId="164" fontId="3" fillId="0" borderId="42" xfId="0" applyNumberFormat="1" applyFont="1" applyBorder="1"/>
    <xf numFmtId="164" fontId="3" fillId="0" borderId="43" xfId="0" applyNumberFormat="1" applyFont="1" applyBorder="1"/>
    <xf numFmtId="0" fontId="2" fillId="12" borderId="17" xfId="0" applyFont="1" applyFill="1" applyBorder="1" applyAlignment="1">
      <alignment vertical="center"/>
    </xf>
    <xf numFmtId="0" fontId="2" fillId="12" borderId="18" xfId="0" applyFont="1" applyFill="1" applyBorder="1" applyAlignment="1">
      <alignment vertical="center"/>
    </xf>
    <xf numFmtId="0" fontId="2" fillId="12" borderId="19" xfId="0" applyFont="1" applyFill="1" applyBorder="1" applyAlignment="1">
      <alignment vertical="center"/>
    </xf>
    <xf numFmtId="0" fontId="31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44" fontId="3" fillId="0" borderId="40" xfId="1" applyFont="1" applyBorder="1" applyAlignment="1">
      <alignment vertical="center"/>
    </xf>
    <xf numFmtId="44" fontId="3" fillId="0" borderId="41" xfId="1" applyFont="1" applyBorder="1" applyAlignment="1">
      <alignment vertical="center"/>
    </xf>
    <xf numFmtId="44" fontId="3" fillId="0" borderId="42" xfId="1" applyFont="1" applyBorder="1"/>
    <xf numFmtId="44" fontId="3" fillId="0" borderId="43" xfId="1" applyFont="1" applyBorder="1"/>
    <xf numFmtId="0" fontId="14" fillId="0" borderId="54" xfId="0" applyFont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3" fillId="6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44" fontId="12" fillId="0" borderId="53" xfId="1" applyFont="1" applyBorder="1" applyAlignment="1">
      <alignment horizontal="left" wrapText="1"/>
    </xf>
    <xf numFmtId="44" fontId="12" fillId="0" borderId="50" xfId="1" applyFont="1" applyBorder="1" applyAlignment="1">
      <alignment horizontal="left" wrapText="1"/>
    </xf>
    <xf numFmtId="44" fontId="16" fillId="0" borderId="50" xfId="1" applyFont="1" applyBorder="1" applyAlignment="1">
      <alignment horizontal="right" vertical="top" shrinkToFit="1"/>
    </xf>
    <xf numFmtId="44" fontId="0" fillId="0" borderId="50" xfId="1" applyFont="1" applyBorder="1" applyAlignment="1">
      <alignment horizontal="left" wrapText="1"/>
    </xf>
    <xf numFmtId="44" fontId="0" fillId="0" borderId="51" xfId="1" applyFont="1" applyBorder="1" applyAlignment="1">
      <alignment horizontal="left" wrapText="1"/>
    </xf>
    <xf numFmtId="44" fontId="16" fillId="0" borderId="52" xfId="1" applyFont="1" applyBorder="1" applyAlignment="1">
      <alignment horizontal="right" vertical="top" shrinkToFit="1"/>
    </xf>
    <xf numFmtId="44" fontId="0" fillId="0" borderId="0" xfId="1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2" fillId="0" borderId="50" xfId="0" applyFont="1" applyBorder="1" applyAlignment="1">
      <alignment horizontal="left" vertical="center" wrapText="1"/>
    </xf>
    <xf numFmtId="1" fontId="17" fillId="0" borderId="50" xfId="0" applyNumberFormat="1" applyFont="1" applyBorder="1" applyAlignment="1">
      <alignment horizontal="center" vertical="center" shrinkToFit="1"/>
    </xf>
    <xf numFmtId="44" fontId="17" fillId="0" borderId="50" xfId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1" fontId="30" fillId="0" borderId="50" xfId="1" applyNumberFormat="1" applyFont="1" applyFill="1" applyBorder="1" applyAlignment="1">
      <alignment horizontal="center" vertical="center" wrapText="1"/>
    </xf>
    <xf numFmtId="1" fontId="30" fillId="0" borderId="50" xfId="0" applyNumberFormat="1" applyFont="1" applyBorder="1" applyAlignment="1">
      <alignment horizontal="center" vertical="center" wrapText="1"/>
    </xf>
    <xf numFmtId="1" fontId="27" fillId="0" borderId="50" xfId="0" applyNumberFormat="1" applyFont="1" applyBorder="1" applyAlignment="1">
      <alignment horizontal="center" vertical="center" shrinkToFit="1"/>
    </xf>
    <xf numFmtId="164" fontId="3" fillId="0" borderId="7" xfId="0" applyNumberFormat="1" applyFont="1" applyFill="1" applyBorder="1" applyProtection="1">
      <protection locked="0"/>
    </xf>
    <xf numFmtId="164" fontId="3" fillId="0" borderId="3" xfId="0" applyNumberFormat="1" applyFont="1" applyFill="1" applyBorder="1"/>
    <xf numFmtId="164" fontId="3" fillId="0" borderId="7" xfId="0" applyNumberFormat="1" applyFont="1" applyFill="1" applyBorder="1"/>
    <xf numFmtId="164" fontId="3" fillId="0" borderId="49" xfId="0" applyNumberFormat="1" applyFont="1" applyFill="1" applyBorder="1"/>
    <xf numFmtId="49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8" fillId="0" borderId="16" xfId="0" applyNumberFormat="1" applyFont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44" fontId="5" fillId="0" borderId="16" xfId="1" applyFont="1" applyFill="1" applyBorder="1" applyAlignment="1">
      <alignment horizontal="center" vertical="center"/>
    </xf>
    <xf numFmtId="49" fontId="18" fillId="0" borderId="7" xfId="0" applyNumberFormat="1" applyFont="1" applyBorder="1"/>
    <xf numFmtId="44" fontId="12" fillId="0" borderId="60" xfId="1" applyFont="1" applyFill="1" applyBorder="1" applyAlignment="1">
      <alignment horizontal="left" wrapText="1"/>
    </xf>
    <xf numFmtId="0" fontId="12" fillId="0" borderId="61" xfId="0" applyFont="1" applyBorder="1" applyAlignment="1">
      <alignment horizontal="left" wrapText="1"/>
    </xf>
    <xf numFmtId="44" fontId="12" fillId="0" borderId="58" xfId="1" applyFont="1" applyFill="1" applyBorder="1" applyAlignment="1">
      <alignment horizontal="left" wrapText="1"/>
    </xf>
    <xf numFmtId="0" fontId="13" fillId="0" borderId="61" xfId="0" applyFont="1" applyBorder="1" applyAlignment="1">
      <alignment horizontal="left" vertical="top" wrapText="1"/>
    </xf>
    <xf numFmtId="0" fontId="0" fillId="0" borderId="61" xfId="0" applyBorder="1" applyAlignment="1">
      <alignment horizontal="left" wrapText="1"/>
    </xf>
    <xf numFmtId="0" fontId="15" fillId="0" borderId="61" xfId="0" applyFont="1" applyBorder="1" applyAlignment="1">
      <alignment horizontal="left" vertical="top" wrapText="1"/>
    </xf>
    <xf numFmtId="44" fontId="30" fillId="0" borderId="58" xfId="1" applyFont="1" applyFill="1" applyBorder="1" applyAlignment="1">
      <alignment horizontal="center" wrapText="1"/>
    </xf>
    <xf numFmtId="0" fontId="14" fillId="0" borderId="61" xfId="0" applyFont="1" applyBorder="1" applyAlignment="1">
      <alignment horizontal="left" vertical="top" wrapText="1"/>
    </xf>
    <xf numFmtId="49" fontId="2" fillId="0" borderId="7" xfId="0" applyNumberFormat="1" applyFont="1" applyBorder="1"/>
    <xf numFmtId="44" fontId="0" fillId="0" borderId="58" xfId="1" applyFont="1" applyFill="1" applyBorder="1" applyAlignment="1">
      <alignment horizontal="left" vertical="center" wrapText="1"/>
    </xf>
    <xf numFmtId="49" fontId="2" fillId="0" borderId="49" xfId="0" applyNumberFormat="1" applyFont="1" applyBorder="1"/>
    <xf numFmtId="0" fontId="2" fillId="0" borderId="0" xfId="0" applyFont="1" applyBorder="1" applyAlignment="1">
      <alignment wrapText="1"/>
    </xf>
    <xf numFmtId="44" fontId="10" fillId="0" borderId="58" xfId="1" applyFont="1" applyFill="1" applyBorder="1" applyAlignment="1">
      <alignment horizontal="left" wrapText="1"/>
    </xf>
    <xf numFmtId="0" fontId="14" fillId="0" borderId="62" xfId="0" applyFont="1" applyBorder="1" applyAlignment="1">
      <alignment horizontal="left" vertical="top" wrapText="1"/>
    </xf>
    <xf numFmtId="0" fontId="14" fillId="0" borderId="63" xfId="0" applyFont="1" applyBorder="1" applyAlignment="1">
      <alignment horizontal="left" vertical="top" wrapText="1"/>
    </xf>
    <xf numFmtId="0" fontId="14" fillId="0" borderId="64" xfId="0" applyFont="1" applyBorder="1" applyAlignment="1">
      <alignment horizontal="left" vertical="top" wrapText="1"/>
    </xf>
    <xf numFmtId="44" fontId="16" fillId="0" borderId="65" xfId="1" applyFont="1" applyFill="1" applyBorder="1" applyAlignment="1">
      <alignment horizontal="right" vertical="top" shrinkToFit="1"/>
    </xf>
  </cellXfs>
  <cellStyles count="8">
    <cellStyle name="Currency" xfId="1" builtinId="4"/>
    <cellStyle name="Currency 2" xfId="5" xr:uid="{B4521A5B-3E4D-4D1C-AF00-6B70C30F09E4}"/>
    <cellStyle name="Currency 2 2" xfId="7" xr:uid="{2CF70F2D-DF22-4987-9583-409EBBF7B26F}"/>
    <cellStyle name="Currency 3" xfId="6" xr:uid="{CE230CD0-3159-40B2-A8C1-949C13096F89}"/>
    <cellStyle name="Normal" xfId="0" builtinId="0"/>
    <cellStyle name="Normal 2" xfId="3" xr:uid="{FF70C3FA-D805-43C9-B03F-EA9E069F5064}"/>
    <cellStyle name="Percent" xfId="2" builtinId="5"/>
    <cellStyle name="Percent 2" xfId="4" xr:uid="{EFA8471C-F0F6-4AEB-8C9C-09B4F848FC09}"/>
  </cellStyles>
  <dxfs count="156"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8"/>
      </font>
      <fill>
        <patternFill>
          <bgColor indexed="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3300"/>
      <rgbColor rgb="000066CC"/>
      <rgbColor rgb="00F0F0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191B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0C5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F377"/>
  <sheetViews>
    <sheetView showZeros="0" view="pageBreakPreview" topLeftCell="A13" zoomScale="112" zoomScaleNormal="100" zoomScaleSheetLayoutView="112" workbookViewId="0">
      <selection activeCell="D14" sqref="D14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9.21875" style="2" customWidth="1"/>
    <col min="4" max="4" width="11" style="99" customWidth="1"/>
    <col min="5" max="5" width="12.77734375" style="2" customWidth="1"/>
    <col min="6" max="6" width="16.77734375" style="2" customWidth="1"/>
    <col min="7" max="16384" width="9.21875" style="2"/>
  </cols>
  <sheetData>
    <row r="1" spans="1:6" ht="28.05" customHeight="1" thickBot="1">
      <c r="A1" s="9" t="s">
        <v>248</v>
      </c>
      <c r="B1" s="10" t="s">
        <v>249</v>
      </c>
      <c r="C1" s="10" t="s">
        <v>250</v>
      </c>
      <c r="D1" s="11" t="s">
        <v>251</v>
      </c>
      <c r="E1" s="12" t="s">
        <v>252</v>
      </c>
      <c r="F1" s="13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246</v>
      </c>
      <c r="B3" s="21" t="s">
        <v>247</v>
      </c>
      <c r="C3" s="3"/>
      <c r="D3" s="66"/>
      <c r="E3" s="5"/>
      <c r="F3" s="1"/>
    </row>
    <row r="4" spans="1:6" ht="14.1" customHeight="1">
      <c r="A4" s="6"/>
      <c r="B4" s="7"/>
      <c r="C4" s="3"/>
      <c r="D4" s="66"/>
      <c r="E4" s="5"/>
      <c r="F4" s="1"/>
    </row>
    <row r="5" spans="1:6" ht="14.1" customHeight="1">
      <c r="A5" s="20" t="s">
        <v>260</v>
      </c>
      <c r="B5" s="21" t="s">
        <v>234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20" t="s">
        <v>429</v>
      </c>
      <c r="B7" s="21" t="s">
        <v>209</v>
      </c>
      <c r="C7" s="3"/>
      <c r="D7" s="66"/>
      <c r="E7" s="5"/>
      <c r="F7" s="1"/>
    </row>
    <row r="8" spans="1:6" ht="14.1" customHeight="1">
      <c r="A8" s="6"/>
      <c r="B8" s="7"/>
      <c r="C8" s="3"/>
      <c r="D8" s="66"/>
      <c r="E8" s="5"/>
      <c r="F8" s="1"/>
    </row>
    <row r="9" spans="1:6" ht="14.1" customHeight="1">
      <c r="A9" s="6" t="s">
        <v>413</v>
      </c>
      <c r="B9" s="7" t="s">
        <v>440</v>
      </c>
      <c r="C9" s="3" t="s">
        <v>415</v>
      </c>
      <c r="D9" s="66">
        <v>1</v>
      </c>
      <c r="E9" s="94"/>
      <c r="F9" s="1" t="str">
        <f>IF(TRIM(D9)="rate only","ro",IF(ISBLANK(E9)," ",D9*E9))</f>
        <v xml:space="preserve"> </v>
      </c>
    </row>
    <row r="10" spans="1:6" ht="14.1" customHeight="1">
      <c r="A10" s="6"/>
      <c r="B10" s="7"/>
      <c r="C10" s="3"/>
      <c r="D10" s="66"/>
      <c r="E10" s="38"/>
      <c r="F10" s="1"/>
    </row>
    <row r="11" spans="1:6" ht="14.1" customHeight="1">
      <c r="A11" s="6" t="s">
        <v>414</v>
      </c>
      <c r="B11" s="7" t="s">
        <v>441</v>
      </c>
      <c r="C11" s="3" t="s">
        <v>533</v>
      </c>
      <c r="D11" s="66">
        <v>12</v>
      </c>
      <c r="E11" s="94"/>
      <c r="F11" s="1" t="str">
        <f>IF(TRIM(D11)="rate only","ro",IF(ISBLANK(E11)," ",D11*E11))</f>
        <v xml:space="preserve"> </v>
      </c>
    </row>
    <row r="12" spans="1:6" ht="14.1" customHeight="1">
      <c r="A12" s="6"/>
      <c r="B12" s="7"/>
      <c r="C12" s="3"/>
      <c r="D12" s="66"/>
      <c r="E12" s="5"/>
      <c r="F12" s="1"/>
    </row>
    <row r="13" spans="1:6" ht="14.1" customHeight="1">
      <c r="A13" s="20" t="s">
        <v>264</v>
      </c>
      <c r="B13" s="21" t="s">
        <v>261</v>
      </c>
      <c r="C13" s="3"/>
      <c r="D13" s="66"/>
      <c r="E13" s="38"/>
      <c r="F13" s="1"/>
    </row>
    <row r="14" spans="1:6" ht="14.1" customHeight="1">
      <c r="A14" s="20"/>
      <c r="B14" s="21" t="s">
        <v>262</v>
      </c>
      <c r="C14" s="3" t="s">
        <v>263</v>
      </c>
      <c r="D14" s="66">
        <v>25</v>
      </c>
      <c r="E14" s="94"/>
      <c r="F14" s="1" t="str">
        <f>IF(TRIM(D14)="rate only","ro",IF(ISBLANK(E14)," ",D14*E14))</f>
        <v xml:space="preserve"> </v>
      </c>
    </row>
    <row r="15" spans="1:6" ht="14.1" customHeight="1">
      <c r="A15" s="6"/>
      <c r="B15" s="7"/>
      <c r="C15" s="3"/>
      <c r="D15" s="66"/>
      <c r="E15" s="38"/>
      <c r="F15" s="1"/>
    </row>
    <row r="16" spans="1:6" ht="14.1" customHeight="1">
      <c r="A16" s="20" t="s">
        <v>416</v>
      </c>
      <c r="B16" s="21" t="s">
        <v>265</v>
      </c>
      <c r="C16" s="3"/>
      <c r="D16" s="66"/>
      <c r="E16" s="38"/>
      <c r="F16" s="1"/>
    </row>
    <row r="17" spans="1:6" ht="14.1" customHeight="1">
      <c r="A17" s="20"/>
      <c r="B17" s="21" t="s">
        <v>266</v>
      </c>
      <c r="C17" s="3"/>
      <c r="D17" s="66"/>
      <c r="E17" s="38"/>
      <c r="F17" s="1"/>
    </row>
    <row r="18" spans="1:6" ht="14.1" customHeight="1">
      <c r="A18" s="20"/>
      <c r="B18" s="21" t="s">
        <v>267</v>
      </c>
      <c r="C18" s="3"/>
      <c r="D18" s="66"/>
      <c r="E18" s="38"/>
      <c r="F18" s="1"/>
    </row>
    <row r="19" spans="1:6" ht="14.1" customHeight="1">
      <c r="A19" s="6"/>
      <c r="B19" s="7"/>
      <c r="C19" s="3"/>
      <c r="D19" s="66"/>
      <c r="E19" s="38"/>
      <c r="F19" s="1"/>
    </row>
    <row r="20" spans="1:6" ht="14.1" customHeight="1">
      <c r="A20" s="6" t="s">
        <v>419</v>
      </c>
      <c r="B20" s="7" t="s">
        <v>268</v>
      </c>
      <c r="C20" s="3" t="s">
        <v>415</v>
      </c>
      <c r="D20" s="66">
        <v>1</v>
      </c>
      <c r="E20" s="94"/>
      <c r="F20" s="1" t="str">
        <f>IF(TRIM(D20)="rate only","ro",IF(ISBLANK(E20)," ",D20*E20))</f>
        <v xml:space="preserve"> </v>
      </c>
    </row>
    <row r="21" spans="1:6" ht="14.1" customHeight="1">
      <c r="A21" s="6"/>
      <c r="B21" s="7"/>
      <c r="C21" s="3"/>
      <c r="D21" s="66"/>
      <c r="E21" s="38"/>
      <c r="F21" s="1"/>
    </row>
    <row r="22" spans="1:6" ht="14.1" customHeight="1">
      <c r="A22" s="6" t="s">
        <v>420</v>
      </c>
      <c r="B22" s="7" t="s">
        <v>269</v>
      </c>
      <c r="C22" s="3" t="s">
        <v>415</v>
      </c>
      <c r="D22" s="66">
        <v>1</v>
      </c>
      <c r="E22" s="94"/>
      <c r="F22" s="1" t="str">
        <f>IF(TRIM(D22)="rate only","ro",IF(ISBLANK(E22)," ",D22*E22))</f>
        <v xml:space="preserve"> </v>
      </c>
    </row>
    <row r="23" spans="1:6" ht="14.1" customHeight="1">
      <c r="A23" s="6"/>
      <c r="B23" s="7"/>
      <c r="C23" s="3"/>
      <c r="D23" s="66"/>
      <c r="E23" s="38"/>
      <c r="F23" s="1"/>
    </row>
    <row r="24" spans="1:6" ht="14.1" customHeight="1">
      <c r="A24" s="6" t="s">
        <v>421</v>
      </c>
      <c r="B24" s="7" t="s">
        <v>210</v>
      </c>
      <c r="C24" s="3"/>
      <c r="D24" s="66"/>
      <c r="E24" s="38"/>
      <c r="F24" s="1"/>
    </row>
    <row r="25" spans="1:6" ht="14.1" customHeight="1">
      <c r="A25" s="6"/>
      <c r="B25" s="7"/>
      <c r="C25" s="3"/>
      <c r="D25" s="66"/>
      <c r="E25" s="38"/>
      <c r="F25" s="1"/>
    </row>
    <row r="26" spans="1:6" ht="14.1" customHeight="1">
      <c r="A26" s="6" t="s">
        <v>422</v>
      </c>
      <c r="B26" s="7" t="s">
        <v>270</v>
      </c>
      <c r="C26" s="3" t="s">
        <v>442</v>
      </c>
      <c r="D26" s="66">
        <v>12</v>
      </c>
      <c r="E26" s="94"/>
      <c r="F26" s="1" t="str">
        <f>IF(TRIM(D26)="rate only","ro",IF(ISBLANK(E26)," ",D26*E26))</f>
        <v xml:space="preserve"> </v>
      </c>
    </row>
    <row r="27" spans="1:6" ht="14.1" customHeight="1">
      <c r="A27" s="6"/>
      <c r="B27" s="7"/>
      <c r="C27" s="3"/>
      <c r="D27" s="66"/>
      <c r="E27" s="38"/>
      <c r="F27" s="1"/>
    </row>
    <row r="28" spans="1:6" ht="14.1" customHeight="1">
      <c r="A28" s="6" t="s">
        <v>423</v>
      </c>
      <c r="B28" s="7" t="s">
        <v>271</v>
      </c>
      <c r="C28" s="3"/>
      <c r="D28" s="100"/>
      <c r="E28" s="5"/>
      <c r="F28" s="1"/>
    </row>
    <row r="29" spans="1:6" ht="14.1" customHeight="1">
      <c r="A29" s="6"/>
      <c r="B29" s="7"/>
      <c r="C29" s="3"/>
      <c r="D29" s="66"/>
      <c r="E29" s="5"/>
      <c r="F29" s="1"/>
    </row>
    <row r="30" spans="1:6" ht="14.1" customHeight="1">
      <c r="A30" s="6" t="s">
        <v>424</v>
      </c>
      <c r="B30" s="7" t="s">
        <v>270</v>
      </c>
      <c r="C30" s="3" t="s">
        <v>442</v>
      </c>
      <c r="D30" s="66">
        <v>12</v>
      </c>
      <c r="E30" s="94"/>
      <c r="F30" s="1">
        <f>E30*D30</f>
        <v>0</v>
      </c>
    </row>
    <row r="31" spans="1:6" ht="14.1" customHeight="1">
      <c r="A31" s="6"/>
      <c r="B31" s="7"/>
      <c r="C31" s="3"/>
      <c r="D31" s="66"/>
      <c r="E31" s="5"/>
      <c r="F31" s="1"/>
    </row>
    <row r="32" spans="1:6" ht="14.1" customHeight="1">
      <c r="A32" s="6" t="s">
        <v>425</v>
      </c>
      <c r="B32" s="7" t="s">
        <v>3</v>
      </c>
      <c r="C32" s="3" t="s">
        <v>476</v>
      </c>
      <c r="D32" s="66">
        <v>1</v>
      </c>
      <c r="E32" s="24">
        <v>105000</v>
      </c>
      <c r="F32" s="23">
        <f>E32*D32</f>
        <v>105000</v>
      </c>
    </row>
    <row r="33" spans="1:6" ht="14.1" customHeight="1">
      <c r="A33" s="6"/>
      <c r="B33" s="7"/>
      <c r="C33" s="3"/>
      <c r="D33" s="66"/>
      <c r="E33" s="5"/>
      <c r="F33" s="1"/>
    </row>
    <row r="34" spans="1:6" ht="14.1" customHeight="1" thickBot="1">
      <c r="A34" s="25"/>
      <c r="B34" s="26"/>
      <c r="C34" s="27"/>
      <c r="D34" s="97"/>
      <c r="E34" s="29"/>
      <c r="F34" s="30"/>
    </row>
    <row r="35" spans="1:6" ht="28.05" customHeight="1" thickBot="1">
      <c r="A35" s="401" t="s">
        <v>257</v>
      </c>
      <c r="B35" s="402"/>
      <c r="C35" s="402"/>
      <c r="D35" s="402"/>
      <c r="E35" s="403"/>
      <c r="F35" s="334"/>
    </row>
    <row r="36" spans="1:6" ht="14.1" customHeight="1">
      <c r="A36" s="119"/>
      <c r="B36" s="32"/>
      <c r="C36" s="32"/>
      <c r="D36" s="98"/>
      <c r="E36" s="32"/>
      <c r="F36" s="120"/>
    </row>
    <row r="37" spans="1:6" ht="28.05" customHeight="1">
      <c r="A37" s="404" t="s">
        <v>255</v>
      </c>
      <c r="B37" s="397"/>
      <c r="C37" s="397"/>
      <c r="D37" s="397"/>
      <c r="E37" s="398" t="s">
        <v>256</v>
      </c>
      <c r="F37" s="405"/>
    </row>
    <row r="38" spans="1:6" ht="10.050000000000001" customHeight="1" thickBot="1">
      <c r="A38" s="121"/>
      <c r="E38" s="37"/>
      <c r="F38" s="122"/>
    </row>
    <row r="39" spans="1:6" ht="28.05" customHeight="1" thickBot="1">
      <c r="A39" s="9" t="s">
        <v>248</v>
      </c>
      <c r="B39" s="10" t="s">
        <v>249</v>
      </c>
      <c r="C39" s="10" t="s">
        <v>250</v>
      </c>
      <c r="D39" s="11" t="s">
        <v>251</v>
      </c>
      <c r="E39" s="12" t="s">
        <v>252</v>
      </c>
      <c r="F39" s="13" t="s">
        <v>253</v>
      </c>
    </row>
    <row r="40" spans="1:6" ht="28.05" customHeight="1">
      <c r="A40" s="406" t="s">
        <v>258</v>
      </c>
      <c r="B40" s="407"/>
      <c r="C40" s="407"/>
      <c r="D40" s="407"/>
      <c r="E40" s="408"/>
      <c r="F40" s="335"/>
    </row>
    <row r="41" spans="1:6" ht="14.1" customHeight="1">
      <c r="A41" s="6"/>
      <c r="B41" s="7"/>
      <c r="C41" s="3"/>
      <c r="D41" s="66"/>
      <c r="E41" s="5"/>
      <c r="F41" s="1"/>
    </row>
    <row r="42" spans="1:6" ht="14.1" customHeight="1">
      <c r="A42" s="6" t="s">
        <v>443</v>
      </c>
      <c r="B42" s="7" t="s">
        <v>5</v>
      </c>
      <c r="C42" s="3"/>
      <c r="D42" s="66"/>
      <c r="E42" s="45"/>
      <c r="F42" s="1"/>
    </row>
    <row r="43" spans="1:6" ht="14.1" customHeight="1">
      <c r="A43" s="6"/>
      <c r="B43" s="7" t="s">
        <v>6</v>
      </c>
      <c r="C43" s="3" t="s">
        <v>415</v>
      </c>
      <c r="D43" s="66">
        <v>1</v>
      </c>
      <c r="E43" s="24"/>
      <c r="F43" s="23" t="str">
        <f>IF(TRIM(D43)="rate only","ro",IF(ISBLANK(E43)," ",D43*E43))</f>
        <v xml:space="preserve"> </v>
      </c>
    </row>
    <row r="44" spans="1:6" ht="14.1" customHeight="1">
      <c r="A44" s="6"/>
      <c r="B44" s="7"/>
      <c r="C44" s="3"/>
      <c r="D44" s="66"/>
      <c r="E44" s="5"/>
      <c r="F44" s="1"/>
    </row>
    <row r="45" spans="1:6" ht="14.1" customHeight="1">
      <c r="A45" s="6" t="s">
        <v>7</v>
      </c>
      <c r="B45" s="7" t="s">
        <v>8</v>
      </c>
      <c r="C45" s="3"/>
      <c r="D45" s="66"/>
      <c r="E45" s="45"/>
      <c r="F45" s="1"/>
    </row>
    <row r="46" spans="1:6" ht="14.1" customHeight="1">
      <c r="A46" s="6"/>
      <c r="B46" s="7" t="s">
        <v>9</v>
      </c>
      <c r="C46" s="3" t="s">
        <v>415</v>
      </c>
      <c r="D46" s="66">
        <v>1</v>
      </c>
      <c r="E46" s="24"/>
      <c r="F46" s="23" t="str">
        <f>IF(TRIM(D46)="rate only","ro",IF(ISBLANK(E46)," ",D46*E46))</f>
        <v xml:space="preserve"> </v>
      </c>
    </row>
    <row r="47" spans="1:6" ht="14.1" customHeight="1">
      <c r="A47" s="6"/>
      <c r="B47" s="7"/>
      <c r="C47" s="3"/>
      <c r="D47" s="66"/>
      <c r="E47" s="38"/>
      <c r="F47" s="1"/>
    </row>
    <row r="48" spans="1:6" ht="14.1" customHeight="1">
      <c r="A48" s="6"/>
      <c r="B48" s="7"/>
      <c r="C48" s="3"/>
      <c r="D48" s="66"/>
      <c r="E48" s="38"/>
      <c r="F48" s="1"/>
    </row>
    <row r="49" spans="1:6" ht="14.1" customHeight="1">
      <c r="A49" s="20" t="s">
        <v>428</v>
      </c>
      <c r="B49" s="21" t="s">
        <v>211</v>
      </c>
      <c r="C49" s="3"/>
      <c r="D49" s="66"/>
      <c r="E49" s="5"/>
      <c r="F49" s="1"/>
    </row>
    <row r="50" spans="1:6" ht="14.1" customHeight="1">
      <c r="A50" s="6"/>
      <c r="B50" s="7"/>
      <c r="C50" s="3"/>
      <c r="D50" s="66"/>
      <c r="E50" s="5"/>
      <c r="F50" s="1"/>
    </row>
    <row r="51" spans="1:6" ht="14.1" customHeight="1">
      <c r="A51" s="6" t="s">
        <v>417</v>
      </c>
      <c r="B51" s="7" t="s">
        <v>272</v>
      </c>
      <c r="C51" s="3" t="s">
        <v>442</v>
      </c>
      <c r="D51" s="66">
        <v>12</v>
      </c>
      <c r="E51" s="24"/>
      <c r="F51" s="23" t="str">
        <f>IF(TRIM(D51)="rate only","ro",IF(ISBLANK(E51)," ",D51*E51))</f>
        <v xml:space="preserve"> </v>
      </c>
    </row>
    <row r="52" spans="1:6" ht="14.1" customHeight="1">
      <c r="A52" s="6"/>
      <c r="B52" s="7"/>
      <c r="C52" s="3"/>
      <c r="D52" s="66"/>
      <c r="E52" s="5"/>
      <c r="F52" s="1"/>
    </row>
    <row r="53" spans="1:6" ht="14.1" customHeight="1">
      <c r="A53" s="6" t="s">
        <v>418</v>
      </c>
      <c r="B53" s="7" t="s">
        <v>426</v>
      </c>
      <c r="C53" s="3"/>
      <c r="D53" s="66"/>
      <c r="E53" s="5"/>
      <c r="F53" s="1"/>
    </row>
    <row r="54" spans="1:6" ht="14.1" customHeight="1">
      <c r="A54" s="6"/>
      <c r="B54" s="7" t="s">
        <v>273</v>
      </c>
      <c r="C54" s="3" t="s">
        <v>220</v>
      </c>
      <c r="D54" s="66" t="str">
        <f>F51</f>
        <v xml:space="preserve"> </v>
      </c>
      <c r="E54" s="22"/>
      <c r="F54" s="23" t="str">
        <f>IF(TRIM(D54)="rate only","ro",IF(ISBLANK(E54)," ",D54*E54))</f>
        <v xml:space="preserve"> </v>
      </c>
    </row>
    <row r="55" spans="1:6" ht="14.1" customHeight="1">
      <c r="A55" s="6"/>
      <c r="B55" s="7"/>
      <c r="C55" s="3"/>
      <c r="D55" s="3"/>
      <c r="E55" s="5"/>
      <c r="F55" s="1"/>
    </row>
    <row r="56" spans="1:6" ht="14.1" customHeight="1">
      <c r="A56" s="20" t="s">
        <v>427</v>
      </c>
      <c r="B56" s="21" t="s">
        <v>196</v>
      </c>
      <c r="C56" s="3" t="s">
        <v>317</v>
      </c>
      <c r="D56" s="66">
        <v>4</v>
      </c>
      <c r="E56" s="24"/>
      <c r="F56" s="23" t="str">
        <f>IF(TRIM(D56)="rate only","ro",IF(ISBLANK(E56)," ",D56*E56))</f>
        <v xml:space="preserve"> </v>
      </c>
    </row>
    <row r="57" spans="1:6" ht="14.1" customHeight="1">
      <c r="A57" s="6"/>
      <c r="B57" s="7" t="s">
        <v>170</v>
      </c>
      <c r="C57" s="3"/>
      <c r="D57" s="66"/>
      <c r="E57" s="5"/>
      <c r="F57" s="1"/>
    </row>
    <row r="58" spans="1:6" ht="14.1" customHeight="1">
      <c r="A58" s="6"/>
      <c r="B58" s="7"/>
      <c r="C58" s="3"/>
      <c r="D58" s="66"/>
      <c r="E58" s="38"/>
      <c r="F58" s="1"/>
    </row>
    <row r="59" spans="1:6" ht="14.1" customHeight="1" thickBot="1">
      <c r="A59" s="25"/>
      <c r="B59" s="26"/>
      <c r="C59" s="27"/>
      <c r="D59" s="97"/>
      <c r="E59" s="29"/>
      <c r="F59" s="30"/>
    </row>
    <row r="60" spans="1:6" ht="28.05" customHeight="1" thickBot="1">
      <c r="A60" s="401" t="s">
        <v>257</v>
      </c>
      <c r="B60" s="402"/>
      <c r="C60" s="402"/>
      <c r="D60" s="402"/>
      <c r="E60" s="403"/>
      <c r="F60" s="334">
        <f>SUM(F40:F59)</f>
        <v>0</v>
      </c>
    </row>
    <row r="61" spans="1:6" ht="14.1" customHeight="1">
      <c r="A61" s="39"/>
      <c r="B61" s="39"/>
      <c r="C61" s="39"/>
      <c r="D61" s="101"/>
      <c r="E61" s="39"/>
      <c r="F61" s="41"/>
    </row>
    <row r="62" spans="1:6" ht="28.05" customHeight="1">
      <c r="A62" s="396" t="s">
        <v>255</v>
      </c>
      <c r="B62" s="397"/>
      <c r="C62" s="397"/>
      <c r="D62" s="397"/>
      <c r="E62" s="398" t="s">
        <v>256</v>
      </c>
      <c r="F62" s="397"/>
    </row>
    <row r="63" spans="1:6" ht="42" customHeight="1" thickBot="1">
      <c r="A63" s="381"/>
      <c r="B63" s="382"/>
      <c r="C63" s="382"/>
      <c r="D63" s="382"/>
      <c r="E63" s="399"/>
      <c r="F63" s="400"/>
    </row>
    <row r="64" spans="1:6" ht="10.050000000000001" customHeight="1">
      <c r="A64" s="42"/>
      <c r="B64" s="43"/>
      <c r="C64" s="43"/>
      <c r="D64" s="102"/>
      <c r="E64" s="44"/>
      <c r="F64" s="43"/>
    </row>
    <row r="65" ht="10.050000000000001" customHeight="1"/>
    <row r="66" ht="28.05" customHeight="1"/>
    <row r="67" ht="28.05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28.05" customHeight="1"/>
    <row r="114" ht="14.1" customHeight="1"/>
    <row r="115" ht="28.05" customHeight="1"/>
    <row r="116" ht="42" customHeight="1"/>
    <row r="117" ht="10.050000000000001" customHeight="1"/>
    <row r="118" ht="28.05" customHeight="1"/>
    <row r="119" ht="28.05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28.05" customHeight="1"/>
    <row r="166" ht="14.1" customHeight="1"/>
    <row r="167" ht="28.05" customHeight="1"/>
    <row r="168" ht="42" customHeight="1"/>
    <row r="169" ht="10.050000000000001" customHeight="1"/>
    <row r="170" ht="28.05" customHeight="1"/>
    <row r="171" ht="28.05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28.05" customHeight="1"/>
    <row r="218" ht="14.1" customHeight="1"/>
    <row r="219" ht="28.05" customHeight="1"/>
    <row r="220" ht="42" customHeight="1"/>
    <row r="221" ht="10.050000000000001" customHeight="1"/>
    <row r="222" ht="28.05" customHeight="1"/>
    <row r="223" ht="28.05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28.05" customHeight="1"/>
    <row r="270" ht="14.1" customHeight="1"/>
    <row r="271" ht="28.05" customHeight="1"/>
    <row r="272" ht="42" customHeight="1"/>
    <row r="273" ht="10.050000000000001" customHeight="1"/>
    <row r="274" ht="28.05" customHeight="1"/>
    <row r="275" ht="28.05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28.05" customHeight="1"/>
    <row r="322" ht="14.1" customHeight="1"/>
    <row r="323" ht="28.05" customHeight="1"/>
    <row r="324" ht="42" customHeight="1"/>
    <row r="325" ht="10.050000000000001" customHeight="1"/>
    <row r="326" ht="28.05" customHeight="1"/>
    <row r="327" ht="28.05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28.05" customHeight="1"/>
    <row r="374" ht="14.1" customHeight="1"/>
    <row r="375" ht="28.05" customHeight="1"/>
    <row r="376" ht="42" customHeight="1"/>
    <row r="377" ht="10.050000000000001" customHeight="1"/>
  </sheetData>
  <sheetProtection selectLockedCells="1"/>
  <mergeCells count="9">
    <mergeCell ref="A62:D62"/>
    <mergeCell ref="E62:F62"/>
    <mergeCell ref="A63:D63"/>
    <mergeCell ref="E63:F63"/>
    <mergeCell ref="A35:E35"/>
    <mergeCell ref="A37:D37"/>
    <mergeCell ref="E37:F37"/>
    <mergeCell ref="A40:E40"/>
    <mergeCell ref="A60:E60"/>
  </mergeCells>
  <phoneticPr fontId="1" type="noConversion"/>
  <conditionalFormatting sqref="F9">
    <cfRule type="cellIs" dxfId="135" priority="17" stopIfTrue="1" operator="equal">
      <formula>"ro"</formula>
    </cfRule>
    <cfRule type="cellIs" dxfId="134" priority="18" stopIfTrue="1" operator="equal">
      <formula>" "</formula>
    </cfRule>
  </conditionalFormatting>
  <conditionalFormatting sqref="F11">
    <cfRule type="cellIs" dxfId="133" priority="15" stopIfTrue="1" operator="equal">
      <formula>"ro"</formula>
    </cfRule>
    <cfRule type="cellIs" dxfId="132" priority="16" stopIfTrue="1" operator="equal">
      <formula>" "</formula>
    </cfRule>
  </conditionalFormatting>
  <conditionalFormatting sqref="F14 F20 F22 F26 F30 F32 F43 F51 F54 F56">
    <cfRule type="cellIs" dxfId="131" priority="43" stopIfTrue="1" operator="equal">
      <formula>"ro"</formula>
    </cfRule>
    <cfRule type="cellIs" dxfId="130" priority="44" stopIfTrue="1" operator="equal">
      <formula>" "</formula>
    </cfRule>
  </conditionalFormatting>
  <conditionalFormatting sqref="F46">
    <cfRule type="cellIs" dxfId="129" priority="13" stopIfTrue="1" operator="equal">
      <formula>"ro"</formula>
    </cfRule>
    <cfRule type="cellIs" dxfId="128" priority="14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8" firstPageNumber="110" fitToHeight="0" orientation="portrait" blackAndWhite="1" useFirstPageNumber="1" r:id="rId1"/>
  <headerFooter alignWithMargins="0">
    <oddHeader>&amp;L&amp;"Calibri,Regular"&amp;8
Part C2: Pricing Data
RTD05-2025/2026-TIDC25</oddHeader>
    <oddFooter>&amp;C&amp;"Calibri,Regular"&amp;8Part C2: Page &amp;P&amp;  of 145</oddFooter>
  </headerFooter>
  <rowBreaks count="1" manualBreakCount="1">
    <brk id="37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2"/>
  </sheetPr>
  <dimension ref="A1:K441"/>
  <sheetViews>
    <sheetView showZeros="0" view="pageBreakPreview" zoomScaleNormal="100" zoomScaleSheetLayoutView="100" workbookViewId="0">
      <selection activeCell="I21" sqref="I21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9" width="9.21875" style="2"/>
    <col min="10" max="10" width="18.5546875" style="2" customWidth="1"/>
    <col min="11" max="11" width="19" style="2" customWidth="1"/>
    <col min="12" max="16384" width="9.21875" style="2"/>
  </cols>
  <sheetData>
    <row r="1" spans="1:11" ht="28.05" customHeight="1" thickBot="1">
      <c r="A1" s="76" t="s">
        <v>248</v>
      </c>
      <c r="B1" s="77" t="s">
        <v>249</v>
      </c>
      <c r="C1" s="77" t="s">
        <v>250</v>
      </c>
      <c r="D1" s="78" t="s">
        <v>251</v>
      </c>
      <c r="E1" s="79" t="s">
        <v>252</v>
      </c>
      <c r="F1" s="80" t="s">
        <v>253</v>
      </c>
    </row>
    <row r="2" spans="1:11" ht="14.1" customHeight="1">
      <c r="A2" s="14"/>
      <c r="B2" s="15"/>
      <c r="C2" s="16"/>
      <c r="D2" s="96"/>
      <c r="E2" s="18"/>
      <c r="F2" s="19"/>
    </row>
    <row r="3" spans="1:11" ht="14.1" customHeight="1">
      <c r="A3" s="20" t="s">
        <v>287</v>
      </c>
      <c r="B3" s="21" t="s">
        <v>288</v>
      </c>
      <c r="C3" s="3"/>
      <c r="D3" s="66"/>
      <c r="E3" s="5"/>
      <c r="F3" s="1"/>
    </row>
    <row r="4" spans="1:11" ht="14.1" customHeight="1">
      <c r="A4" s="6"/>
      <c r="B4" s="7"/>
      <c r="C4" s="3"/>
      <c r="D4" s="66"/>
      <c r="E4" s="5"/>
      <c r="F4" s="1"/>
    </row>
    <row r="5" spans="1:11" ht="14.1" customHeight="1">
      <c r="A5" s="20" t="s">
        <v>11</v>
      </c>
      <c r="B5" s="21" t="s">
        <v>239</v>
      </c>
      <c r="C5" s="3"/>
      <c r="D5" s="66"/>
      <c r="E5" s="5"/>
      <c r="F5" s="1"/>
    </row>
    <row r="6" spans="1:11" ht="14.1" customHeight="1">
      <c r="A6" s="6"/>
      <c r="B6" s="8"/>
      <c r="C6" s="3"/>
      <c r="D6" s="66"/>
      <c r="E6" s="5"/>
      <c r="F6" s="1"/>
    </row>
    <row r="7" spans="1:11" ht="14.1" customHeight="1">
      <c r="A7" s="20" t="s">
        <v>12</v>
      </c>
      <c r="B7" s="21" t="s">
        <v>13</v>
      </c>
      <c r="C7" s="3"/>
      <c r="D7" s="66"/>
      <c r="E7" s="5"/>
      <c r="F7" s="1"/>
    </row>
    <row r="8" spans="1:11" ht="14.1" customHeight="1">
      <c r="A8" s="6"/>
      <c r="B8" s="7"/>
      <c r="C8" s="3"/>
      <c r="D8" s="66"/>
      <c r="E8" s="5"/>
      <c r="F8" s="1"/>
    </row>
    <row r="9" spans="1:11" ht="14.1" customHeight="1">
      <c r="A9" s="6" t="s">
        <v>16</v>
      </c>
      <c r="B9" s="7" t="s">
        <v>128</v>
      </c>
      <c r="C9" s="3"/>
      <c r="D9" s="66"/>
      <c r="E9" s="5"/>
      <c r="F9" s="1"/>
    </row>
    <row r="10" spans="1:11" ht="14.1" customHeight="1">
      <c r="A10" s="6"/>
      <c r="B10" s="7"/>
      <c r="C10" s="3"/>
      <c r="D10" s="66"/>
      <c r="E10" s="5"/>
      <c r="F10" s="1"/>
    </row>
    <row r="11" spans="1:11" ht="14.1" customHeight="1">
      <c r="A11" s="6" t="s">
        <v>17</v>
      </c>
      <c r="B11" s="7" t="s">
        <v>14</v>
      </c>
      <c r="C11" s="3" t="s">
        <v>263</v>
      </c>
      <c r="D11" s="66">
        <v>150</v>
      </c>
      <c r="E11" s="24"/>
      <c r="F11" s="23" t="str">
        <f>IF(TRIM(D11)="rate only","ro",IF(ISBLANK(E11)," ",D11*E11))</f>
        <v xml:space="preserve"> </v>
      </c>
      <c r="G11" s="291"/>
      <c r="H11" s="292"/>
      <c r="J11" s="422"/>
      <c r="K11" s="422"/>
    </row>
    <row r="12" spans="1:11" ht="14.1" customHeight="1">
      <c r="A12" s="6"/>
      <c r="B12" s="7"/>
      <c r="C12" s="3"/>
      <c r="D12" s="66"/>
      <c r="E12" s="5"/>
      <c r="F12" s="1"/>
      <c r="G12" s="292"/>
      <c r="H12" s="292"/>
    </row>
    <row r="13" spans="1:11" ht="14.1" customHeight="1">
      <c r="A13" s="6" t="s">
        <v>18</v>
      </c>
      <c r="B13" s="7" t="s">
        <v>15</v>
      </c>
      <c r="C13" s="3" t="s">
        <v>263</v>
      </c>
      <c r="D13" s="66">
        <v>24</v>
      </c>
      <c r="E13" s="24"/>
      <c r="F13" s="23" t="str">
        <f>IF(TRIM(D13)="rate only","ro",IF(ISBLANK(E13)," ",D13*E13))</f>
        <v xml:space="preserve"> </v>
      </c>
      <c r="G13" s="291"/>
      <c r="H13" s="292"/>
    </row>
    <row r="14" spans="1:11" ht="14.1" customHeight="1">
      <c r="A14" s="6"/>
      <c r="B14" s="7"/>
      <c r="C14" s="3"/>
      <c r="D14" s="66"/>
      <c r="E14" s="5"/>
      <c r="F14" s="1"/>
      <c r="G14" s="292"/>
      <c r="H14" s="292"/>
    </row>
    <row r="15" spans="1:11" ht="14.1" customHeight="1">
      <c r="A15" s="6"/>
      <c r="B15" s="7"/>
      <c r="C15" s="3"/>
      <c r="D15" s="66"/>
      <c r="E15" s="5"/>
      <c r="F15" s="1"/>
      <c r="G15" s="292"/>
      <c r="H15" s="292"/>
    </row>
    <row r="16" spans="1:11" ht="14.1" customHeight="1">
      <c r="A16" s="20"/>
      <c r="B16" s="21"/>
      <c r="C16" s="3"/>
      <c r="D16" s="66"/>
      <c r="E16" s="5"/>
      <c r="F16" s="1"/>
      <c r="G16" s="292"/>
      <c r="H16" s="292"/>
    </row>
    <row r="17" spans="1:8" ht="14.1" customHeight="1">
      <c r="A17" s="20" t="s">
        <v>25</v>
      </c>
      <c r="B17" s="21" t="s">
        <v>34</v>
      </c>
      <c r="C17" s="3"/>
      <c r="D17" s="66"/>
      <c r="E17" s="5"/>
      <c r="F17" s="1"/>
      <c r="G17" s="292"/>
      <c r="H17" s="292"/>
    </row>
    <row r="18" spans="1:8" ht="14.1" customHeight="1">
      <c r="A18" s="6"/>
      <c r="B18" s="21" t="s">
        <v>125</v>
      </c>
      <c r="C18" s="3"/>
      <c r="D18" s="66"/>
      <c r="E18" s="5"/>
      <c r="F18" s="1"/>
      <c r="G18" s="292"/>
      <c r="H18" s="292"/>
    </row>
    <row r="19" spans="1:8" ht="14.1" customHeight="1">
      <c r="A19" s="6"/>
      <c r="B19" s="7"/>
      <c r="C19" s="3"/>
      <c r="D19" s="66"/>
      <c r="E19" s="5"/>
      <c r="F19" s="1"/>
      <c r="G19" s="292"/>
      <c r="H19" s="292"/>
    </row>
    <row r="20" spans="1:8" ht="14.1" customHeight="1">
      <c r="A20" s="6" t="s">
        <v>39</v>
      </c>
      <c r="B20" s="7" t="s">
        <v>35</v>
      </c>
      <c r="C20" s="3" t="s">
        <v>263</v>
      </c>
      <c r="D20" s="66">
        <v>15</v>
      </c>
      <c r="E20" s="24"/>
      <c r="F20" s="23" t="str">
        <f>IF(TRIM(D20)="rate only","ro",IF(ISBLANK(E20)," ",D20*E20))</f>
        <v xml:space="preserve"> </v>
      </c>
      <c r="G20" s="291"/>
      <c r="H20" s="292"/>
    </row>
    <row r="21" spans="1:8" ht="14.1" customHeight="1">
      <c r="A21" s="6"/>
      <c r="B21" s="7"/>
      <c r="C21" s="3"/>
      <c r="D21" s="66"/>
      <c r="E21" s="5"/>
      <c r="F21" s="1"/>
      <c r="G21" s="292"/>
      <c r="H21" s="292"/>
    </row>
    <row r="22" spans="1:8" ht="14.1" customHeight="1">
      <c r="A22" s="6" t="s">
        <v>40</v>
      </c>
      <c r="B22" s="7" t="s">
        <v>36</v>
      </c>
      <c r="C22" s="3" t="s">
        <v>263</v>
      </c>
      <c r="D22" s="66">
        <v>23</v>
      </c>
      <c r="E22" s="24"/>
      <c r="F22" s="23" t="str">
        <f>IF(TRIM(D22)="rate only","ro",IF(ISBLANK(E22)," ",D22*E22))</f>
        <v xml:space="preserve"> </v>
      </c>
      <c r="G22" s="291"/>
      <c r="H22" s="292"/>
    </row>
    <row r="23" spans="1:8" ht="14.1" customHeight="1">
      <c r="A23" s="6"/>
      <c r="B23" s="7"/>
      <c r="C23" s="3"/>
      <c r="D23" s="66"/>
      <c r="E23" s="5"/>
      <c r="F23" s="1"/>
      <c r="G23" s="292"/>
      <c r="H23" s="292"/>
    </row>
    <row r="24" spans="1:8" ht="14.1" customHeight="1">
      <c r="A24" s="6"/>
      <c r="B24" s="7"/>
      <c r="C24" s="3"/>
      <c r="D24" s="66"/>
      <c r="E24" s="5"/>
      <c r="F24" s="1"/>
    </row>
    <row r="25" spans="1:8" ht="14.1" customHeight="1">
      <c r="A25" s="20" t="s">
        <v>41</v>
      </c>
      <c r="B25" s="21" t="s">
        <v>123</v>
      </c>
      <c r="C25" s="3"/>
      <c r="D25" s="66"/>
      <c r="E25" s="5"/>
      <c r="F25" s="1"/>
    </row>
    <row r="26" spans="1:8" ht="14.1" customHeight="1">
      <c r="A26" s="6"/>
      <c r="B26" s="21" t="s">
        <v>124</v>
      </c>
      <c r="C26" s="3" t="s">
        <v>263</v>
      </c>
      <c r="D26" s="66">
        <v>20</v>
      </c>
      <c r="E26" s="24"/>
      <c r="F26" s="92">
        <f>E26*D26</f>
        <v>0</v>
      </c>
    </row>
    <row r="27" spans="1:8" ht="14.1" customHeight="1">
      <c r="A27" s="6"/>
      <c r="B27" s="7"/>
      <c r="C27" s="3"/>
      <c r="D27" s="66"/>
      <c r="E27" s="5"/>
      <c r="F27" s="1"/>
    </row>
    <row r="28" spans="1:8" ht="14.1" customHeight="1">
      <c r="A28" s="20" t="s">
        <v>42</v>
      </c>
      <c r="B28" s="21" t="s">
        <v>37</v>
      </c>
      <c r="C28" s="3"/>
      <c r="D28" s="66"/>
      <c r="E28" s="5"/>
      <c r="F28" s="1"/>
    </row>
    <row r="29" spans="1:8" ht="14.1" customHeight="1">
      <c r="A29" s="6"/>
      <c r="B29" s="21" t="s">
        <v>38</v>
      </c>
      <c r="C29" s="3" t="s">
        <v>263</v>
      </c>
      <c r="D29" s="66">
        <v>45</v>
      </c>
      <c r="E29" s="24"/>
      <c r="F29" s="92">
        <f>E29*D29</f>
        <v>0</v>
      </c>
      <c r="G29" s="291"/>
    </row>
    <row r="30" spans="1:8" ht="14.1" customHeight="1">
      <c r="A30" s="6"/>
      <c r="B30" s="7"/>
      <c r="C30" s="3"/>
      <c r="D30" s="66"/>
      <c r="E30" s="5"/>
      <c r="F30" s="1"/>
    </row>
    <row r="31" spans="1:8" ht="14.1" customHeight="1" thickBot="1">
      <c r="A31" s="25"/>
      <c r="B31" s="26"/>
      <c r="C31" s="27"/>
      <c r="D31" s="97"/>
      <c r="E31" s="29"/>
      <c r="F31" s="30"/>
    </row>
    <row r="32" spans="1:8" ht="28.05" customHeight="1" thickBot="1">
      <c r="A32" s="438" t="s">
        <v>257</v>
      </c>
      <c r="B32" s="439"/>
      <c r="C32" s="439"/>
      <c r="D32" s="439"/>
      <c r="E32" s="440"/>
      <c r="F32" s="81">
        <f>SUM(F2:F31)</f>
        <v>0</v>
      </c>
    </row>
    <row r="33" spans="1:11" ht="14.1" customHeight="1">
      <c r="A33" s="32"/>
      <c r="B33" s="32"/>
      <c r="C33" s="32"/>
      <c r="D33" s="98"/>
      <c r="E33" s="32"/>
      <c r="F33" s="34"/>
    </row>
    <row r="34" spans="1:11" ht="28.05" customHeight="1">
      <c r="A34" s="396" t="s">
        <v>255</v>
      </c>
      <c r="B34" s="397"/>
      <c r="C34" s="397"/>
      <c r="D34" s="397"/>
      <c r="E34" s="398" t="s">
        <v>256</v>
      </c>
      <c r="F34" s="397"/>
    </row>
    <row r="35" spans="1:11" ht="10.050000000000001" customHeight="1" thickBot="1">
      <c r="A35" s="35"/>
      <c r="E35" s="37"/>
    </row>
    <row r="36" spans="1:11" ht="28.05" customHeight="1" thickBot="1">
      <c r="A36" s="76" t="s">
        <v>248</v>
      </c>
      <c r="B36" s="77" t="s">
        <v>249</v>
      </c>
      <c r="C36" s="77" t="s">
        <v>250</v>
      </c>
      <c r="D36" s="78" t="s">
        <v>251</v>
      </c>
      <c r="E36" s="79" t="s">
        <v>252</v>
      </c>
      <c r="F36" s="80" t="s">
        <v>253</v>
      </c>
    </row>
    <row r="37" spans="1:11" ht="28.05" customHeight="1">
      <c r="A37" s="441" t="s">
        <v>258</v>
      </c>
      <c r="B37" s="442"/>
      <c r="C37" s="442"/>
      <c r="D37" s="442"/>
      <c r="E37" s="443"/>
      <c r="F37" s="82">
        <f>F32</f>
        <v>0</v>
      </c>
    </row>
    <row r="38" spans="1:11" ht="14.1" customHeight="1">
      <c r="A38" s="6"/>
      <c r="B38" s="7"/>
      <c r="C38" s="3"/>
      <c r="D38" s="66"/>
      <c r="E38" s="5"/>
      <c r="F38" s="1"/>
    </row>
    <row r="39" spans="1:11" ht="14.1" customHeight="1">
      <c r="A39" s="20" t="s">
        <v>43</v>
      </c>
      <c r="B39" s="21" t="s">
        <v>534</v>
      </c>
      <c r="C39" s="3"/>
      <c r="D39" s="66"/>
      <c r="E39" s="5"/>
      <c r="F39" s="1"/>
    </row>
    <row r="40" spans="1:11" ht="14.1" customHeight="1">
      <c r="A40" s="6"/>
      <c r="B40" s="21" t="s">
        <v>44</v>
      </c>
      <c r="C40" s="3"/>
      <c r="D40" s="66"/>
      <c r="E40" s="5"/>
      <c r="F40" s="1"/>
      <c r="J40" s="339"/>
      <c r="K40" s="292"/>
    </row>
    <row r="41" spans="1:11" ht="14.1" customHeight="1">
      <c r="A41" s="6"/>
      <c r="B41" s="21" t="s">
        <v>45</v>
      </c>
      <c r="C41" s="3" t="s">
        <v>263</v>
      </c>
      <c r="D41" s="66">
        <v>75</v>
      </c>
      <c r="E41" s="24"/>
      <c r="F41" s="23" t="str">
        <f>IF(TRIM(D41)="rate only","ro",IF(ISBLANK(E41)," ",D41*E41))</f>
        <v xml:space="preserve"> </v>
      </c>
    </row>
    <row r="42" spans="1:11" ht="14.1" customHeight="1">
      <c r="A42" s="6"/>
      <c r="B42" s="7"/>
      <c r="C42" s="3"/>
      <c r="D42" s="66"/>
      <c r="E42" s="5"/>
      <c r="F42" s="1"/>
    </row>
    <row r="43" spans="1:11" ht="14.1" customHeight="1">
      <c r="A43" s="20" t="s">
        <v>46</v>
      </c>
      <c r="B43" s="21" t="s">
        <v>47</v>
      </c>
      <c r="C43" s="3"/>
      <c r="D43" s="66"/>
      <c r="E43" s="5"/>
      <c r="F43" s="1"/>
    </row>
    <row r="44" spans="1:11" ht="14.1" customHeight="1">
      <c r="A44" s="6"/>
      <c r="B44" s="21" t="s">
        <v>48</v>
      </c>
      <c r="C44" s="3"/>
      <c r="D44" s="66"/>
      <c r="E44" s="5"/>
      <c r="F44" s="1"/>
      <c r="K44" s="36"/>
    </row>
    <row r="45" spans="1:11" ht="14.1" customHeight="1">
      <c r="A45" s="6"/>
      <c r="B45" s="7"/>
      <c r="C45" s="3"/>
      <c r="D45" s="66"/>
      <c r="E45" s="5"/>
      <c r="F45" s="1"/>
    </row>
    <row r="46" spans="1:11" ht="14.1" customHeight="1">
      <c r="A46" s="6" t="s">
        <v>51</v>
      </c>
      <c r="B46" s="7" t="s">
        <v>49</v>
      </c>
      <c r="C46" s="3"/>
      <c r="D46" s="66"/>
      <c r="E46" s="5"/>
      <c r="F46" s="1"/>
    </row>
    <row r="47" spans="1:11" ht="14.1" customHeight="1">
      <c r="A47" s="6"/>
      <c r="B47" s="7" t="s">
        <v>50</v>
      </c>
      <c r="C47" s="3" t="s">
        <v>263</v>
      </c>
      <c r="D47" s="66">
        <v>68</v>
      </c>
      <c r="E47" s="24"/>
      <c r="F47" s="92">
        <f>E47*D47</f>
        <v>0</v>
      </c>
      <c r="G47" s="291"/>
    </row>
    <row r="48" spans="1:11" ht="14.1" customHeight="1">
      <c r="A48" s="6"/>
      <c r="B48" s="7"/>
      <c r="C48" s="3"/>
      <c r="D48" s="66"/>
      <c r="E48" s="5"/>
      <c r="F48" s="1"/>
    </row>
    <row r="49" spans="1:10" ht="14.1" customHeight="1">
      <c r="A49" s="6"/>
      <c r="B49" s="7"/>
      <c r="C49" s="3"/>
      <c r="D49" s="66"/>
      <c r="E49" s="5"/>
      <c r="F49" s="1"/>
    </row>
    <row r="50" spans="1:10" ht="14.1" customHeight="1">
      <c r="A50" s="20" t="s">
        <v>52</v>
      </c>
      <c r="B50" s="21" t="s">
        <v>53</v>
      </c>
      <c r="C50" s="3"/>
      <c r="D50" s="66"/>
      <c r="E50" s="5"/>
      <c r="F50" s="1"/>
    </row>
    <row r="51" spans="1:10" ht="14.1" customHeight="1">
      <c r="A51" s="6"/>
      <c r="B51" s="7"/>
      <c r="C51" s="3"/>
      <c r="D51" s="66"/>
      <c r="E51" s="5"/>
      <c r="F51" s="1"/>
      <c r="J51" s="115"/>
    </row>
    <row r="52" spans="1:10" ht="14.1" customHeight="1">
      <c r="A52" s="6" t="s">
        <v>58</v>
      </c>
      <c r="B52" s="7" t="s">
        <v>54</v>
      </c>
      <c r="C52" s="3"/>
      <c r="D52" s="66"/>
      <c r="E52" s="5"/>
      <c r="F52" s="1"/>
    </row>
    <row r="53" spans="1:10" ht="14.1" customHeight="1">
      <c r="A53" s="6"/>
      <c r="B53" s="7" t="s">
        <v>55</v>
      </c>
      <c r="C53" s="3" t="s">
        <v>263</v>
      </c>
      <c r="D53" s="66">
        <v>75</v>
      </c>
      <c r="E53" s="24"/>
      <c r="F53" s="92">
        <f>E53*D53</f>
        <v>0</v>
      </c>
    </row>
    <row r="54" spans="1:10" ht="14.1" customHeight="1">
      <c r="A54" s="6"/>
      <c r="B54" s="7"/>
      <c r="C54" s="3"/>
      <c r="D54" s="66"/>
      <c r="E54" s="5"/>
      <c r="F54" s="1"/>
    </row>
    <row r="55" spans="1:10" ht="14.1" customHeight="1">
      <c r="A55" s="6" t="s">
        <v>59</v>
      </c>
      <c r="B55" s="7" t="s">
        <v>56</v>
      </c>
      <c r="C55" s="3"/>
      <c r="D55" s="66"/>
      <c r="E55" s="5"/>
      <c r="F55" s="1"/>
    </row>
    <row r="56" spans="1:10" ht="14.1" customHeight="1">
      <c r="A56" s="6"/>
      <c r="B56" s="7" t="s">
        <v>57</v>
      </c>
      <c r="C56" s="3" t="s">
        <v>263</v>
      </c>
      <c r="D56" s="66">
        <v>75</v>
      </c>
      <c r="E56" s="24"/>
      <c r="F56" s="23" t="str">
        <f>IF(TRIM(D56)="rate only","ro",IF(ISBLANK(E56)," ",D56*E56))</f>
        <v xml:space="preserve"> </v>
      </c>
    </row>
    <row r="57" spans="1:10" ht="14.1" customHeight="1">
      <c r="A57" s="6"/>
      <c r="B57" s="7"/>
      <c r="C57" s="3"/>
      <c r="D57" s="66"/>
      <c r="E57" s="5"/>
      <c r="F57" s="1"/>
    </row>
    <row r="58" spans="1:10" ht="14.1" customHeight="1">
      <c r="A58" s="6"/>
      <c r="B58" s="7"/>
      <c r="C58" s="3"/>
      <c r="D58" s="66"/>
      <c r="E58" s="5"/>
      <c r="F58" s="1"/>
    </row>
    <row r="59" spans="1:10" ht="14.1" customHeight="1">
      <c r="A59" s="6"/>
      <c r="B59" s="7"/>
      <c r="C59" s="3"/>
      <c r="D59" s="66"/>
      <c r="E59" s="5"/>
      <c r="F59" s="1"/>
    </row>
    <row r="60" spans="1:10" ht="14.1" customHeight="1">
      <c r="A60" s="20" t="s">
        <v>61</v>
      </c>
      <c r="B60" s="21" t="s">
        <v>60</v>
      </c>
      <c r="C60" s="3" t="s">
        <v>263</v>
      </c>
      <c r="D60" s="66">
        <v>75</v>
      </c>
      <c r="E60" s="24"/>
      <c r="F60" s="92">
        <f>E60*D60</f>
        <v>0</v>
      </c>
    </row>
    <row r="61" spans="1:10" ht="14.1" customHeight="1">
      <c r="A61" s="6"/>
      <c r="B61" s="7"/>
      <c r="C61" s="3"/>
      <c r="D61" s="66"/>
      <c r="E61" s="5"/>
      <c r="F61" s="1"/>
    </row>
    <row r="62" spans="1:10" ht="14.1" customHeight="1">
      <c r="A62" s="20"/>
      <c r="B62" s="21"/>
      <c r="C62" s="3"/>
      <c r="D62" s="66"/>
      <c r="E62" s="5"/>
      <c r="F62" s="1"/>
    </row>
    <row r="63" spans="1:10" ht="14.1" customHeight="1">
      <c r="A63" s="6"/>
      <c r="B63" s="21"/>
      <c r="C63" s="3"/>
      <c r="D63" s="66"/>
      <c r="E63" s="94"/>
      <c r="F63" s="1"/>
    </row>
    <row r="64" spans="1:10" ht="14.1" customHeight="1">
      <c r="A64" s="6"/>
      <c r="B64" s="7"/>
      <c r="C64" s="3"/>
      <c r="D64" s="66"/>
      <c r="E64" s="5"/>
      <c r="F64" s="1"/>
    </row>
    <row r="65" spans="1:6" ht="14.1" customHeight="1">
      <c r="A65" s="6"/>
      <c r="B65" s="7"/>
      <c r="C65" s="3"/>
      <c r="D65" s="66"/>
      <c r="E65" s="5"/>
      <c r="F65" s="1"/>
    </row>
    <row r="66" spans="1:6" ht="14.1" customHeight="1">
      <c r="A66" s="6"/>
      <c r="B66" s="7"/>
      <c r="C66" s="3"/>
      <c r="D66" s="66"/>
      <c r="E66" s="5"/>
      <c r="F66" s="1"/>
    </row>
    <row r="67" spans="1:6" ht="14.1" customHeight="1">
      <c r="A67" s="6"/>
      <c r="B67" s="7"/>
      <c r="C67" s="3"/>
      <c r="D67" s="66"/>
      <c r="E67" s="5"/>
      <c r="F67" s="1"/>
    </row>
    <row r="68" spans="1:6" ht="14.1" customHeight="1">
      <c r="A68" s="6"/>
      <c r="B68" s="7"/>
      <c r="C68" s="3"/>
      <c r="D68" s="66"/>
      <c r="E68" s="5"/>
      <c r="F68" s="1"/>
    </row>
    <row r="69" spans="1:6" ht="14.1" customHeight="1">
      <c r="A69" s="6"/>
      <c r="B69" s="7"/>
      <c r="C69" s="3"/>
      <c r="D69" s="66"/>
      <c r="E69" s="5"/>
      <c r="F69" s="1"/>
    </row>
    <row r="70" spans="1:6" ht="14.1" customHeight="1">
      <c r="A70" s="6"/>
      <c r="B70" s="7"/>
      <c r="C70" s="3"/>
      <c r="D70" s="66"/>
      <c r="E70" s="5"/>
      <c r="F70" s="1"/>
    </row>
    <row r="71" spans="1:6" ht="14.1" customHeight="1">
      <c r="A71" s="6"/>
      <c r="B71" s="7"/>
      <c r="C71" s="3"/>
      <c r="D71" s="66"/>
      <c r="E71" s="5"/>
      <c r="F71" s="1"/>
    </row>
    <row r="72" spans="1:6" ht="14.1" customHeight="1">
      <c r="A72" s="6"/>
      <c r="B72" s="7"/>
      <c r="C72" s="3"/>
      <c r="D72" s="66"/>
      <c r="E72" s="5"/>
      <c r="F72" s="1"/>
    </row>
    <row r="73" spans="1:6" ht="14.1" customHeight="1">
      <c r="A73" s="6"/>
      <c r="B73" s="7"/>
      <c r="C73" s="3"/>
      <c r="D73" s="66"/>
      <c r="E73" s="5"/>
      <c r="F73" s="1"/>
    </row>
    <row r="74" spans="1:6" ht="14.1" customHeight="1">
      <c r="A74" s="6"/>
      <c r="B74" s="7"/>
      <c r="C74" s="3"/>
      <c r="D74" s="66"/>
      <c r="E74" s="5"/>
      <c r="F74" s="1"/>
    </row>
    <row r="75" spans="1:6" ht="14.1" customHeight="1" thickBot="1">
      <c r="A75" s="25"/>
      <c r="B75" s="26"/>
      <c r="C75" s="27"/>
      <c r="D75" s="97"/>
      <c r="E75" s="29"/>
      <c r="F75" s="30"/>
    </row>
    <row r="76" spans="1:6" ht="28.05" customHeight="1" thickBot="1">
      <c r="A76" s="438" t="s">
        <v>254</v>
      </c>
      <c r="B76" s="439"/>
      <c r="C76" s="439"/>
      <c r="D76" s="439"/>
      <c r="E76" s="440"/>
      <c r="F76" s="81">
        <f>SUM(F37:F75)</f>
        <v>0</v>
      </c>
    </row>
    <row r="77" spans="1:6" ht="14.1" customHeight="1">
      <c r="A77" s="35"/>
      <c r="C77" s="46"/>
      <c r="E77" s="37"/>
      <c r="F77" s="37"/>
    </row>
    <row r="78" spans="1:6" ht="28.05" customHeight="1">
      <c r="A78" s="396" t="s">
        <v>255</v>
      </c>
      <c r="B78" s="397"/>
      <c r="C78" s="397"/>
      <c r="D78" s="397"/>
      <c r="E78" s="398" t="s">
        <v>256</v>
      </c>
      <c r="F78" s="397"/>
    </row>
    <row r="79" spans="1:6" ht="10.050000000000001" customHeight="1"/>
    <row r="80" spans="1:6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28.05" customHeight="1"/>
    <row r="126" ht="14.1" customHeight="1"/>
    <row r="127" ht="28.05" customHeight="1"/>
    <row r="128" ht="42" customHeight="1"/>
    <row r="129" ht="10.050000000000001" customHeight="1"/>
    <row r="130" ht="28.05" customHeight="1"/>
    <row r="131" ht="28.05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28.05" customHeight="1"/>
    <row r="178" ht="14.1" customHeight="1"/>
    <row r="179" ht="28.05" customHeight="1"/>
    <row r="180" ht="42" customHeight="1"/>
    <row r="181" ht="10.050000000000001" customHeight="1"/>
    <row r="182" ht="28.05" customHeight="1"/>
    <row r="183" ht="28.05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28.05" customHeight="1"/>
    <row r="230" ht="14.1" customHeight="1"/>
    <row r="231" ht="28.05" customHeight="1"/>
    <row r="232" ht="42" customHeight="1"/>
    <row r="233" ht="10.050000000000001" customHeight="1"/>
    <row r="234" ht="28.05" customHeight="1"/>
    <row r="235" ht="28.05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28.05" customHeight="1"/>
    <row r="282" ht="14.1" customHeight="1"/>
    <row r="283" ht="28.05" customHeight="1"/>
    <row r="284" ht="42" customHeight="1"/>
    <row r="285" ht="10.050000000000001" customHeight="1"/>
    <row r="286" ht="28.05" customHeight="1"/>
    <row r="287" ht="28.05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28.05" customHeight="1"/>
    <row r="334" ht="14.1" customHeight="1"/>
    <row r="335" ht="28.05" customHeight="1"/>
    <row r="336" ht="42" customHeight="1"/>
    <row r="337" ht="10.050000000000001" customHeight="1"/>
    <row r="338" ht="28.05" customHeight="1"/>
    <row r="339" ht="28.05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28.05" customHeight="1"/>
    <row r="386" ht="14.1" customHeight="1"/>
    <row r="387" ht="28.05" customHeight="1"/>
    <row r="388" ht="42" customHeight="1"/>
    <row r="389" ht="10.050000000000001" customHeight="1"/>
    <row r="390" ht="28.05" customHeight="1"/>
    <row r="391" ht="28.05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28.05" customHeight="1"/>
    <row r="438" ht="14.1" customHeight="1"/>
    <row r="439" ht="28.05" customHeight="1"/>
    <row r="440" ht="42" customHeight="1"/>
    <row r="441" ht="10.050000000000001" customHeight="1"/>
  </sheetData>
  <mergeCells count="8">
    <mergeCell ref="J11:K11"/>
    <mergeCell ref="A78:D78"/>
    <mergeCell ref="E78:F78"/>
    <mergeCell ref="A32:E32"/>
    <mergeCell ref="A34:D34"/>
    <mergeCell ref="E34:F34"/>
    <mergeCell ref="A37:E37"/>
    <mergeCell ref="A76:E76"/>
  </mergeCells>
  <phoneticPr fontId="1" type="noConversion"/>
  <conditionalFormatting sqref="F11 F13 F20 F22 F26 F29 F41 F47 F53 F56 F60 F63">
    <cfRule type="cellIs" dxfId="103" priority="1" stopIfTrue="1" operator="equal">
      <formula>"ro"</formula>
    </cfRule>
    <cfRule type="cellIs" dxfId="102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25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  <rowBreaks count="1" manualBreakCount="1">
    <brk id="34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2"/>
  </sheetPr>
  <dimension ref="A1:H364"/>
  <sheetViews>
    <sheetView showZeros="0" view="pageBreakPreview" zoomScaleNormal="100" zoomScaleSheetLayoutView="100" workbookViewId="0">
      <selection activeCell="K21" sqref="K21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8" ht="28.05" customHeight="1" thickBot="1">
      <c r="A1" s="76" t="s">
        <v>248</v>
      </c>
      <c r="B1" s="77" t="s">
        <v>249</v>
      </c>
      <c r="C1" s="77" t="s">
        <v>250</v>
      </c>
      <c r="D1" s="78" t="s">
        <v>251</v>
      </c>
      <c r="E1" s="79" t="s">
        <v>252</v>
      </c>
      <c r="F1" s="80" t="s">
        <v>253</v>
      </c>
    </row>
    <row r="2" spans="1:8" ht="14.1" customHeight="1">
      <c r="A2" s="14"/>
      <c r="B2" s="15"/>
      <c r="C2" s="16"/>
      <c r="D2" s="96"/>
      <c r="E2" s="18"/>
      <c r="F2" s="19"/>
    </row>
    <row r="3" spans="1:8" ht="14.1" customHeight="1">
      <c r="A3" s="20" t="s">
        <v>287</v>
      </c>
      <c r="B3" s="21" t="s">
        <v>288</v>
      </c>
      <c r="C3" s="3"/>
      <c r="D3" s="66"/>
      <c r="E3" s="5"/>
      <c r="F3" s="1"/>
    </row>
    <row r="4" spans="1:8" ht="14.1" customHeight="1">
      <c r="A4" s="6"/>
      <c r="B4" s="7"/>
      <c r="C4" s="3"/>
      <c r="D4" s="66"/>
      <c r="E4" s="5"/>
      <c r="F4" s="1"/>
    </row>
    <row r="5" spans="1:8" ht="14.1" customHeight="1">
      <c r="A5" s="20" t="s">
        <v>62</v>
      </c>
      <c r="B5" s="21" t="s">
        <v>240</v>
      </c>
      <c r="C5" s="3"/>
      <c r="D5" s="66"/>
      <c r="E5" s="5"/>
      <c r="F5" s="1"/>
    </row>
    <row r="6" spans="1:8" ht="14.1" customHeight="1">
      <c r="A6" s="6"/>
      <c r="B6" s="8"/>
      <c r="C6" s="3"/>
      <c r="D6" s="66"/>
      <c r="E6" s="5"/>
      <c r="F6" s="1"/>
    </row>
    <row r="7" spans="1:8" ht="14.1" customHeight="1">
      <c r="A7" s="20" t="s">
        <v>63</v>
      </c>
      <c r="B7" s="21" t="s">
        <v>64</v>
      </c>
      <c r="C7" s="3"/>
      <c r="D7" s="66"/>
      <c r="E7" s="5"/>
      <c r="F7" s="1"/>
    </row>
    <row r="8" spans="1:8" ht="14.1" customHeight="1">
      <c r="A8" s="6"/>
      <c r="B8" s="7"/>
      <c r="C8" s="3"/>
      <c r="D8" s="66"/>
      <c r="E8" s="5"/>
      <c r="F8" s="1"/>
    </row>
    <row r="9" spans="1:8" ht="14.1" customHeight="1">
      <c r="A9" s="6" t="s">
        <v>65</v>
      </c>
      <c r="B9" s="7" t="s">
        <v>66</v>
      </c>
      <c r="C9" s="3"/>
      <c r="D9" s="66"/>
      <c r="E9" s="5"/>
      <c r="F9" s="1"/>
    </row>
    <row r="10" spans="1:8" ht="14.1" customHeight="1">
      <c r="A10" s="6"/>
      <c r="B10" s="7" t="s">
        <v>67</v>
      </c>
      <c r="C10" s="3" t="s">
        <v>263</v>
      </c>
      <c r="D10" s="66">
        <v>4610</v>
      </c>
      <c r="E10" s="24"/>
      <c r="F10" s="23" t="str">
        <f>IF(TRIM(D10)="rate only","ro",IF(ISBLANK(E10)," ",D10*E10))</f>
        <v xml:space="preserve"> </v>
      </c>
    </row>
    <row r="11" spans="1:8" ht="14.1" customHeight="1">
      <c r="A11" s="6"/>
      <c r="B11" s="7"/>
      <c r="C11" s="3"/>
      <c r="D11" s="66"/>
      <c r="E11" s="5"/>
      <c r="F11" s="1"/>
    </row>
    <row r="12" spans="1:8" ht="14.1" customHeight="1">
      <c r="A12" s="6"/>
      <c r="B12" s="7"/>
      <c r="C12" s="3"/>
      <c r="D12" s="66"/>
      <c r="E12" s="5"/>
      <c r="F12" s="1"/>
    </row>
    <row r="13" spans="1:8" ht="14.1" customHeight="1">
      <c r="A13" s="20" t="s">
        <v>71</v>
      </c>
      <c r="B13" s="21" t="s">
        <v>68</v>
      </c>
      <c r="C13" s="3"/>
      <c r="D13" s="66"/>
      <c r="E13" s="5"/>
      <c r="F13" s="1"/>
    </row>
    <row r="14" spans="1:8" ht="14.1" customHeight="1">
      <c r="A14" s="6"/>
      <c r="B14" s="21" t="s">
        <v>69</v>
      </c>
      <c r="C14" s="3"/>
      <c r="D14" s="66"/>
      <c r="E14" s="5"/>
      <c r="F14" s="1"/>
    </row>
    <row r="15" spans="1:8" ht="14.1" customHeight="1">
      <c r="A15" s="6"/>
      <c r="B15" s="7"/>
      <c r="C15" s="3"/>
      <c r="D15" s="66"/>
      <c r="E15" s="5"/>
      <c r="F15" s="1"/>
    </row>
    <row r="16" spans="1:8" ht="14.1" customHeight="1">
      <c r="A16" s="6" t="s">
        <v>72</v>
      </c>
      <c r="B16" s="7" t="s">
        <v>35</v>
      </c>
      <c r="C16" s="3" t="s">
        <v>263</v>
      </c>
      <c r="D16" s="66">
        <v>692</v>
      </c>
      <c r="E16" s="24"/>
      <c r="F16" s="23" t="str">
        <f>IF(TRIM(D16)="rate only","ro",IF(ISBLANK(E16)," ",D16*E16))</f>
        <v xml:space="preserve"> </v>
      </c>
      <c r="G16" s="291"/>
      <c r="H16" s="292"/>
    </row>
    <row r="17" spans="1:8" ht="14.1" customHeight="1">
      <c r="A17" s="6"/>
      <c r="B17" s="7"/>
      <c r="C17" s="3"/>
      <c r="D17" s="66"/>
      <c r="E17" s="5"/>
      <c r="F17" s="1"/>
      <c r="G17" s="292"/>
      <c r="H17" s="292"/>
    </row>
    <row r="18" spans="1:8" ht="14.1" customHeight="1">
      <c r="A18" s="6" t="s">
        <v>73</v>
      </c>
      <c r="B18" s="7" t="s">
        <v>36</v>
      </c>
      <c r="C18" s="3" t="s">
        <v>263</v>
      </c>
      <c r="D18" s="66">
        <v>461</v>
      </c>
      <c r="E18" s="24"/>
      <c r="F18" s="23" t="str">
        <f>IF(TRIM(D18)="rate only","ro",IF(ISBLANK(E18)," ",D18*E18))</f>
        <v xml:space="preserve"> </v>
      </c>
      <c r="G18" s="291"/>
      <c r="H18" s="292"/>
    </row>
    <row r="19" spans="1:8" ht="14.1" customHeight="1">
      <c r="A19" s="6"/>
      <c r="B19" s="7"/>
      <c r="C19" s="3"/>
      <c r="D19" s="66"/>
      <c r="E19" s="5"/>
      <c r="F19" s="1"/>
      <c r="G19" s="292"/>
      <c r="H19" s="292"/>
    </row>
    <row r="20" spans="1:8" ht="14.1" customHeight="1">
      <c r="A20" s="6" t="s">
        <v>74</v>
      </c>
      <c r="B20" s="7" t="s">
        <v>70</v>
      </c>
      <c r="C20" s="3" t="s">
        <v>263</v>
      </c>
      <c r="D20" s="66">
        <v>231</v>
      </c>
      <c r="E20" s="24"/>
      <c r="F20" s="92">
        <f>E20*D20</f>
        <v>0</v>
      </c>
      <c r="G20" s="291"/>
      <c r="H20" s="292"/>
    </row>
    <row r="21" spans="1:8" ht="14.1" customHeight="1">
      <c r="A21" s="6"/>
      <c r="B21" s="7"/>
      <c r="C21" s="3"/>
      <c r="D21" s="66"/>
      <c r="E21" s="5"/>
      <c r="F21" s="93"/>
      <c r="G21" s="291"/>
      <c r="H21" s="292"/>
    </row>
    <row r="22" spans="1:8" ht="14.1" customHeight="1">
      <c r="A22" s="6" t="s">
        <v>75</v>
      </c>
      <c r="B22" s="7" t="s">
        <v>126</v>
      </c>
      <c r="C22" s="3" t="s">
        <v>263</v>
      </c>
      <c r="D22" s="66">
        <v>231</v>
      </c>
      <c r="E22" s="24"/>
      <c r="F22" s="92">
        <f>E22*D22</f>
        <v>0</v>
      </c>
      <c r="G22" s="291"/>
      <c r="H22" s="292"/>
    </row>
    <row r="23" spans="1:8" ht="14.1" customHeight="1">
      <c r="A23" s="6"/>
      <c r="B23" s="7"/>
      <c r="C23" s="3"/>
      <c r="D23" s="66"/>
      <c r="E23" s="5"/>
      <c r="F23" s="1"/>
    </row>
    <row r="24" spans="1:8" ht="14.1" customHeight="1">
      <c r="A24" s="6"/>
      <c r="B24" s="7"/>
      <c r="C24" s="3"/>
      <c r="D24" s="66"/>
      <c r="E24" s="5"/>
      <c r="F24" s="1"/>
    </row>
    <row r="25" spans="1:8" ht="14.1" customHeight="1">
      <c r="A25" s="20" t="s">
        <v>76</v>
      </c>
      <c r="B25" s="21" t="s">
        <v>77</v>
      </c>
      <c r="C25" s="3"/>
      <c r="D25" s="66"/>
      <c r="E25" s="5"/>
      <c r="F25" s="1"/>
    </row>
    <row r="26" spans="1:8" ht="14.1" customHeight="1">
      <c r="A26" s="6"/>
      <c r="B26" s="7"/>
      <c r="C26" s="3"/>
      <c r="D26" s="66"/>
      <c r="E26" s="5"/>
      <c r="F26" s="1"/>
    </row>
    <row r="27" spans="1:8" ht="14.1" customHeight="1">
      <c r="A27" s="6" t="s">
        <v>79</v>
      </c>
      <c r="B27" s="7" t="s">
        <v>78</v>
      </c>
      <c r="C27" s="3" t="s">
        <v>263</v>
      </c>
      <c r="D27" s="66">
        <v>10994</v>
      </c>
      <c r="E27" s="24"/>
      <c r="F27" s="23" t="str">
        <f>IF(TRIM(D27)="rate only","ro",IF(ISBLANK(E27)," ",D27*E27))</f>
        <v xml:space="preserve"> </v>
      </c>
    </row>
    <row r="28" spans="1:8" ht="14.1" customHeight="1">
      <c r="A28" s="6"/>
      <c r="B28" s="7"/>
      <c r="C28" s="3"/>
      <c r="D28" s="66"/>
      <c r="E28" s="5"/>
      <c r="F28" s="1"/>
    </row>
    <row r="29" spans="1:8" ht="14.1" customHeight="1">
      <c r="A29" s="20" t="s">
        <v>80</v>
      </c>
      <c r="B29" s="21" t="s">
        <v>81</v>
      </c>
      <c r="C29" s="3"/>
      <c r="D29" s="66"/>
      <c r="E29" s="5"/>
      <c r="F29" s="1"/>
    </row>
    <row r="30" spans="1:8" ht="14.1" customHeight="1">
      <c r="A30" s="6"/>
      <c r="B30" s="21" t="s">
        <v>127</v>
      </c>
      <c r="C30" s="3"/>
      <c r="D30" s="66"/>
      <c r="E30" s="5"/>
      <c r="F30" s="1"/>
    </row>
    <row r="31" spans="1:8" ht="14.1" customHeight="1">
      <c r="A31" s="6"/>
      <c r="B31" s="21" t="s">
        <v>82</v>
      </c>
      <c r="C31" s="3"/>
      <c r="D31" s="66"/>
      <c r="E31" s="5"/>
      <c r="F31" s="1"/>
    </row>
    <row r="32" spans="1:8" ht="14.1" customHeight="1">
      <c r="A32" s="6"/>
      <c r="B32" s="7"/>
      <c r="C32" s="3"/>
      <c r="D32" s="66"/>
      <c r="E32" s="5"/>
      <c r="F32" s="1"/>
    </row>
    <row r="33" spans="1:6" ht="14.1" customHeight="1">
      <c r="A33" s="6" t="s">
        <v>86</v>
      </c>
      <c r="B33" s="7" t="s">
        <v>83</v>
      </c>
      <c r="C33" s="3" t="s">
        <v>85</v>
      </c>
      <c r="D33" s="66">
        <v>500</v>
      </c>
      <c r="E33" s="5"/>
      <c r="F33" s="23" t="str">
        <f t="shared" ref="F33" si="0">IF(TRIM(D33)="rate only","ro",IF(ISBLANK(E33)," ",D33*E33))</f>
        <v xml:space="preserve"> </v>
      </c>
    </row>
    <row r="34" spans="1:6" ht="14.1" customHeight="1">
      <c r="A34" s="6"/>
      <c r="B34" s="7"/>
      <c r="C34" s="3"/>
      <c r="D34" s="66"/>
      <c r="E34" s="5"/>
      <c r="F34" s="1"/>
    </row>
    <row r="35" spans="1:6" ht="14.1" customHeight="1">
      <c r="A35" s="6" t="s">
        <v>87</v>
      </c>
      <c r="B35" s="7" t="s">
        <v>84</v>
      </c>
      <c r="C35" s="3" t="s">
        <v>85</v>
      </c>
      <c r="D35" s="66">
        <v>500</v>
      </c>
      <c r="E35" s="5"/>
      <c r="F35" s="23" t="str">
        <f t="shared" ref="F35" si="1">IF(TRIM(D35)="rate only","ro",IF(ISBLANK(E35)," ",D35*E35))</f>
        <v xml:space="preserve"> </v>
      </c>
    </row>
    <row r="36" spans="1:6" ht="14.1" customHeight="1">
      <c r="A36" s="6"/>
      <c r="B36" s="7"/>
      <c r="C36" s="3"/>
      <c r="D36" s="66"/>
      <c r="E36" s="5"/>
      <c r="F36" s="1"/>
    </row>
    <row r="37" spans="1:6" ht="14.1" customHeight="1">
      <c r="A37" s="20"/>
      <c r="B37" s="21"/>
      <c r="C37" s="3"/>
      <c r="D37" s="66"/>
      <c r="E37" s="94"/>
      <c r="F37" s="1"/>
    </row>
    <row r="38" spans="1:6" ht="14.1" customHeight="1">
      <c r="A38" s="6"/>
      <c r="B38" s="7"/>
      <c r="C38" s="3"/>
      <c r="D38" s="66"/>
      <c r="E38" s="5"/>
      <c r="F38" s="1"/>
    </row>
    <row r="39" spans="1:6" ht="14.1" customHeight="1">
      <c r="A39" s="20"/>
      <c r="B39" s="21"/>
      <c r="C39" s="3"/>
      <c r="D39" s="66"/>
      <c r="E39" s="5"/>
      <c r="F39" s="1"/>
    </row>
    <row r="40" spans="1:6" ht="14.1" customHeight="1">
      <c r="A40" s="6"/>
      <c r="B40" s="21"/>
      <c r="C40" s="3"/>
      <c r="D40" s="66"/>
      <c r="E40" s="5"/>
      <c r="F40" s="1"/>
    </row>
    <row r="41" spans="1:6" ht="14.1" customHeight="1">
      <c r="A41" s="6"/>
      <c r="B41" s="21"/>
      <c r="C41" s="3"/>
      <c r="D41" s="66"/>
      <c r="E41" s="5"/>
      <c r="F41" s="1"/>
    </row>
    <row r="42" spans="1:6" ht="14.1" customHeight="1">
      <c r="A42" s="6"/>
      <c r="B42" s="7"/>
      <c r="C42" s="3"/>
      <c r="D42" s="66"/>
      <c r="E42" s="5"/>
      <c r="F42" s="1"/>
    </row>
    <row r="43" spans="1:6" ht="14.1" customHeight="1">
      <c r="A43" s="6"/>
      <c r="B43" s="7"/>
      <c r="C43" s="3"/>
      <c r="D43" s="66"/>
      <c r="E43" s="5"/>
      <c r="F43" s="1"/>
    </row>
    <row r="44" spans="1:6" ht="14.1" customHeight="1">
      <c r="A44" s="6"/>
      <c r="B44" s="7"/>
      <c r="C44" s="3"/>
      <c r="D44" s="66"/>
      <c r="E44" s="5"/>
      <c r="F44" s="1"/>
    </row>
    <row r="45" spans="1:6" ht="14.1" customHeight="1">
      <c r="A45" s="6"/>
      <c r="B45" s="7"/>
      <c r="C45" s="3"/>
      <c r="D45" s="66"/>
      <c r="E45" s="5"/>
      <c r="F45" s="1"/>
    </row>
    <row r="46" spans="1:6" ht="14.1" customHeight="1">
      <c r="A46" s="6"/>
      <c r="B46" s="7"/>
      <c r="C46" s="3"/>
      <c r="D46" s="66"/>
      <c r="E46" s="5"/>
      <c r="F46" s="1"/>
    </row>
    <row r="47" spans="1:6" ht="14.1" customHeight="1" thickBot="1">
      <c r="A47" s="25"/>
      <c r="B47" s="26"/>
      <c r="C47" s="27"/>
      <c r="D47" s="97"/>
      <c r="E47" s="29"/>
      <c r="F47" s="30"/>
    </row>
    <row r="48" spans="1:6" ht="28.05" customHeight="1" thickBot="1">
      <c r="A48" s="438" t="s">
        <v>254</v>
      </c>
      <c r="B48" s="439"/>
      <c r="C48" s="439"/>
      <c r="D48" s="439"/>
      <c r="E48" s="440"/>
      <c r="F48" s="81">
        <f>SUM(F4:F47)</f>
        <v>0</v>
      </c>
    </row>
    <row r="49" spans="1:6" ht="14.1" customHeight="1">
      <c r="A49" s="35"/>
      <c r="C49" s="46"/>
      <c r="E49" s="37"/>
      <c r="F49" s="37"/>
    </row>
    <row r="50" spans="1:6" ht="28.05" customHeight="1">
      <c r="A50" s="396" t="s">
        <v>255</v>
      </c>
      <c r="B50" s="397"/>
      <c r="C50" s="397"/>
      <c r="D50" s="397"/>
      <c r="E50" s="398" t="s">
        <v>256</v>
      </c>
      <c r="F50" s="397"/>
    </row>
    <row r="51" spans="1:6" ht="42" customHeight="1"/>
    <row r="52" spans="1:6" ht="10.050000000000001" customHeight="1"/>
    <row r="53" spans="1:6" ht="28.05" customHeight="1"/>
    <row r="54" spans="1:6" ht="28.05" customHeight="1"/>
    <row r="55" spans="1:6" ht="14.1" customHeight="1"/>
    <row r="56" spans="1:6" ht="14.1" customHeight="1"/>
    <row r="57" spans="1:6" ht="14.1" customHeight="1"/>
    <row r="58" spans="1:6" ht="14.1" customHeight="1"/>
    <row r="59" spans="1:6" ht="14.1" customHeight="1"/>
    <row r="60" spans="1:6" ht="14.1" customHeight="1"/>
    <row r="61" spans="1:6" ht="14.1" customHeight="1"/>
    <row r="62" spans="1:6" ht="14.1" customHeight="1"/>
    <row r="63" spans="1:6" ht="14.1" customHeight="1"/>
    <row r="64" spans="1:6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28.05" customHeight="1"/>
    <row r="101" ht="14.1" customHeight="1"/>
    <row r="102" ht="28.05" customHeight="1"/>
    <row r="103" ht="42" customHeight="1"/>
    <row r="104" ht="10.050000000000001" customHeight="1"/>
    <row r="105" ht="28.05" customHeight="1"/>
    <row r="106" ht="28.05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28.05" customHeight="1"/>
    <row r="153" ht="14.1" customHeight="1"/>
    <row r="154" ht="28.05" customHeight="1"/>
    <row r="155" ht="42" customHeight="1"/>
    <row r="156" ht="10.050000000000001" customHeight="1"/>
    <row r="157" ht="28.05" customHeight="1"/>
    <row r="158" ht="28.05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28.05" customHeight="1"/>
    <row r="205" ht="14.1" customHeight="1"/>
    <row r="206" ht="28.05" customHeight="1"/>
    <row r="207" ht="42" customHeight="1"/>
    <row r="208" ht="10.050000000000001" customHeight="1"/>
    <row r="209" ht="28.05" customHeight="1"/>
    <row r="210" ht="28.05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28.05" customHeight="1"/>
    <row r="257" ht="14.1" customHeight="1"/>
    <row r="258" ht="28.05" customHeight="1"/>
    <row r="259" ht="42" customHeight="1"/>
    <row r="260" ht="10.050000000000001" customHeight="1"/>
    <row r="261" ht="28.05" customHeight="1"/>
    <row r="262" ht="28.05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28.05" customHeight="1"/>
    <row r="309" ht="14.1" customHeight="1"/>
    <row r="310" ht="28.05" customHeight="1"/>
    <row r="311" ht="42" customHeight="1"/>
    <row r="312" ht="10.050000000000001" customHeight="1"/>
    <row r="313" ht="28.05" customHeight="1"/>
    <row r="314" ht="28.05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28.05" customHeight="1"/>
    <row r="361" ht="14.1" customHeight="1"/>
    <row r="362" ht="28.05" customHeight="1"/>
    <row r="363" ht="42" customHeight="1"/>
    <row r="364" ht="10.050000000000001" customHeight="1"/>
  </sheetData>
  <mergeCells count="3">
    <mergeCell ref="A48:E48"/>
    <mergeCell ref="A50:D50"/>
    <mergeCell ref="E50:F50"/>
  </mergeCells>
  <phoneticPr fontId="1" type="noConversion"/>
  <conditionalFormatting sqref="F10 F16 F18 F20 F22 F27:F45">
    <cfRule type="cellIs" dxfId="101" priority="3" stopIfTrue="1" operator="equal">
      <formula>"ro"</formula>
    </cfRule>
    <cfRule type="cellIs" dxfId="100" priority="4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27" orientation="portrait" blackAndWhite="1" r:id="rId1"/>
  <headerFooter alignWithMargins="0">
    <oddHeader>&amp;L&amp;"Calibri,Regular"&amp;8
RTD05-2025/2026-TIDC25
Part C2: Pricing Data</oddHeader>
    <oddFooter>&amp;C&amp;"Calibri,Regular"&amp;8Part C2: Page &amp;P&amp;  of 145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3"/>
  <sheetViews>
    <sheetView view="pageBreakPreview" zoomScaleNormal="100" zoomScaleSheetLayoutView="100" workbookViewId="0">
      <selection activeCell="G7" sqref="G7"/>
    </sheetView>
  </sheetViews>
  <sheetFormatPr defaultRowHeight="13.2"/>
  <cols>
    <col min="1" max="1" width="12.77734375" customWidth="1"/>
    <col min="2" max="2" width="28.77734375" customWidth="1"/>
    <col min="3" max="3" width="10.77734375" style="347" customWidth="1"/>
    <col min="4" max="4" width="12.77734375" style="347" customWidth="1"/>
    <col min="5" max="5" width="13.77734375" customWidth="1"/>
    <col min="6" max="6" width="15.77734375" style="309" customWidth="1"/>
  </cols>
  <sheetData>
    <row r="1" spans="1:6" ht="13.8" thickBot="1"/>
    <row r="2" spans="1:6" ht="22.95" customHeight="1" thickBot="1">
      <c r="A2" s="76" t="s">
        <v>248</v>
      </c>
      <c r="B2" s="77" t="s">
        <v>249</v>
      </c>
      <c r="C2" s="77" t="s">
        <v>250</v>
      </c>
      <c r="D2" s="78" t="s">
        <v>251</v>
      </c>
      <c r="E2" s="79" t="s">
        <v>252</v>
      </c>
      <c r="F2" s="340" t="s">
        <v>253</v>
      </c>
    </row>
    <row r="3" spans="1:6" ht="13.8">
      <c r="A3" s="239" t="s">
        <v>708</v>
      </c>
      <c r="B3" s="240" t="s">
        <v>709</v>
      </c>
      <c r="C3" s="16"/>
      <c r="D3" s="96"/>
      <c r="E3" s="18"/>
      <c r="F3" s="259"/>
    </row>
    <row r="4" spans="1:6">
      <c r="A4" s="6"/>
      <c r="B4" s="7"/>
      <c r="C4" s="3"/>
      <c r="D4" s="66"/>
      <c r="E4" s="5"/>
      <c r="F4" s="260"/>
    </row>
    <row r="5" spans="1:6" ht="41.4">
      <c r="A5" s="233" t="s">
        <v>535</v>
      </c>
      <c r="B5" s="234" t="s">
        <v>536</v>
      </c>
      <c r="C5" s="235"/>
      <c r="D5" s="236"/>
      <c r="E5" s="237"/>
      <c r="F5" s="244"/>
    </row>
    <row r="6" spans="1:6" ht="13.8">
      <c r="A6" s="238"/>
      <c r="B6" s="232"/>
      <c r="C6" s="235"/>
      <c r="D6" s="236"/>
      <c r="E6" s="243"/>
      <c r="F6" s="244"/>
    </row>
    <row r="7" spans="1:6" s="360" customFormat="1" ht="27.6">
      <c r="A7" s="354" t="s">
        <v>537</v>
      </c>
      <c r="B7" s="355" t="s">
        <v>538</v>
      </c>
      <c r="C7" s="356" t="s">
        <v>323</v>
      </c>
      <c r="D7" s="357">
        <v>200</v>
      </c>
      <c r="E7" s="358"/>
      <c r="F7" s="359">
        <f>E7*D7</f>
        <v>0</v>
      </c>
    </row>
    <row r="8" spans="1:6" s="360" customFormat="1" ht="13.8">
      <c r="A8" s="354"/>
      <c r="B8" s="355"/>
      <c r="C8" s="356"/>
      <c r="D8" s="357"/>
      <c r="E8" s="358"/>
      <c r="F8" s="359"/>
    </row>
    <row r="9" spans="1:6" s="360" customFormat="1" ht="13.8">
      <c r="A9" s="361" t="s">
        <v>705</v>
      </c>
      <c r="B9" s="362" t="s">
        <v>706</v>
      </c>
      <c r="C9" s="356"/>
      <c r="D9" s="363"/>
      <c r="E9" s="358"/>
      <c r="F9" s="359"/>
    </row>
    <row r="10" spans="1:6" s="360" customFormat="1" ht="13.8">
      <c r="A10" s="354"/>
      <c r="B10" s="364"/>
      <c r="C10" s="356"/>
      <c r="D10" s="363"/>
      <c r="E10" s="358"/>
      <c r="F10" s="359"/>
    </row>
    <row r="11" spans="1:6" s="360" customFormat="1" ht="13.8">
      <c r="A11" s="354" t="s">
        <v>539</v>
      </c>
      <c r="B11" s="364" t="s">
        <v>542</v>
      </c>
      <c r="C11" s="356"/>
      <c r="D11" s="363"/>
      <c r="E11" s="358"/>
      <c r="F11" s="359"/>
    </row>
    <row r="12" spans="1:6" s="360" customFormat="1" ht="13.8">
      <c r="A12" s="354"/>
      <c r="B12" s="364"/>
      <c r="C12" s="356"/>
      <c r="D12" s="363"/>
      <c r="E12" s="358"/>
      <c r="F12" s="359"/>
    </row>
    <row r="13" spans="1:6" s="360" customFormat="1" ht="13.8">
      <c r="A13" s="354" t="s">
        <v>540</v>
      </c>
      <c r="B13" s="364" t="s">
        <v>541</v>
      </c>
      <c r="C13" s="356" t="s">
        <v>323</v>
      </c>
      <c r="D13" s="357">
        <v>200</v>
      </c>
      <c r="E13" s="358"/>
      <c r="F13" s="359">
        <f>E13*D13</f>
        <v>0</v>
      </c>
    </row>
    <row r="14" spans="1:6" s="360" customFormat="1" ht="13.8">
      <c r="A14" s="354"/>
      <c r="B14" s="364"/>
      <c r="C14" s="356"/>
      <c r="D14" s="363"/>
      <c r="E14" s="358"/>
      <c r="F14" s="359"/>
    </row>
    <row r="15" spans="1:6" s="360" customFormat="1" ht="27.6">
      <c r="A15" s="361" t="s">
        <v>545</v>
      </c>
      <c r="B15" s="365" t="s">
        <v>707</v>
      </c>
      <c r="C15" s="356"/>
      <c r="D15" s="363"/>
      <c r="E15" s="358"/>
      <c r="F15" s="359"/>
    </row>
    <row r="16" spans="1:6" s="360" customFormat="1" ht="13.8">
      <c r="A16" s="354"/>
      <c r="B16" s="364"/>
      <c r="C16" s="356"/>
      <c r="D16" s="363"/>
      <c r="E16" s="358"/>
      <c r="F16" s="359"/>
    </row>
    <row r="17" spans="1:13" s="360" customFormat="1" ht="27.6">
      <c r="A17" s="354" t="s">
        <v>543</v>
      </c>
      <c r="B17" s="355" t="s">
        <v>544</v>
      </c>
      <c r="C17" s="356"/>
      <c r="D17" s="363"/>
      <c r="E17" s="358"/>
      <c r="F17" s="359"/>
      <c r="M17" s="366"/>
    </row>
    <row r="18" spans="1:13" s="360" customFormat="1" ht="13.8">
      <c r="A18" s="354"/>
      <c r="B18" s="364"/>
      <c r="C18" s="356"/>
      <c r="D18" s="363"/>
      <c r="E18" s="358"/>
      <c r="F18" s="359"/>
    </row>
    <row r="19" spans="1:13" s="360" customFormat="1" ht="27.6">
      <c r="A19" s="354" t="s">
        <v>546</v>
      </c>
      <c r="B19" s="355" t="s">
        <v>735</v>
      </c>
      <c r="C19" s="356" t="s">
        <v>547</v>
      </c>
      <c r="D19" s="363">
        <v>4</v>
      </c>
      <c r="E19" s="358"/>
      <c r="F19" s="359">
        <f>E19*D19</f>
        <v>0</v>
      </c>
    </row>
    <row r="20" spans="1:13" ht="13.8">
      <c r="A20" s="231"/>
      <c r="B20" s="364"/>
      <c r="C20" s="235"/>
      <c r="D20" s="351"/>
      <c r="E20" s="232"/>
      <c r="F20" s="244"/>
    </row>
    <row r="21" spans="1:13">
      <c r="A21" s="226"/>
      <c r="B21" s="227"/>
      <c r="C21" s="349"/>
      <c r="D21" s="352"/>
      <c r="E21" s="229"/>
      <c r="F21" s="341"/>
    </row>
    <row r="22" spans="1:13">
      <c r="A22" s="226"/>
      <c r="B22" s="227"/>
      <c r="C22" s="349"/>
      <c r="D22" s="352"/>
      <c r="E22" s="229"/>
      <c r="F22" s="341"/>
    </row>
    <row r="23" spans="1:13">
      <c r="A23" s="226"/>
      <c r="B23" s="227"/>
      <c r="C23" s="349"/>
      <c r="D23" s="352"/>
      <c r="E23" s="229"/>
      <c r="F23" s="341"/>
    </row>
    <row r="24" spans="1:13">
      <c r="A24" s="226"/>
      <c r="B24" s="227"/>
      <c r="C24" s="349"/>
      <c r="D24" s="352"/>
      <c r="E24" s="229"/>
      <c r="F24" s="341"/>
    </row>
    <row r="25" spans="1:13">
      <c r="A25" s="226"/>
      <c r="B25" s="227"/>
      <c r="C25" s="349"/>
      <c r="D25" s="352"/>
      <c r="E25" s="229"/>
      <c r="F25" s="341"/>
    </row>
    <row r="26" spans="1:13">
      <c r="A26" s="226"/>
      <c r="B26" s="227"/>
      <c r="C26" s="349"/>
      <c r="D26" s="352"/>
      <c r="E26" s="229"/>
      <c r="F26" s="341"/>
    </row>
    <row r="27" spans="1:13">
      <c r="A27" s="226"/>
      <c r="B27" s="227"/>
      <c r="C27" s="349"/>
      <c r="D27" s="352"/>
      <c r="E27" s="229"/>
      <c r="F27" s="341"/>
    </row>
    <row r="28" spans="1:13">
      <c r="A28" s="226"/>
      <c r="B28" s="227"/>
      <c r="C28" s="349"/>
      <c r="D28" s="352"/>
      <c r="E28" s="229"/>
      <c r="F28" s="341"/>
    </row>
    <row r="29" spans="1:13">
      <c r="A29" s="226"/>
      <c r="B29" s="227"/>
      <c r="C29" s="349"/>
      <c r="D29" s="352"/>
      <c r="E29" s="229"/>
      <c r="F29" s="341"/>
    </row>
    <row r="30" spans="1:13" ht="13.8" thickBot="1">
      <c r="A30" s="226"/>
      <c r="B30" s="228"/>
      <c r="C30" s="350"/>
      <c r="D30" s="353"/>
      <c r="E30" s="230"/>
      <c r="F30" s="342"/>
    </row>
    <row r="31" spans="1:13" ht="13.8" thickBot="1">
      <c r="A31" s="438" t="s">
        <v>254</v>
      </c>
      <c r="B31" s="439"/>
      <c r="C31" s="439"/>
      <c r="D31" s="439"/>
      <c r="E31" s="440"/>
      <c r="F31" s="343">
        <f>SUM(F6:F29)</f>
        <v>0</v>
      </c>
    </row>
    <row r="32" spans="1:13">
      <c r="A32" s="35"/>
      <c r="B32" s="2"/>
      <c r="C32" s="46"/>
      <c r="D32" s="99"/>
      <c r="E32" s="37"/>
      <c r="F32" s="263"/>
    </row>
    <row r="33" spans="1:6">
      <c r="A33" s="396" t="s">
        <v>255</v>
      </c>
      <c r="B33" s="397"/>
      <c r="C33" s="397"/>
      <c r="D33" s="397"/>
      <c r="E33" s="398" t="s">
        <v>256</v>
      </c>
      <c r="F33" s="397"/>
    </row>
  </sheetData>
  <mergeCells count="3">
    <mergeCell ref="A31:E31"/>
    <mergeCell ref="A33:D33"/>
    <mergeCell ref="E33:F33"/>
  </mergeCells>
  <phoneticPr fontId="1" type="noConversion"/>
  <conditionalFormatting sqref="F6">
    <cfRule type="cellIs" dxfId="99" priority="1" stopIfTrue="1" operator="equal">
      <formula>"ro"</formula>
    </cfRule>
    <cfRule type="cellIs" dxfId="98" priority="2" stopIfTrue="1" operator="equal">
      <formula>" "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Footer>&amp;CPart C2: Page &amp;P&amp;  of 145 (corrected)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O81"/>
  <sheetViews>
    <sheetView showZeros="0" view="pageBreakPreview" zoomScaleNormal="100" zoomScaleSheetLayoutView="100" workbookViewId="0">
      <selection activeCell="I22" sqref="I22"/>
    </sheetView>
  </sheetViews>
  <sheetFormatPr defaultColWidth="9.21875" defaultRowHeight="12" customHeight="1"/>
  <cols>
    <col min="1" max="1" width="12.77734375" style="2" customWidth="1"/>
    <col min="2" max="2" width="29.5546875" style="2" customWidth="1"/>
    <col min="3" max="3" width="10.77734375" style="2" customWidth="1"/>
    <col min="4" max="4" width="12.77734375" style="99" customWidth="1"/>
    <col min="5" max="5" width="13.77734375" style="46" customWidth="1"/>
    <col min="6" max="6" width="17.21875" style="2" customWidth="1"/>
    <col min="7" max="14" width="9.21875" style="2"/>
    <col min="15" max="15" width="12.44140625" style="2" customWidth="1"/>
    <col min="16" max="16384" width="9.21875" style="2"/>
  </cols>
  <sheetData>
    <row r="1" spans="1:6" ht="28.05" customHeight="1" thickBot="1">
      <c r="A1" s="69" t="s">
        <v>248</v>
      </c>
      <c r="B1" s="70" t="s">
        <v>249</v>
      </c>
      <c r="C1" s="70" t="s">
        <v>250</v>
      </c>
      <c r="D1" s="71" t="s">
        <v>251</v>
      </c>
      <c r="E1" s="72" t="s">
        <v>252</v>
      </c>
      <c r="F1" s="73" t="s">
        <v>253</v>
      </c>
    </row>
    <row r="2" spans="1:6" ht="14.1" customHeight="1">
      <c r="A2" s="14"/>
      <c r="B2" s="15"/>
      <c r="C2" s="16"/>
      <c r="D2" s="96"/>
      <c r="E2" s="106"/>
      <c r="F2" s="19"/>
    </row>
    <row r="3" spans="1:6" ht="14.1" customHeight="1">
      <c r="A3" s="20" t="s">
        <v>293</v>
      </c>
      <c r="B3" s="21" t="s">
        <v>89</v>
      </c>
      <c r="C3" s="3"/>
      <c r="D3" s="66"/>
      <c r="E3" s="107"/>
      <c r="F3" s="1"/>
    </row>
    <row r="4" spans="1:6" ht="14.1" customHeight="1">
      <c r="A4" s="6"/>
      <c r="B4" s="21" t="s">
        <v>88</v>
      </c>
      <c r="C4" s="3"/>
      <c r="D4" s="66"/>
      <c r="E4" s="107"/>
      <c r="F4" s="1"/>
    </row>
    <row r="5" spans="1:6" ht="14.1" customHeight="1">
      <c r="A5" s="6"/>
      <c r="C5" s="3"/>
      <c r="D5" s="66"/>
      <c r="E5" s="107"/>
      <c r="F5" s="1"/>
    </row>
    <row r="6" spans="1:6" ht="14.1" customHeight="1">
      <c r="A6" s="20" t="s">
        <v>92</v>
      </c>
      <c r="B6" s="21" t="s">
        <v>93</v>
      </c>
      <c r="C6" s="3"/>
      <c r="D6" s="66"/>
      <c r="E6" s="107"/>
      <c r="F6" s="1"/>
    </row>
    <row r="7" spans="1:6" ht="14.1" customHeight="1">
      <c r="A7" s="6"/>
      <c r="B7" s="67" t="s">
        <v>94</v>
      </c>
      <c r="C7" s="3"/>
      <c r="D7" s="66"/>
      <c r="E7" s="107"/>
      <c r="F7" s="1"/>
    </row>
    <row r="8" spans="1:6" ht="14.1" customHeight="1">
      <c r="A8" s="6"/>
      <c r="B8" s="7"/>
      <c r="C8" s="3"/>
      <c r="D8" s="66"/>
      <c r="E8" s="107"/>
      <c r="F8" s="1"/>
    </row>
    <row r="9" spans="1:6" ht="14.1" customHeight="1">
      <c r="A9" s="20" t="s">
        <v>548</v>
      </c>
      <c r="B9" s="21" t="s">
        <v>549</v>
      </c>
      <c r="C9" s="3"/>
      <c r="D9" s="66"/>
      <c r="E9" s="107"/>
      <c r="F9" s="1"/>
    </row>
    <row r="10" spans="1:6" ht="14.1" customHeight="1">
      <c r="A10" s="6"/>
      <c r="B10" s="21" t="s">
        <v>550</v>
      </c>
      <c r="C10" s="3"/>
      <c r="D10" s="66"/>
      <c r="E10" s="107"/>
      <c r="F10" s="1"/>
    </row>
    <row r="11" spans="1:6" ht="14.1" customHeight="1">
      <c r="A11" s="6"/>
      <c r="B11" s="7"/>
      <c r="C11" s="3"/>
      <c r="D11" s="66"/>
      <c r="E11" s="107"/>
      <c r="F11" s="1"/>
    </row>
    <row r="12" spans="1:6" ht="14.1" customHeight="1">
      <c r="A12" s="6" t="s">
        <v>553</v>
      </c>
      <c r="B12" s="170" t="s">
        <v>551</v>
      </c>
      <c r="C12" s="3"/>
      <c r="D12" s="66"/>
      <c r="E12" s="107"/>
      <c r="F12" s="1"/>
    </row>
    <row r="13" spans="1:6" ht="14.1" customHeight="1">
      <c r="A13" s="6"/>
      <c r="B13" s="7"/>
      <c r="C13" s="3"/>
      <c r="D13" s="66"/>
      <c r="E13" s="107"/>
      <c r="F13" s="1"/>
    </row>
    <row r="14" spans="1:6" s="481" customFormat="1" ht="24">
      <c r="A14" s="482" t="s">
        <v>552</v>
      </c>
      <c r="B14" s="483" t="s">
        <v>725</v>
      </c>
      <c r="C14" s="477" t="s">
        <v>323</v>
      </c>
      <c r="D14" s="478">
        <v>60</v>
      </c>
      <c r="E14" s="479"/>
      <c r="F14" s="480" t="str">
        <f t="shared" ref="F14" si="0">IF(TRIM(D14)="rate only","ro",IF(ISBLANK(E14)," ",D14*E14))</f>
        <v xml:space="preserve"> </v>
      </c>
    </row>
    <row r="15" spans="1:6" ht="14.1" customHeight="1">
      <c r="A15" s="6"/>
      <c r="B15" s="7"/>
      <c r="C15" s="3"/>
      <c r="D15" s="66"/>
      <c r="E15" s="107"/>
      <c r="F15" s="1"/>
    </row>
    <row r="16" spans="1:6" ht="14.1" customHeight="1">
      <c r="A16" s="6"/>
      <c r="B16" s="7"/>
      <c r="C16" s="3"/>
      <c r="D16" s="66"/>
      <c r="E16" s="174"/>
      <c r="F16" s="1"/>
    </row>
    <row r="17" spans="1:15" ht="14.1" customHeight="1">
      <c r="A17" s="6"/>
      <c r="B17" s="7"/>
      <c r="C17" s="3"/>
      <c r="D17" s="66"/>
      <c r="E17" s="107"/>
      <c r="F17" s="1"/>
    </row>
    <row r="18" spans="1:15" ht="14.1" customHeight="1">
      <c r="A18" s="6"/>
      <c r="B18" s="7"/>
      <c r="C18" s="3"/>
      <c r="D18" s="66"/>
      <c r="E18" s="107"/>
      <c r="F18" s="1"/>
    </row>
    <row r="19" spans="1:15" ht="14.1" customHeight="1">
      <c r="A19" s="20"/>
      <c r="B19" s="21"/>
      <c r="C19" s="3"/>
      <c r="D19" s="66"/>
      <c r="E19" s="107"/>
      <c r="F19" s="1"/>
    </row>
    <row r="20" spans="1:15" ht="14.1" customHeight="1">
      <c r="A20" s="6"/>
      <c r="B20" s="21"/>
      <c r="C20" s="3"/>
      <c r="D20" s="66"/>
      <c r="E20" s="107"/>
      <c r="F20" s="1"/>
    </row>
    <row r="21" spans="1:15" ht="14.1" customHeight="1">
      <c r="A21" s="6"/>
      <c r="B21" s="7"/>
      <c r="C21" s="3"/>
      <c r="D21" s="66"/>
      <c r="E21" s="107"/>
      <c r="F21" s="1"/>
    </row>
    <row r="22" spans="1:15" ht="31.05" customHeight="1">
      <c r="A22" s="6"/>
      <c r="B22" s="170"/>
      <c r="C22" s="3"/>
      <c r="D22" s="66"/>
      <c r="E22" s="107"/>
      <c r="F22" s="1"/>
    </row>
    <row r="23" spans="1:15" ht="14.1" customHeight="1">
      <c r="A23" s="6"/>
      <c r="B23" s="7"/>
      <c r="C23" s="3"/>
      <c r="D23" s="66"/>
      <c r="E23" s="107"/>
      <c r="F23" s="1"/>
    </row>
    <row r="24" spans="1:15" ht="28.5" customHeight="1">
      <c r="A24" s="6"/>
      <c r="B24" s="8"/>
      <c r="C24" s="3"/>
      <c r="D24" s="104"/>
      <c r="E24" s="174"/>
      <c r="F24" s="1"/>
      <c r="J24" s="422"/>
      <c r="K24" s="422"/>
      <c r="L24" s="422"/>
      <c r="M24" s="422"/>
      <c r="N24" s="422"/>
      <c r="O24" s="422"/>
    </row>
    <row r="25" spans="1:15" ht="28.05" customHeight="1">
      <c r="A25" s="6"/>
      <c r="B25" s="8"/>
      <c r="C25" s="3"/>
      <c r="D25" s="66"/>
      <c r="E25" s="174"/>
      <c r="F25" s="1"/>
      <c r="J25" s="46"/>
      <c r="K25" s="344"/>
      <c r="L25" s="450"/>
      <c r="M25" s="450"/>
      <c r="N25" s="450"/>
      <c r="O25" s="450"/>
    </row>
    <row r="26" spans="1:15" ht="26.4" customHeight="1">
      <c r="A26" s="6"/>
      <c r="B26" s="8"/>
      <c r="C26" s="3"/>
      <c r="D26" s="104"/>
      <c r="E26" s="174"/>
      <c r="F26" s="1"/>
    </row>
    <row r="27" spans="1:15" ht="14.1" customHeight="1">
      <c r="A27" s="6"/>
      <c r="B27" s="7"/>
      <c r="C27" s="3"/>
      <c r="D27" s="66"/>
      <c r="E27" s="107"/>
      <c r="F27" s="1"/>
      <c r="J27" s="422"/>
      <c r="K27" s="422"/>
      <c r="L27" s="422"/>
      <c r="M27" s="422"/>
      <c r="N27" s="422"/>
      <c r="O27" s="422"/>
    </row>
    <row r="28" spans="1:15" ht="14.1" customHeight="1">
      <c r="A28" s="6"/>
      <c r="B28" s="7"/>
      <c r="C28" s="3"/>
      <c r="D28" s="66"/>
      <c r="E28" s="107"/>
      <c r="F28" s="1"/>
      <c r="J28" s="46"/>
      <c r="K28" s="344"/>
      <c r="L28" s="450"/>
      <c r="M28" s="450"/>
      <c r="N28" s="450"/>
      <c r="O28" s="450"/>
    </row>
    <row r="29" spans="1:15" ht="14.1" customHeight="1" thickBot="1">
      <c r="A29" s="25"/>
      <c r="B29" s="26"/>
      <c r="C29" s="27"/>
      <c r="D29" s="97"/>
      <c r="E29" s="108"/>
      <c r="F29" s="30"/>
    </row>
    <row r="30" spans="1:15" ht="28.05" customHeight="1" thickBot="1">
      <c r="A30" s="444" t="s">
        <v>257</v>
      </c>
      <c r="B30" s="445"/>
      <c r="C30" s="445"/>
      <c r="D30" s="445"/>
      <c r="E30" s="446"/>
      <c r="F30" s="74">
        <f>SUM(F2:F29)</f>
        <v>0</v>
      </c>
    </row>
    <row r="31" spans="1:15" ht="14.1" customHeight="1">
      <c r="A31" s="32"/>
      <c r="B31" s="32"/>
      <c r="C31" s="32"/>
      <c r="D31" s="98"/>
      <c r="E31" s="109"/>
      <c r="F31" s="34"/>
    </row>
    <row r="32" spans="1:15" ht="28.05" customHeight="1">
      <c r="A32" s="396" t="s">
        <v>255</v>
      </c>
      <c r="B32" s="397"/>
      <c r="C32" s="397"/>
      <c r="D32" s="397"/>
      <c r="E32" s="398" t="s">
        <v>256</v>
      </c>
      <c r="F32" s="397"/>
    </row>
    <row r="33" spans="1:6" ht="10.050000000000001" customHeight="1" thickBot="1">
      <c r="A33" s="35"/>
      <c r="E33" s="110"/>
    </row>
    <row r="34" spans="1:6" ht="28.05" customHeight="1" thickBot="1">
      <c r="A34" s="69" t="s">
        <v>248</v>
      </c>
      <c r="B34" s="70" t="s">
        <v>249</v>
      </c>
      <c r="C34" s="70" t="s">
        <v>250</v>
      </c>
      <c r="D34" s="71" t="s">
        <v>251</v>
      </c>
      <c r="E34" s="72" t="s">
        <v>252</v>
      </c>
      <c r="F34" s="73" t="s">
        <v>253</v>
      </c>
    </row>
    <row r="35" spans="1:6" ht="28.05" customHeight="1">
      <c r="A35" s="447" t="s">
        <v>258</v>
      </c>
      <c r="B35" s="448"/>
      <c r="C35" s="448"/>
      <c r="D35" s="448"/>
      <c r="E35" s="449"/>
      <c r="F35" s="75">
        <f>F30</f>
        <v>0</v>
      </c>
    </row>
    <row r="36" spans="1:6" ht="14.1" customHeight="1">
      <c r="A36" s="6"/>
      <c r="B36" s="7"/>
      <c r="C36" s="3"/>
      <c r="D36" s="66"/>
      <c r="E36" s="107"/>
      <c r="F36" s="1"/>
    </row>
    <row r="37" spans="1:6" ht="14.1" customHeight="1">
      <c r="A37" s="6" t="s">
        <v>554</v>
      </c>
      <c r="B37" s="7" t="s">
        <v>555</v>
      </c>
      <c r="C37" s="3"/>
      <c r="D37" s="66"/>
      <c r="E37" s="107"/>
      <c r="F37" s="1"/>
    </row>
    <row r="38" spans="1:6" ht="14.1" customHeight="1">
      <c r="A38" s="6"/>
      <c r="B38" s="7"/>
      <c r="C38" s="3"/>
      <c r="D38" s="66"/>
      <c r="E38" s="107"/>
      <c r="F38" s="1"/>
    </row>
    <row r="39" spans="1:6" ht="14.1" customHeight="1">
      <c r="A39" s="6" t="s">
        <v>560</v>
      </c>
      <c r="B39" s="7" t="s">
        <v>556</v>
      </c>
      <c r="C39" s="3"/>
      <c r="D39" s="66"/>
      <c r="E39" s="107"/>
      <c r="F39" s="1"/>
    </row>
    <row r="40" spans="1:6" ht="14.1" customHeight="1">
      <c r="A40" s="6"/>
      <c r="B40" s="7" t="s">
        <v>557</v>
      </c>
      <c r="C40" s="3"/>
      <c r="D40" s="66"/>
      <c r="E40" s="107"/>
      <c r="F40" s="1"/>
    </row>
    <row r="41" spans="1:6" ht="14.1" customHeight="1">
      <c r="A41" s="6"/>
      <c r="B41" s="7" t="s">
        <v>558</v>
      </c>
      <c r="C41" s="3"/>
      <c r="D41" s="66"/>
      <c r="E41" s="107"/>
      <c r="F41" s="1"/>
    </row>
    <row r="42" spans="1:6" ht="14.1" customHeight="1">
      <c r="A42" s="6"/>
      <c r="B42" s="7" t="s">
        <v>559</v>
      </c>
      <c r="C42" s="3"/>
      <c r="D42" s="66"/>
      <c r="E42" s="107"/>
      <c r="F42" s="1"/>
    </row>
    <row r="43" spans="1:6" ht="14.1" customHeight="1">
      <c r="A43" s="6"/>
      <c r="B43" s="7"/>
      <c r="C43" s="3"/>
      <c r="D43" s="66"/>
      <c r="E43" s="107"/>
      <c r="F43" s="1"/>
    </row>
    <row r="44" spans="1:6" ht="14.1" customHeight="1">
      <c r="A44" s="6" t="s">
        <v>561</v>
      </c>
      <c r="B44" s="7" t="s">
        <v>564</v>
      </c>
      <c r="C44" s="3" t="s">
        <v>263</v>
      </c>
      <c r="D44" s="308"/>
      <c r="E44" s="174"/>
      <c r="F44" s="1"/>
    </row>
    <row r="45" spans="1:6" ht="14.1" customHeight="1">
      <c r="A45" s="6"/>
      <c r="B45" s="7"/>
      <c r="C45" s="3"/>
      <c r="D45" s="66"/>
      <c r="E45" s="107"/>
      <c r="F45" s="1"/>
    </row>
    <row r="46" spans="1:6" ht="14.1" customHeight="1">
      <c r="A46" s="6" t="s">
        <v>563</v>
      </c>
      <c r="B46" s="7" t="s">
        <v>562</v>
      </c>
      <c r="C46" s="3" t="s">
        <v>263</v>
      </c>
      <c r="D46" s="66"/>
      <c r="E46" s="174"/>
      <c r="F46" s="1"/>
    </row>
    <row r="47" spans="1:6" ht="14.1" customHeight="1">
      <c r="A47" s="6"/>
      <c r="B47" s="7"/>
      <c r="C47" s="3"/>
      <c r="D47" s="66"/>
      <c r="E47" s="107"/>
      <c r="F47" s="1"/>
    </row>
    <row r="48" spans="1:6" ht="25.5" customHeight="1">
      <c r="A48" s="20" t="s">
        <v>565</v>
      </c>
      <c r="B48" s="173" t="s">
        <v>566</v>
      </c>
      <c r="C48" s="3"/>
      <c r="D48" s="66"/>
      <c r="E48" s="107"/>
      <c r="F48" s="1"/>
    </row>
    <row r="49" spans="1:6" ht="14.1" customHeight="1">
      <c r="A49" s="6"/>
      <c r="B49" s="7"/>
      <c r="C49" s="3"/>
      <c r="D49" s="66"/>
      <c r="E49" s="107"/>
      <c r="F49" s="1"/>
    </row>
    <row r="50" spans="1:6" ht="14.1" customHeight="1">
      <c r="A50" s="6" t="s">
        <v>567</v>
      </c>
      <c r="B50" s="7" t="s">
        <v>570</v>
      </c>
      <c r="C50" s="3" t="s">
        <v>309</v>
      </c>
      <c r="D50" s="66"/>
      <c r="E50" s="174"/>
      <c r="F50" s="1"/>
    </row>
    <row r="51" spans="1:6" ht="14.1" customHeight="1">
      <c r="A51" s="6"/>
      <c r="B51" s="7"/>
      <c r="C51" s="3"/>
      <c r="D51" s="66"/>
      <c r="E51" s="107"/>
      <c r="F51" s="1"/>
    </row>
    <row r="52" spans="1:6" ht="14.1" customHeight="1">
      <c r="A52" s="6" t="s">
        <v>568</v>
      </c>
      <c r="B52" s="7" t="s">
        <v>569</v>
      </c>
      <c r="C52" s="3" t="s">
        <v>309</v>
      </c>
      <c r="D52" s="66"/>
      <c r="E52" s="174"/>
      <c r="F52" s="1"/>
    </row>
    <row r="53" spans="1:6" ht="14.1" customHeight="1">
      <c r="A53" s="6"/>
      <c r="B53" s="7"/>
      <c r="C53" s="3"/>
      <c r="D53" s="66"/>
      <c r="E53" s="107"/>
      <c r="F53" s="1"/>
    </row>
    <row r="54" spans="1:6" ht="14.1" customHeight="1">
      <c r="A54" s="20" t="s">
        <v>571</v>
      </c>
      <c r="B54" s="21" t="s">
        <v>572</v>
      </c>
      <c r="C54" s="3"/>
      <c r="D54" s="66"/>
      <c r="E54" s="174"/>
      <c r="F54" s="1"/>
    </row>
    <row r="55" spans="1:6" ht="14.1" customHeight="1">
      <c r="A55" s="6"/>
      <c r="B55" s="7"/>
      <c r="C55" s="3"/>
      <c r="D55" s="66"/>
      <c r="E55" s="107"/>
      <c r="F55" s="1"/>
    </row>
    <row r="56" spans="1:6" ht="14.1" customHeight="1">
      <c r="A56" s="6" t="s">
        <v>573</v>
      </c>
      <c r="B56" s="7" t="s">
        <v>583</v>
      </c>
      <c r="C56" s="3" t="s">
        <v>411</v>
      </c>
      <c r="D56" s="66"/>
      <c r="E56" s="174"/>
      <c r="F56" s="1"/>
    </row>
    <row r="57" spans="1:6" ht="14.1" customHeight="1">
      <c r="A57" s="6"/>
      <c r="B57" s="7"/>
      <c r="C57" s="3"/>
      <c r="D57" s="66"/>
      <c r="E57" s="107"/>
      <c r="F57" s="1"/>
    </row>
    <row r="58" spans="1:6" ht="14.1" customHeight="1">
      <c r="A58" s="6" t="s">
        <v>585</v>
      </c>
      <c r="B58" s="7" t="s">
        <v>584</v>
      </c>
      <c r="C58" s="3" t="s">
        <v>411</v>
      </c>
      <c r="D58" s="66"/>
      <c r="E58" s="107"/>
      <c r="F58" s="1"/>
    </row>
    <row r="59" spans="1:6" ht="14.1" customHeight="1">
      <c r="A59" s="6"/>
      <c r="B59" s="7"/>
      <c r="C59" s="3"/>
      <c r="D59" s="66"/>
      <c r="E59" s="107"/>
      <c r="F59" s="1"/>
    </row>
    <row r="60" spans="1:6" ht="14.1" customHeight="1">
      <c r="A60" s="20" t="s">
        <v>574</v>
      </c>
      <c r="B60" s="21" t="s">
        <v>575</v>
      </c>
      <c r="C60" s="3"/>
      <c r="D60" s="66"/>
      <c r="E60" s="107"/>
      <c r="F60" s="1"/>
    </row>
    <row r="61" spans="1:6" ht="14.1" customHeight="1">
      <c r="A61" s="6"/>
      <c r="B61" s="7"/>
      <c r="C61" s="3"/>
      <c r="D61" s="66"/>
      <c r="E61" s="107"/>
      <c r="F61" s="1"/>
    </row>
    <row r="62" spans="1:6" ht="14.1" customHeight="1">
      <c r="A62" s="6" t="s">
        <v>576</v>
      </c>
      <c r="B62" s="7" t="s">
        <v>580</v>
      </c>
      <c r="C62" s="3"/>
      <c r="D62" s="66"/>
      <c r="E62" s="107"/>
      <c r="F62" s="1"/>
    </row>
    <row r="63" spans="1:6" ht="14.1" customHeight="1">
      <c r="A63" s="6"/>
      <c r="B63" s="7"/>
      <c r="C63" s="3"/>
      <c r="D63" s="66"/>
      <c r="E63" s="107"/>
      <c r="F63" s="1"/>
    </row>
    <row r="64" spans="1:6" ht="14.1" customHeight="1">
      <c r="A64" s="6" t="s">
        <v>578</v>
      </c>
      <c r="B64" s="7" t="s">
        <v>586</v>
      </c>
      <c r="C64" s="3" t="s">
        <v>579</v>
      </c>
      <c r="D64" s="104"/>
      <c r="E64" s="174"/>
      <c r="F64" s="1">
        <f>E64*D64</f>
        <v>0</v>
      </c>
    </row>
    <row r="65" spans="1:6" ht="14.1" customHeight="1">
      <c r="A65" s="6"/>
      <c r="B65" s="7"/>
      <c r="C65" s="3"/>
      <c r="D65" s="104"/>
      <c r="E65" s="174"/>
      <c r="F65" s="1"/>
    </row>
    <row r="66" spans="1:6" ht="14.1" customHeight="1">
      <c r="A66" s="6" t="s">
        <v>590</v>
      </c>
      <c r="B66" s="7" t="s">
        <v>587</v>
      </c>
      <c r="C66" s="3" t="s">
        <v>579</v>
      </c>
      <c r="D66" s="104"/>
      <c r="E66" s="107"/>
      <c r="F66" s="1">
        <f>E66*D66</f>
        <v>0</v>
      </c>
    </row>
    <row r="67" spans="1:6" ht="14.1" customHeight="1">
      <c r="A67" s="6"/>
      <c r="B67" s="7"/>
      <c r="C67" s="3"/>
      <c r="D67" s="104"/>
      <c r="E67" s="107"/>
      <c r="F67" s="1"/>
    </row>
    <row r="68" spans="1:6" ht="14.1" customHeight="1">
      <c r="A68" s="6" t="s">
        <v>591</v>
      </c>
      <c r="B68" s="8" t="s">
        <v>588</v>
      </c>
      <c r="C68" s="3" t="s">
        <v>579</v>
      </c>
      <c r="D68" s="104"/>
      <c r="E68" s="107"/>
      <c r="F68" s="1">
        <f>E68*D68</f>
        <v>0</v>
      </c>
    </row>
    <row r="69" spans="1:6" ht="14.1" customHeight="1">
      <c r="A69" s="6"/>
      <c r="B69" s="7"/>
      <c r="C69" s="3"/>
      <c r="D69" s="104"/>
      <c r="E69" s="107"/>
      <c r="F69" s="1"/>
    </row>
    <row r="70" spans="1:6" ht="14.1" customHeight="1">
      <c r="A70" s="6" t="s">
        <v>592</v>
      </c>
      <c r="B70" s="7" t="s">
        <v>589</v>
      </c>
      <c r="C70" s="3" t="s">
        <v>579</v>
      </c>
      <c r="D70" s="104"/>
      <c r="E70" s="107"/>
      <c r="F70" s="1">
        <f>E70*D70</f>
        <v>0</v>
      </c>
    </row>
    <row r="71" spans="1:6" ht="14.1" customHeight="1">
      <c r="A71" s="6"/>
      <c r="B71" s="7"/>
      <c r="C71" s="3"/>
      <c r="D71" s="66"/>
      <c r="E71" s="107"/>
      <c r="F71" s="1"/>
    </row>
    <row r="72" spans="1:6" ht="14.1" customHeight="1">
      <c r="A72" s="6"/>
      <c r="B72" s="7"/>
      <c r="C72" s="3"/>
      <c r="D72" s="66"/>
      <c r="E72" s="107"/>
      <c r="F72" s="1"/>
    </row>
    <row r="73" spans="1:6" ht="14.1" customHeight="1">
      <c r="A73" s="6"/>
      <c r="B73" s="7"/>
      <c r="C73" s="3"/>
      <c r="D73" s="66"/>
      <c r="E73" s="174"/>
      <c r="F73" s="1"/>
    </row>
    <row r="74" spans="1:6" ht="14.1" customHeight="1">
      <c r="A74" s="6"/>
      <c r="B74" s="7"/>
      <c r="C74" s="3"/>
      <c r="D74" s="66"/>
      <c r="E74" s="107"/>
      <c r="F74" s="1"/>
    </row>
    <row r="75" spans="1:6" ht="14.1" customHeight="1">
      <c r="A75" s="6"/>
      <c r="B75" s="7"/>
      <c r="C75" s="3"/>
      <c r="D75" s="66"/>
      <c r="E75" s="174"/>
      <c r="F75" s="1"/>
    </row>
    <row r="76" spans="1:6" ht="14.1" customHeight="1">
      <c r="A76" s="6"/>
      <c r="B76" s="7"/>
      <c r="C76" s="3"/>
      <c r="D76" s="66"/>
      <c r="E76" s="107"/>
      <c r="F76" s="1"/>
    </row>
    <row r="77" spans="1:6" ht="14.1" customHeight="1" thickBot="1">
      <c r="A77" s="25"/>
      <c r="B77" s="26"/>
      <c r="C77" s="27"/>
      <c r="D77" s="97"/>
      <c r="E77" s="108"/>
      <c r="F77" s="30"/>
    </row>
    <row r="78" spans="1:6" ht="28.05" customHeight="1" thickBot="1">
      <c r="A78" s="444" t="s">
        <v>257</v>
      </c>
      <c r="B78" s="445"/>
      <c r="C78" s="445"/>
      <c r="D78" s="445"/>
      <c r="E78" s="446"/>
      <c r="F78" s="74">
        <f>SUM(F35:F77)</f>
        <v>0</v>
      </c>
    </row>
    <row r="79" spans="1:6" ht="14.1" customHeight="1">
      <c r="A79" s="39"/>
      <c r="B79" s="39"/>
      <c r="C79" s="39"/>
      <c r="D79" s="101"/>
      <c r="E79" s="111"/>
      <c r="F79" s="41"/>
    </row>
    <row r="80" spans="1:6" ht="28.05" customHeight="1">
      <c r="A80" s="396" t="s">
        <v>255</v>
      </c>
      <c r="B80" s="397"/>
      <c r="C80" s="397"/>
      <c r="D80" s="397"/>
      <c r="E80" s="398" t="s">
        <v>256</v>
      </c>
      <c r="F80" s="397"/>
    </row>
    <row r="81" ht="10.050000000000001" customHeight="1"/>
  </sheetData>
  <mergeCells count="11">
    <mergeCell ref="J24:O24"/>
    <mergeCell ref="L25:O25"/>
    <mergeCell ref="J27:O27"/>
    <mergeCell ref="L28:O28"/>
    <mergeCell ref="A30:E30"/>
    <mergeCell ref="A32:D32"/>
    <mergeCell ref="E32:F32"/>
    <mergeCell ref="A80:D80"/>
    <mergeCell ref="E80:F80"/>
    <mergeCell ref="A78:E78"/>
    <mergeCell ref="A35:E35"/>
  </mergeCells>
  <phoneticPr fontId="1" type="noConversion"/>
  <conditionalFormatting sqref="F14:F16 F24:F27 F44:F46 F50:F54 F56 F65 F73 F75">
    <cfRule type="cellIs" dxfId="97" priority="9" stopIfTrue="1" operator="equal">
      <formula>"ro"</formula>
    </cfRule>
    <cfRule type="cellIs" dxfId="96" priority="10" stopIfTrue="1" operator="equal">
      <formula>" "</formula>
    </cfRule>
  </conditionalFormatting>
  <conditionalFormatting sqref="F58">
    <cfRule type="cellIs" dxfId="95" priority="1" stopIfTrue="1" operator="equal">
      <formula>"ro"</formula>
    </cfRule>
    <cfRule type="cellIs" dxfId="94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1" firstPageNumber="33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  <rowBreaks count="1" manualBreakCount="1">
    <brk id="3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4"/>
    <pageSetUpPr fitToPage="1"/>
  </sheetPr>
  <dimension ref="A1:F399"/>
  <sheetViews>
    <sheetView showZeros="0" view="pageBreakPreview" zoomScaleNormal="100" zoomScaleSheetLayoutView="100" workbookViewId="0">
      <selection activeCell="M21" sqref="M21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69" t="s">
        <v>248</v>
      </c>
      <c r="B1" s="70" t="s">
        <v>249</v>
      </c>
      <c r="C1" s="70" t="s">
        <v>250</v>
      </c>
      <c r="D1" s="71" t="s">
        <v>251</v>
      </c>
      <c r="E1" s="72" t="s">
        <v>252</v>
      </c>
      <c r="F1" s="73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293</v>
      </c>
      <c r="B3" s="21" t="s">
        <v>89</v>
      </c>
      <c r="C3" s="3"/>
      <c r="D3" s="66"/>
      <c r="E3" s="5"/>
      <c r="F3" s="1"/>
    </row>
    <row r="4" spans="1:6" ht="14.1" customHeight="1">
      <c r="A4" s="6"/>
      <c r="B4" s="21" t="s">
        <v>88</v>
      </c>
      <c r="C4" s="3"/>
      <c r="D4" s="66"/>
      <c r="E4" s="5"/>
      <c r="F4" s="1"/>
    </row>
    <row r="5" spans="1:6" ht="14.1" customHeight="1">
      <c r="A5" s="6"/>
      <c r="C5" s="3"/>
      <c r="D5" s="66"/>
      <c r="E5" s="5"/>
      <c r="F5" s="1"/>
    </row>
    <row r="6" spans="1:6" ht="14.1" customHeight="1">
      <c r="A6" s="20" t="s">
        <v>95</v>
      </c>
      <c r="B6" s="21" t="s">
        <v>242</v>
      </c>
      <c r="C6" s="3"/>
      <c r="D6" s="66"/>
      <c r="E6" s="5"/>
      <c r="F6" s="1"/>
    </row>
    <row r="7" spans="1:6" ht="14.1" customHeight="1">
      <c r="A7" s="6"/>
      <c r="B7" s="8"/>
      <c r="C7" s="3"/>
      <c r="D7" s="66"/>
      <c r="E7" s="5"/>
      <c r="F7" s="1"/>
    </row>
    <row r="8" spans="1:6" ht="14.1" customHeight="1">
      <c r="A8" s="20" t="s">
        <v>98</v>
      </c>
      <c r="B8" s="21" t="s">
        <v>97</v>
      </c>
      <c r="C8" s="3"/>
      <c r="D8" s="66"/>
      <c r="E8" s="5"/>
      <c r="F8" s="1"/>
    </row>
    <row r="9" spans="1:6" ht="14.1" customHeight="1">
      <c r="A9" s="6"/>
      <c r="B9" s="21" t="s">
        <v>349</v>
      </c>
      <c r="C9" s="3"/>
      <c r="D9" s="66"/>
      <c r="E9" s="5"/>
      <c r="F9" s="1"/>
    </row>
    <row r="10" spans="1:6" ht="14.1" customHeight="1">
      <c r="A10" s="6"/>
      <c r="B10" s="7" t="s">
        <v>96</v>
      </c>
      <c r="C10" s="3"/>
      <c r="D10" s="66"/>
      <c r="E10" s="5"/>
      <c r="F10" s="1"/>
    </row>
    <row r="11" spans="1:6" ht="14.1" customHeight="1">
      <c r="A11" s="6"/>
      <c r="B11" s="7"/>
      <c r="C11" s="3"/>
      <c r="D11" s="66"/>
      <c r="E11" s="5"/>
      <c r="F11" s="1"/>
    </row>
    <row r="12" spans="1:6" ht="14.1" customHeight="1">
      <c r="A12" s="6" t="s">
        <v>100</v>
      </c>
      <c r="B12" s="7" t="s">
        <v>581</v>
      </c>
      <c r="C12" s="3"/>
      <c r="D12" s="66"/>
      <c r="E12" s="5"/>
      <c r="F12" s="1"/>
    </row>
    <row r="13" spans="1:6" ht="14.1" customHeight="1">
      <c r="A13" s="6"/>
      <c r="B13" s="7" t="s">
        <v>99</v>
      </c>
      <c r="C13" s="3" t="s">
        <v>323</v>
      </c>
      <c r="D13" s="66">
        <v>400</v>
      </c>
      <c r="E13" s="499"/>
      <c r="F13" s="500" t="str">
        <f>IF(TRIM(D13)="rate only","ro",IF(ISBLANK(E13)," ",D13*E13))</f>
        <v xml:space="preserve"> </v>
      </c>
    </row>
    <row r="14" spans="1:6" ht="14.1" customHeight="1">
      <c r="A14" s="6"/>
      <c r="B14" s="7"/>
      <c r="C14" s="3"/>
      <c r="D14" s="66"/>
      <c r="E14" s="501"/>
      <c r="F14" s="500"/>
    </row>
    <row r="15" spans="1:6" ht="14.1" customHeight="1">
      <c r="A15" s="6"/>
      <c r="B15" s="7"/>
      <c r="C15" s="3"/>
      <c r="D15" s="66"/>
      <c r="E15" s="5"/>
      <c r="F15" s="1"/>
    </row>
    <row r="16" spans="1:6" ht="14.1" customHeight="1">
      <c r="A16" s="6"/>
      <c r="B16" s="7"/>
      <c r="C16" s="3"/>
      <c r="D16" s="66"/>
      <c r="E16" s="94"/>
      <c r="F16" s="1"/>
    </row>
    <row r="17" spans="1:6" ht="14.1" customHeight="1">
      <c r="A17" s="6"/>
      <c r="B17" s="7"/>
      <c r="C17" s="3"/>
      <c r="D17" s="66"/>
      <c r="E17" s="5"/>
      <c r="F17" s="1"/>
    </row>
    <row r="18" spans="1:6" ht="14.1" customHeight="1">
      <c r="A18" s="6"/>
      <c r="B18" s="7"/>
      <c r="C18" s="3"/>
      <c r="D18" s="66"/>
      <c r="E18" s="5"/>
      <c r="F18" s="1"/>
    </row>
    <row r="19" spans="1:6" ht="14.1" customHeight="1">
      <c r="A19" s="20"/>
      <c r="B19" s="21"/>
      <c r="C19" s="3"/>
      <c r="D19" s="66"/>
      <c r="E19" s="5"/>
      <c r="F19" s="1"/>
    </row>
    <row r="20" spans="1:6" ht="14.1" customHeight="1">
      <c r="A20" s="6"/>
      <c r="B20" s="7"/>
      <c r="C20" s="3"/>
      <c r="D20" s="66"/>
      <c r="E20" s="5"/>
      <c r="F20" s="1"/>
    </row>
    <row r="21" spans="1:6" ht="14.1" customHeight="1">
      <c r="A21" s="6"/>
      <c r="B21" s="7"/>
      <c r="C21" s="3"/>
      <c r="D21" s="66"/>
      <c r="E21" s="5"/>
      <c r="F21" s="1"/>
    </row>
    <row r="22" spans="1:6" ht="14.1" customHeight="1">
      <c r="A22" s="6"/>
      <c r="B22" s="7"/>
      <c r="C22" s="3"/>
      <c r="D22" s="66"/>
      <c r="E22" s="5"/>
      <c r="F22" s="1"/>
    </row>
    <row r="23" spans="1:6" ht="14.1" customHeight="1">
      <c r="A23" s="6"/>
      <c r="B23" s="7"/>
      <c r="C23" s="3"/>
      <c r="D23" s="66"/>
      <c r="E23" s="94"/>
      <c r="F23" s="1"/>
    </row>
    <row r="24" spans="1:6" ht="14.1" customHeight="1">
      <c r="A24" s="6"/>
      <c r="B24"/>
      <c r="C24" s="3"/>
      <c r="D24" s="66"/>
      <c r="E24" s="5"/>
      <c r="F24" s="1"/>
    </row>
    <row r="25" spans="1:6" ht="14.1" customHeight="1">
      <c r="A25" s="6"/>
      <c r="B25" s="7"/>
      <c r="C25" s="3"/>
      <c r="D25" s="66"/>
      <c r="E25" s="5"/>
      <c r="F25" s="1"/>
    </row>
    <row r="26" spans="1:6" ht="14.1" customHeight="1">
      <c r="A26" s="6"/>
      <c r="B26" s="7"/>
      <c r="C26" s="3"/>
      <c r="D26" s="66"/>
      <c r="E26" s="94"/>
      <c r="F26" s="1"/>
    </row>
    <row r="27" spans="1:6" ht="14.1" customHeight="1">
      <c r="A27" s="6"/>
      <c r="B27" s="7"/>
      <c r="C27" s="3"/>
      <c r="D27" s="66"/>
      <c r="E27" s="5"/>
      <c r="F27" s="1"/>
    </row>
    <row r="28" spans="1:6" ht="14.1" customHeight="1">
      <c r="A28" s="6"/>
      <c r="B28" s="7"/>
      <c r="C28" s="3"/>
      <c r="D28" s="66"/>
      <c r="E28" s="5"/>
      <c r="F28" s="1"/>
    </row>
    <row r="29" spans="1:6" ht="14.1" customHeight="1">
      <c r="A29" s="6"/>
      <c r="B29" s="7"/>
      <c r="C29" s="3"/>
      <c r="D29" s="66"/>
      <c r="E29" s="94"/>
      <c r="F29" s="1"/>
    </row>
    <row r="30" spans="1:6" ht="14.1" customHeight="1">
      <c r="A30" s="6"/>
      <c r="B30" s="7"/>
      <c r="C30" s="3"/>
      <c r="D30" s="66"/>
      <c r="E30" s="5"/>
      <c r="F30" s="1"/>
    </row>
    <row r="31" spans="1:6" ht="14.1" customHeight="1" thickBot="1">
      <c r="A31" s="25"/>
      <c r="B31" s="26"/>
      <c r="C31" s="27"/>
      <c r="D31" s="97"/>
      <c r="E31" s="29"/>
      <c r="F31" s="30"/>
    </row>
    <row r="32" spans="1:6" ht="28.05" customHeight="1" thickBot="1">
      <c r="A32" s="444" t="s">
        <v>254</v>
      </c>
      <c r="B32" s="445"/>
      <c r="C32" s="445"/>
      <c r="D32" s="445"/>
      <c r="E32" s="446"/>
      <c r="F32" s="74">
        <f>SUM(F3:F30)</f>
        <v>0</v>
      </c>
    </row>
    <row r="33" spans="1:6" ht="14.1" customHeight="1">
      <c r="A33" s="35"/>
      <c r="C33" s="46"/>
      <c r="E33" s="37"/>
      <c r="F33" s="37"/>
    </row>
    <row r="34" spans="1:6" ht="28.05" customHeight="1">
      <c r="A34" s="396" t="s">
        <v>255</v>
      </c>
      <c r="B34" s="397"/>
      <c r="C34" s="397"/>
      <c r="D34" s="397"/>
      <c r="E34" s="398" t="s">
        <v>256</v>
      </c>
      <c r="F34" s="397"/>
    </row>
    <row r="35" spans="1:6" ht="10.050000000000001" customHeight="1"/>
    <row r="36" spans="1:6" ht="28.05" customHeight="1"/>
    <row r="37" spans="1:6" ht="28.05" customHeight="1"/>
    <row r="38" spans="1:6" ht="14.1" customHeight="1"/>
    <row r="39" spans="1:6" ht="14.1" customHeight="1"/>
    <row r="40" spans="1:6" ht="14.1" customHeight="1"/>
    <row r="41" spans="1:6" ht="14.1" customHeight="1"/>
    <row r="42" spans="1:6" ht="14.1" customHeight="1"/>
    <row r="43" spans="1:6" ht="14.1" customHeight="1"/>
    <row r="44" spans="1:6" ht="14.1" customHeight="1"/>
    <row r="45" spans="1:6" ht="14.1" customHeight="1"/>
    <row r="46" spans="1:6" ht="14.1" customHeight="1"/>
    <row r="47" spans="1:6" ht="14.1" customHeight="1"/>
    <row r="48" spans="1:6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28.05" customHeight="1"/>
    <row r="84" ht="14.1" customHeight="1"/>
    <row r="85" ht="28.05" customHeight="1"/>
    <row r="86" ht="42" customHeight="1"/>
    <row r="87" ht="10.050000000000001" customHeight="1"/>
    <row r="88" ht="28.05" customHeight="1"/>
    <row r="89" ht="28.05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28.05" customHeight="1"/>
    <row r="136" ht="14.1" customHeight="1"/>
    <row r="137" ht="28.05" customHeight="1"/>
    <row r="138" ht="42" customHeight="1"/>
    <row r="139" ht="10.050000000000001" customHeight="1"/>
    <row r="140" ht="28.05" customHeight="1"/>
    <row r="141" ht="28.05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28.05" customHeight="1"/>
    <row r="188" ht="14.1" customHeight="1"/>
    <row r="189" ht="28.05" customHeight="1"/>
    <row r="190" ht="42" customHeight="1"/>
    <row r="191" ht="10.050000000000001" customHeight="1"/>
    <row r="192" ht="28.05" customHeight="1"/>
    <row r="193" ht="28.05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28.05" customHeight="1"/>
    <row r="240" ht="14.1" customHeight="1"/>
    <row r="241" ht="28.05" customHeight="1"/>
    <row r="242" ht="42" customHeight="1"/>
    <row r="243" ht="10.050000000000001" customHeight="1"/>
    <row r="244" ht="28.05" customHeight="1"/>
    <row r="245" ht="28.05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28.05" customHeight="1"/>
    <row r="292" ht="14.1" customHeight="1"/>
    <row r="293" ht="28.05" customHeight="1"/>
    <row r="294" ht="42" customHeight="1"/>
    <row r="295" ht="10.050000000000001" customHeight="1"/>
    <row r="296" ht="28.05" customHeight="1"/>
    <row r="297" ht="28.05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28.05" customHeight="1"/>
    <row r="344" ht="14.1" customHeight="1"/>
    <row r="345" ht="28.05" customHeight="1"/>
    <row r="346" ht="42" customHeight="1"/>
    <row r="347" ht="10.050000000000001" customHeight="1"/>
    <row r="348" ht="28.05" customHeight="1"/>
    <row r="349" ht="28.05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28.05" customHeight="1"/>
    <row r="396" ht="14.1" customHeight="1"/>
    <row r="397" ht="28.05" customHeight="1"/>
    <row r="398" ht="42" customHeight="1"/>
    <row r="399" ht="10.050000000000001" customHeight="1"/>
  </sheetData>
  <mergeCells count="3">
    <mergeCell ref="A34:D34"/>
    <mergeCell ref="E34:F34"/>
    <mergeCell ref="A32:E32"/>
  </mergeCells>
  <phoneticPr fontId="1" type="noConversion"/>
  <conditionalFormatting sqref="F16 F23:F29">
    <cfRule type="cellIs" dxfId="93" priority="1" stopIfTrue="1" operator="equal">
      <formula>"ro"</formula>
    </cfRule>
    <cfRule type="cellIs" dxfId="92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42" fitToHeight="0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59999389629810485"/>
  </sheetPr>
  <dimension ref="A1:I50"/>
  <sheetViews>
    <sheetView view="pageBreakPreview" zoomScaleNormal="103" zoomScaleSheetLayoutView="100" workbookViewId="0">
      <selection activeCell="E9" sqref="E9:F19"/>
    </sheetView>
  </sheetViews>
  <sheetFormatPr defaultRowHeight="13.2"/>
  <cols>
    <col min="1" max="1" width="12.77734375" customWidth="1"/>
    <col min="2" max="2" width="32.109375" customWidth="1"/>
    <col min="3" max="3" width="10.77734375" customWidth="1"/>
    <col min="4" max="4" width="12.77734375" style="347" customWidth="1"/>
    <col min="5" max="5" width="13.77734375" customWidth="1"/>
    <col min="6" max="6" width="15.77734375" style="309" customWidth="1"/>
  </cols>
  <sheetData>
    <row r="1" spans="1:9" ht="13.8" thickBot="1"/>
    <row r="2" spans="1:9" ht="13.8" thickBot="1">
      <c r="A2" s="69" t="s">
        <v>248</v>
      </c>
      <c r="B2" s="70" t="s">
        <v>249</v>
      </c>
      <c r="C2" s="70" t="s">
        <v>250</v>
      </c>
      <c r="D2" s="71" t="s">
        <v>251</v>
      </c>
      <c r="E2" s="72" t="s">
        <v>252</v>
      </c>
      <c r="F2" s="310" t="s">
        <v>253</v>
      </c>
    </row>
    <row r="3" spans="1:9">
      <c r="A3" s="14"/>
      <c r="B3" s="15"/>
      <c r="C3" s="16"/>
      <c r="D3" s="96"/>
      <c r="E3" s="18"/>
      <c r="F3" s="259"/>
    </row>
    <row r="4" spans="1:9">
      <c r="A4" s="20" t="s">
        <v>293</v>
      </c>
      <c r="B4" s="21" t="s">
        <v>582</v>
      </c>
      <c r="C4" s="3"/>
      <c r="D4" s="66"/>
      <c r="E4" s="5"/>
      <c r="F4" s="260"/>
    </row>
    <row r="5" spans="1:9">
      <c r="A5" s="6"/>
      <c r="B5" s="21"/>
      <c r="C5" s="3"/>
      <c r="D5" s="66"/>
      <c r="E5" s="5"/>
      <c r="F5" s="260"/>
    </row>
    <row r="6" spans="1:9">
      <c r="A6" s="20" t="s">
        <v>594</v>
      </c>
      <c r="B6" s="21" t="s">
        <v>294</v>
      </c>
      <c r="C6" s="3"/>
      <c r="D6" s="66"/>
      <c r="E6" s="5"/>
      <c r="F6" s="260"/>
    </row>
    <row r="7" spans="1:9">
      <c r="A7" s="6"/>
      <c r="B7" s="7"/>
      <c r="C7" s="3"/>
      <c r="D7" s="66"/>
      <c r="E7" s="5"/>
      <c r="F7" s="260"/>
      <c r="I7" s="172"/>
    </row>
    <row r="8" spans="1:9" ht="14.55" customHeight="1">
      <c r="A8" s="20" t="s">
        <v>593</v>
      </c>
      <c r="B8" s="173" t="s">
        <v>595</v>
      </c>
      <c r="C8" s="3"/>
      <c r="D8" s="66"/>
      <c r="E8" s="5"/>
      <c r="F8" s="260"/>
    </row>
    <row r="9" spans="1:9">
      <c r="A9" s="6"/>
      <c r="B9" s="7"/>
      <c r="C9" s="3"/>
      <c r="D9" s="66"/>
      <c r="E9" s="501"/>
      <c r="F9" s="254"/>
    </row>
    <row r="10" spans="1:9">
      <c r="A10" s="6" t="s">
        <v>596</v>
      </c>
      <c r="B10" s="7" t="s">
        <v>597</v>
      </c>
      <c r="C10" s="3" t="s">
        <v>263</v>
      </c>
      <c r="D10" s="66">
        <v>400</v>
      </c>
      <c r="E10" s="499"/>
      <c r="F10" s="312">
        <f>E10*D10</f>
        <v>0</v>
      </c>
    </row>
    <row r="11" spans="1:9">
      <c r="A11" s="6"/>
      <c r="B11" s="7"/>
      <c r="C11" s="3"/>
      <c r="D11" s="66"/>
      <c r="E11" s="499"/>
      <c r="F11" s="312"/>
    </row>
    <row r="12" spans="1:9" ht="16.05" customHeight="1">
      <c r="A12" s="171" t="s">
        <v>598</v>
      </c>
      <c r="B12" s="170" t="s">
        <v>599</v>
      </c>
      <c r="C12" s="176" t="s">
        <v>309</v>
      </c>
      <c r="D12" s="367">
        <v>1350</v>
      </c>
      <c r="E12" s="499"/>
      <c r="F12" s="312">
        <f>E12*D12</f>
        <v>0</v>
      </c>
    </row>
    <row r="13" spans="1:9">
      <c r="A13" s="175"/>
      <c r="B13" s="8"/>
      <c r="C13" s="3"/>
      <c r="D13" s="66"/>
      <c r="E13" s="501"/>
      <c r="F13" s="254"/>
    </row>
    <row r="14" spans="1:9">
      <c r="A14" s="6" t="s">
        <v>600</v>
      </c>
      <c r="B14" s="7" t="s">
        <v>601</v>
      </c>
      <c r="C14" s="3"/>
      <c r="D14" s="66"/>
      <c r="E14" s="501"/>
      <c r="F14" s="254"/>
    </row>
    <row r="15" spans="1:9">
      <c r="A15" s="6"/>
      <c r="B15" s="7"/>
      <c r="C15" s="3"/>
      <c r="D15" s="66"/>
      <c r="E15" s="499"/>
      <c r="F15" s="312"/>
    </row>
    <row r="16" spans="1:9" ht="24">
      <c r="A16" s="6" t="s">
        <v>602</v>
      </c>
      <c r="B16" s="8" t="s">
        <v>617</v>
      </c>
      <c r="C16" s="3" t="s">
        <v>263</v>
      </c>
      <c r="D16" s="66">
        <v>300</v>
      </c>
      <c r="E16" s="499"/>
      <c r="F16" s="312">
        <f>E16*D16</f>
        <v>0</v>
      </c>
    </row>
    <row r="17" spans="1:6">
      <c r="A17" s="6"/>
      <c r="B17" s="7"/>
      <c r="C17" s="3"/>
      <c r="D17" s="66"/>
      <c r="E17" s="501"/>
      <c r="F17" s="254"/>
    </row>
    <row r="18" spans="1:6">
      <c r="A18" s="6" t="s">
        <v>603</v>
      </c>
      <c r="B18" s="7" t="s">
        <v>604</v>
      </c>
      <c r="C18" s="3"/>
      <c r="D18" s="368"/>
      <c r="E18" s="499"/>
      <c r="F18" s="312"/>
    </row>
    <row r="19" spans="1:6">
      <c r="A19" s="6"/>
      <c r="B19" s="7" t="s">
        <v>605</v>
      </c>
      <c r="C19" s="176" t="s">
        <v>309</v>
      </c>
      <c r="D19" s="367">
        <v>1300</v>
      </c>
      <c r="E19" s="499"/>
      <c r="F19" s="312">
        <f>E19*D19</f>
        <v>0</v>
      </c>
    </row>
    <row r="20" spans="1:6">
      <c r="A20" s="6"/>
      <c r="B20" s="8"/>
      <c r="C20" s="3"/>
      <c r="D20" s="66"/>
      <c r="E20" s="94"/>
      <c r="F20" s="312"/>
    </row>
    <row r="21" spans="1:6">
      <c r="A21" s="6"/>
      <c r="B21" s="7"/>
      <c r="C21" s="3"/>
      <c r="D21" s="66"/>
      <c r="E21" s="5"/>
      <c r="F21" s="260"/>
    </row>
    <row r="22" spans="1:6">
      <c r="A22" s="6"/>
      <c r="B22" s="8"/>
      <c r="C22" s="3"/>
      <c r="D22" s="66"/>
      <c r="E22" s="94"/>
      <c r="F22" s="312"/>
    </row>
    <row r="23" spans="1:6">
      <c r="A23" s="6"/>
      <c r="B23" s="7"/>
      <c r="C23" s="3"/>
      <c r="D23" s="66"/>
      <c r="E23" s="5"/>
      <c r="F23" s="254"/>
    </row>
    <row r="24" spans="1:6">
      <c r="A24" s="6"/>
      <c r="B24" s="8"/>
      <c r="C24" s="3"/>
      <c r="D24" s="368"/>
      <c r="E24" s="94"/>
      <c r="F24" s="312"/>
    </row>
    <row r="25" spans="1:6">
      <c r="A25" s="6"/>
      <c r="B25" s="7"/>
      <c r="C25" s="3"/>
      <c r="D25" s="66"/>
      <c r="E25" s="5"/>
      <c r="F25" s="254"/>
    </row>
    <row r="26" spans="1:6">
      <c r="A26" s="6"/>
      <c r="B26" s="8"/>
      <c r="C26" s="3"/>
      <c r="D26" s="368"/>
      <c r="E26" s="94"/>
      <c r="F26" s="312"/>
    </row>
    <row r="27" spans="1:6">
      <c r="A27" s="6"/>
      <c r="B27" s="7"/>
      <c r="C27" s="3"/>
      <c r="D27" s="66"/>
      <c r="E27" s="5"/>
      <c r="F27" s="260"/>
    </row>
    <row r="28" spans="1:6">
      <c r="A28" s="6"/>
      <c r="B28" s="7"/>
      <c r="C28" s="3"/>
      <c r="D28" s="66"/>
      <c r="E28" s="5"/>
      <c r="F28" s="260"/>
    </row>
    <row r="29" spans="1:6">
      <c r="A29" s="6"/>
      <c r="B29" s="7"/>
      <c r="C29" s="3"/>
      <c r="D29" s="66"/>
      <c r="E29" s="94"/>
      <c r="F29" s="311"/>
    </row>
    <row r="30" spans="1:6">
      <c r="A30" s="6"/>
      <c r="B30" s="7"/>
      <c r="C30" s="3"/>
      <c r="D30" s="368"/>
      <c r="E30" s="94"/>
      <c r="F30" s="312"/>
    </row>
    <row r="31" spans="1:6">
      <c r="A31" s="6"/>
      <c r="B31" s="7"/>
      <c r="C31" s="3"/>
      <c r="D31" s="368"/>
      <c r="E31" s="94"/>
      <c r="F31" s="311"/>
    </row>
    <row r="32" spans="1:6">
      <c r="A32" s="6"/>
      <c r="B32" s="7"/>
      <c r="C32" s="3"/>
      <c r="D32" s="368"/>
      <c r="E32" s="94"/>
      <c r="F32" s="312"/>
    </row>
    <row r="33" spans="1:8">
      <c r="A33" s="6"/>
      <c r="B33" s="7"/>
      <c r="C33" s="176"/>
      <c r="D33" s="367"/>
      <c r="E33" s="94"/>
      <c r="F33" s="312"/>
    </row>
    <row r="34" spans="1:8">
      <c r="A34" s="6"/>
      <c r="B34" s="7"/>
      <c r="C34" s="3"/>
      <c r="D34" s="368"/>
      <c r="E34" s="94"/>
      <c r="F34" s="311"/>
    </row>
    <row r="35" spans="1:8">
      <c r="A35" s="242"/>
      <c r="B35" s="7"/>
      <c r="C35" s="3"/>
      <c r="D35" s="368"/>
      <c r="E35" s="94"/>
      <c r="F35" s="311"/>
    </row>
    <row r="36" spans="1:8">
      <c r="A36" s="242"/>
      <c r="B36" s="7"/>
      <c r="C36" s="3"/>
      <c r="D36" s="368"/>
      <c r="E36" s="94"/>
      <c r="F36" s="311"/>
      <c r="H36" s="264"/>
    </row>
    <row r="37" spans="1:8">
      <c r="A37" s="265"/>
      <c r="B37" s="170"/>
      <c r="C37" s="176"/>
      <c r="E37" s="94"/>
      <c r="F37" s="311"/>
    </row>
    <row r="38" spans="1:8">
      <c r="A38" s="242"/>
      <c r="B38" s="7"/>
      <c r="C38" s="3"/>
      <c r="D38" s="368"/>
      <c r="E38" s="94"/>
      <c r="F38" s="311"/>
    </row>
    <row r="39" spans="1:8">
      <c r="A39" s="6"/>
      <c r="B39" s="7"/>
      <c r="C39" s="3"/>
      <c r="D39" s="368"/>
      <c r="E39" s="94"/>
      <c r="F39" s="311"/>
    </row>
    <row r="40" spans="1:8">
      <c r="A40" s="6"/>
      <c r="B40" s="7"/>
      <c r="C40" s="3"/>
      <c r="D40" s="368"/>
      <c r="E40" s="94"/>
      <c r="F40" s="311"/>
    </row>
    <row r="41" spans="1:8">
      <c r="A41" s="6"/>
      <c r="B41" s="7"/>
      <c r="C41" s="3"/>
      <c r="D41" s="368"/>
      <c r="E41" s="94"/>
      <c r="F41" s="311"/>
    </row>
    <row r="42" spans="1:8">
      <c r="A42" s="6"/>
      <c r="B42" s="7"/>
      <c r="C42" s="3"/>
      <c r="D42" s="368"/>
      <c r="E42" s="94"/>
      <c r="F42" s="311"/>
    </row>
    <row r="43" spans="1:8">
      <c r="A43" s="6"/>
      <c r="B43" s="7"/>
      <c r="C43" s="3"/>
      <c r="D43" s="368"/>
      <c r="E43" s="94"/>
      <c r="F43" s="311"/>
    </row>
    <row r="44" spans="1:8">
      <c r="A44" s="6"/>
      <c r="B44" s="7"/>
      <c r="C44" s="3"/>
      <c r="D44" s="368"/>
      <c r="E44" s="94"/>
      <c r="F44" s="311"/>
    </row>
    <row r="45" spans="1:8">
      <c r="A45" s="6"/>
      <c r="B45" s="7"/>
      <c r="C45" s="3"/>
      <c r="D45" s="368"/>
      <c r="E45" s="94"/>
      <c r="F45" s="311"/>
    </row>
    <row r="46" spans="1:8">
      <c r="A46" s="6"/>
      <c r="B46" s="7"/>
      <c r="C46" s="3"/>
      <c r="D46" s="368"/>
      <c r="E46" s="94"/>
      <c r="F46" s="311"/>
    </row>
    <row r="47" spans="1:8" ht="13.8" thickBot="1">
      <c r="A47" s="25"/>
      <c r="B47" s="26"/>
      <c r="C47" s="27"/>
      <c r="D47" s="97"/>
      <c r="E47" s="29"/>
      <c r="F47" s="302"/>
    </row>
    <row r="48" spans="1:8" ht="13.8" thickBot="1">
      <c r="A48" s="444" t="s">
        <v>254</v>
      </c>
      <c r="B48" s="445"/>
      <c r="C48" s="445"/>
      <c r="D48" s="445"/>
      <c r="E48" s="446"/>
      <c r="F48" s="313">
        <f>SUM(F3:F47)</f>
        <v>0</v>
      </c>
    </row>
    <row r="49" spans="1:6">
      <c r="A49" s="32"/>
      <c r="B49" s="32"/>
      <c r="C49" s="32"/>
      <c r="D49" s="98"/>
      <c r="E49" s="32"/>
      <c r="F49" s="303"/>
    </row>
    <row r="50" spans="1:6">
      <c r="A50" s="396" t="s">
        <v>255</v>
      </c>
      <c r="B50" s="397"/>
      <c r="C50" s="397"/>
      <c r="D50" s="397"/>
      <c r="E50" s="398" t="s">
        <v>256</v>
      </c>
      <c r="F50" s="397"/>
    </row>
  </sheetData>
  <mergeCells count="3">
    <mergeCell ref="A48:E48"/>
    <mergeCell ref="A50:D50"/>
    <mergeCell ref="E50:F50"/>
  </mergeCells>
  <conditionalFormatting sqref="F10:F12">
    <cfRule type="cellIs" dxfId="91" priority="13" stopIfTrue="1" operator="equal">
      <formula>"ro"</formula>
    </cfRule>
    <cfRule type="cellIs" dxfId="90" priority="14" stopIfTrue="1" operator="equal">
      <formula>" "</formula>
    </cfRule>
  </conditionalFormatting>
  <conditionalFormatting sqref="F15:F16">
    <cfRule type="cellIs" dxfId="89" priority="3" stopIfTrue="1" operator="equal">
      <formula>"ro"</formula>
    </cfRule>
    <cfRule type="cellIs" dxfId="88" priority="4" stopIfTrue="1" operator="equal">
      <formula>" "</formula>
    </cfRule>
  </conditionalFormatting>
  <conditionalFormatting sqref="F18:F20">
    <cfRule type="cellIs" dxfId="87" priority="1" stopIfTrue="1" operator="equal">
      <formula>"ro"</formula>
    </cfRule>
    <cfRule type="cellIs" dxfId="86" priority="2" stopIfTrue="1" operator="equal">
      <formula>" "</formula>
    </cfRule>
  </conditionalFormatting>
  <conditionalFormatting sqref="F22">
    <cfRule type="cellIs" dxfId="85" priority="19" stopIfTrue="1" operator="equal">
      <formula>"ro"</formula>
    </cfRule>
    <cfRule type="cellIs" dxfId="84" priority="20" stopIfTrue="1" operator="equal">
      <formula>" "</formula>
    </cfRule>
  </conditionalFormatting>
  <conditionalFormatting sqref="F24">
    <cfRule type="cellIs" dxfId="83" priority="17" stopIfTrue="1" operator="equal">
      <formula>"ro"</formula>
    </cfRule>
    <cfRule type="cellIs" dxfId="82" priority="18" stopIfTrue="1" operator="equal">
      <formula>" "</formula>
    </cfRule>
  </conditionalFormatting>
  <conditionalFormatting sqref="F26">
    <cfRule type="cellIs" dxfId="81" priority="7" stopIfTrue="1" operator="equal">
      <formula>"ro"</formula>
    </cfRule>
    <cfRule type="cellIs" dxfId="80" priority="8" stopIfTrue="1" operator="equal">
      <formula>" "</formula>
    </cfRule>
  </conditionalFormatting>
  <conditionalFormatting sqref="F29:F46">
    <cfRule type="cellIs" dxfId="79" priority="11" stopIfTrue="1" operator="equal">
      <formula>"ro"</formula>
    </cfRule>
    <cfRule type="cellIs" dxfId="78" priority="12" stopIfTrue="1" operator="equal">
      <formula>" "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&amp;L
Part C2: Pricing Data
RTD05-2025/2026-TIDC25</oddHeader>
    <oddFooter>&amp;CPart C2: Page &amp;P&amp;  of 145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39997558519241921"/>
  </sheetPr>
  <dimension ref="A1:K366"/>
  <sheetViews>
    <sheetView showZeros="0" view="pageBreakPreview" zoomScaleNormal="100" zoomScaleSheetLayoutView="100" zoomScalePageLayoutView="130" workbookViewId="0">
      <selection activeCell="I30" sqref="I30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36" customWidth="1"/>
    <col min="5" max="5" width="13.77734375" style="2" customWidth="1"/>
    <col min="6" max="6" width="15.77734375" style="2" customWidth="1"/>
    <col min="7" max="16384" width="9.21875" style="2"/>
  </cols>
  <sheetData>
    <row r="1" spans="1:11" ht="28.05" customHeight="1" thickBot="1">
      <c r="A1" s="140" t="s">
        <v>248</v>
      </c>
      <c r="B1" s="141" t="s">
        <v>249</v>
      </c>
      <c r="C1" s="141" t="s">
        <v>250</v>
      </c>
      <c r="D1" s="142" t="s">
        <v>251</v>
      </c>
      <c r="E1" s="143" t="s">
        <v>252</v>
      </c>
      <c r="F1" s="144" t="s">
        <v>253</v>
      </c>
    </row>
    <row r="2" spans="1:11" ht="14.1" customHeight="1">
      <c r="A2" s="14"/>
      <c r="B2" s="15"/>
      <c r="C2" s="16"/>
      <c r="D2" s="17"/>
      <c r="E2" s="18"/>
      <c r="F2" s="19"/>
    </row>
    <row r="3" spans="1:11" ht="14.1" customHeight="1">
      <c r="A3" s="20" t="s">
        <v>295</v>
      </c>
      <c r="B3" s="21" t="s">
        <v>296</v>
      </c>
      <c r="C3" s="3"/>
      <c r="D3" s="4"/>
      <c r="E3" s="5"/>
      <c r="F3" s="1"/>
    </row>
    <row r="4" spans="1:11" ht="14.1" customHeight="1">
      <c r="A4" s="6"/>
      <c r="B4" s="7"/>
      <c r="C4" s="3"/>
      <c r="D4" s="4"/>
      <c r="E4" s="5"/>
      <c r="F4" s="1"/>
    </row>
    <row r="5" spans="1:11" ht="14.1" customHeight="1">
      <c r="A5" s="20" t="s">
        <v>112</v>
      </c>
      <c r="B5" s="21" t="s">
        <v>243</v>
      </c>
      <c r="C5" s="3"/>
      <c r="D5" s="4"/>
      <c r="E5" s="5"/>
      <c r="F5" s="1"/>
    </row>
    <row r="6" spans="1:11" ht="14.1" customHeight="1">
      <c r="A6" s="6"/>
      <c r="B6" s="8"/>
      <c r="C6" s="3"/>
      <c r="D6" s="4"/>
      <c r="E6" s="5"/>
      <c r="F6" s="1"/>
    </row>
    <row r="7" spans="1:11" ht="14.1" customHeight="1">
      <c r="A7" s="288" t="s">
        <v>723</v>
      </c>
      <c r="B7" s="289" t="s">
        <v>722</v>
      </c>
      <c r="C7" s="3"/>
      <c r="D7" s="4"/>
      <c r="E7" s="5"/>
      <c r="F7" s="1"/>
    </row>
    <row r="8" spans="1:11" ht="14.1" customHeight="1">
      <c r="A8" s="287"/>
      <c r="B8" s="289" t="s">
        <v>724</v>
      </c>
      <c r="C8" s="3"/>
      <c r="D8" s="4"/>
      <c r="E8" s="5"/>
      <c r="F8" s="1"/>
    </row>
    <row r="9" spans="1:11" ht="14.1" customHeight="1">
      <c r="A9" s="287"/>
      <c r="B9" s="290"/>
      <c r="C9" s="3"/>
      <c r="D9" s="4"/>
      <c r="E9" s="5"/>
      <c r="F9" s="1"/>
    </row>
    <row r="10" spans="1:11" ht="14.1" customHeight="1">
      <c r="A10" s="6" t="s">
        <v>609</v>
      </c>
      <c r="B10" s="7" t="s">
        <v>610</v>
      </c>
      <c r="C10" s="3"/>
      <c r="D10" s="4"/>
      <c r="E10" s="5"/>
      <c r="F10" s="1"/>
    </row>
    <row r="11" spans="1:11" ht="14.1" customHeight="1">
      <c r="A11" s="6"/>
      <c r="B11" s="7"/>
      <c r="C11" s="3"/>
      <c r="D11" s="4"/>
      <c r="E11" s="501"/>
      <c r="F11" s="500"/>
    </row>
    <row r="12" spans="1:11" ht="14.1" customHeight="1">
      <c r="A12" s="6" t="s">
        <v>611</v>
      </c>
      <c r="B12" s="7" t="s">
        <v>612</v>
      </c>
      <c r="C12" s="3"/>
      <c r="D12" s="4"/>
      <c r="E12" s="501"/>
      <c r="F12" s="500"/>
    </row>
    <row r="13" spans="1:11" ht="14.1" customHeight="1">
      <c r="A13" s="6"/>
      <c r="B13" s="7" t="s">
        <v>67</v>
      </c>
      <c r="C13" s="3" t="s">
        <v>263</v>
      </c>
      <c r="D13" s="66">
        <v>195</v>
      </c>
      <c r="E13" s="499"/>
      <c r="F13" s="500" t="str">
        <f>IF(TRIM(D13)="rate only","ro",IF(ISBLANK(E13)," ",D13*E13))</f>
        <v xml:space="preserve"> </v>
      </c>
    </row>
    <row r="14" spans="1:11" ht="14.1" customHeight="1">
      <c r="A14" s="6"/>
      <c r="B14" s="8"/>
      <c r="C14" s="3"/>
      <c r="D14" s="4"/>
      <c r="E14" s="501"/>
      <c r="F14" s="500"/>
      <c r="H14" s="422"/>
      <c r="I14" s="422"/>
      <c r="K14" s="115"/>
    </row>
    <row r="15" spans="1:11" ht="14.1" customHeight="1">
      <c r="A15" s="6" t="s">
        <v>116</v>
      </c>
      <c r="B15" s="7" t="s">
        <v>114</v>
      </c>
      <c r="C15" s="3"/>
      <c r="D15" s="4"/>
      <c r="E15" s="501"/>
      <c r="F15" s="500"/>
    </row>
    <row r="16" spans="1:11" ht="14.1" customHeight="1">
      <c r="A16" s="6"/>
      <c r="B16" s="7"/>
      <c r="C16" s="3"/>
      <c r="D16" s="4"/>
      <c r="E16" s="501"/>
      <c r="F16" s="500"/>
    </row>
    <row r="17" spans="1:11" ht="14.1" customHeight="1">
      <c r="A17" s="6" t="s">
        <v>117</v>
      </c>
      <c r="B17" s="7" t="s">
        <v>113</v>
      </c>
      <c r="C17" s="3"/>
      <c r="D17" s="4"/>
      <c r="E17" s="501"/>
      <c r="F17" s="500"/>
    </row>
    <row r="18" spans="1:11" ht="14.1" customHeight="1">
      <c r="A18" s="6"/>
      <c r="B18" s="7" t="s">
        <v>67</v>
      </c>
      <c r="C18" s="3" t="s">
        <v>263</v>
      </c>
      <c r="D18" s="66">
        <v>195</v>
      </c>
      <c r="E18" s="499"/>
      <c r="F18" s="500" t="str">
        <f>IF(TRIM(D18)="rate only","ro",IF(ISBLANK(E18)," ",D18*E18))</f>
        <v xml:space="preserve"> </v>
      </c>
    </row>
    <row r="19" spans="1:11" ht="14.1" customHeight="1">
      <c r="A19" s="6"/>
      <c r="B19" s="7"/>
      <c r="C19" s="3"/>
      <c r="D19" s="4"/>
      <c r="E19" s="501"/>
      <c r="F19" s="500"/>
    </row>
    <row r="20" spans="1:11" ht="14.1" customHeight="1">
      <c r="A20" s="6" t="s">
        <v>607</v>
      </c>
      <c r="B20" s="7" t="s">
        <v>608</v>
      </c>
      <c r="C20" s="3"/>
      <c r="D20" s="4"/>
      <c r="E20" s="501"/>
      <c r="F20" s="500"/>
    </row>
    <row r="21" spans="1:11" ht="14.1" customHeight="1">
      <c r="A21" s="6"/>
      <c r="B21" s="7"/>
      <c r="C21" s="3"/>
      <c r="D21" s="4"/>
      <c r="E21" s="501"/>
      <c r="F21" s="500"/>
      <c r="H21" s="422"/>
      <c r="I21" s="422"/>
      <c r="K21" s="115"/>
    </row>
    <row r="22" spans="1:11" ht="14.1" customHeight="1">
      <c r="A22" s="6" t="s">
        <v>606</v>
      </c>
      <c r="B22" s="7" t="s">
        <v>115</v>
      </c>
      <c r="C22" s="3"/>
      <c r="D22" s="4"/>
      <c r="E22" s="501"/>
      <c r="F22" s="500"/>
    </row>
    <row r="23" spans="1:11" ht="14.1" customHeight="1">
      <c r="A23" s="6"/>
      <c r="B23" s="7" t="s">
        <v>67</v>
      </c>
      <c r="C23" s="3" t="s">
        <v>263</v>
      </c>
      <c r="D23" s="66">
        <v>488</v>
      </c>
      <c r="E23" s="499"/>
      <c r="F23" s="500" t="str">
        <f>IF(TRIM(D23)="rate only","ro",IF(ISBLANK(E23)," ",D23*E23))</f>
        <v xml:space="preserve"> </v>
      </c>
    </row>
    <row r="24" spans="1:11" ht="14.1" customHeight="1">
      <c r="A24" s="6"/>
      <c r="B24" s="7"/>
      <c r="C24" s="3"/>
      <c r="D24" s="66"/>
      <c r="E24" s="499"/>
      <c r="F24" s="500"/>
    </row>
    <row r="25" spans="1:11" ht="14.1" customHeight="1">
      <c r="A25" s="20" t="s">
        <v>118</v>
      </c>
      <c r="B25" s="21" t="s">
        <v>119</v>
      </c>
      <c r="C25" s="3"/>
      <c r="D25" s="4"/>
      <c r="E25" s="501"/>
      <c r="F25" s="500"/>
    </row>
    <row r="26" spans="1:11" ht="14.1" customHeight="1">
      <c r="A26" s="6"/>
      <c r="B26" s="21" t="s">
        <v>120</v>
      </c>
      <c r="C26" s="3"/>
      <c r="D26" s="4"/>
      <c r="E26" s="501"/>
      <c r="F26" s="500"/>
    </row>
    <row r="27" spans="1:11" ht="14.1" customHeight="1">
      <c r="A27" s="6"/>
      <c r="B27" s="7"/>
      <c r="C27" s="3"/>
      <c r="D27" s="4"/>
      <c r="E27" s="501"/>
      <c r="F27" s="500"/>
    </row>
    <row r="28" spans="1:11" ht="14.1" customHeight="1">
      <c r="A28" s="6" t="s">
        <v>122</v>
      </c>
      <c r="B28" s="7" t="s">
        <v>121</v>
      </c>
      <c r="C28" s="3" t="s">
        <v>263</v>
      </c>
      <c r="D28" s="66">
        <v>120</v>
      </c>
      <c r="E28" s="499"/>
      <c r="F28" s="500" t="str">
        <f>IF(TRIM(D28)="rate only","ro",IF(ISBLANK(E28)," ",D28*E28))</f>
        <v xml:space="preserve"> </v>
      </c>
      <c r="H28" s="422"/>
      <c r="I28" s="422"/>
      <c r="K28" s="115"/>
    </row>
    <row r="29" spans="1:11" ht="14.1" customHeight="1">
      <c r="A29" s="6"/>
      <c r="B29" s="7"/>
      <c r="C29" s="3"/>
      <c r="D29" s="4"/>
      <c r="E29" s="501"/>
      <c r="F29" s="500"/>
    </row>
    <row r="30" spans="1:11" ht="14.1" customHeight="1">
      <c r="A30" s="6"/>
      <c r="B30" s="7"/>
      <c r="C30" s="3"/>
      <c r="D30" s="4"/>
      <c r="E30" s="501"/>
      <c r="F30" s="500"/>
    </row>
    <row r="31" spans="1:11" ht="14.1" customHeight="1">
      <c r="A31" s="6"/>
      <c r="B31" s="7"/>
      <c r="C31" s="3"/>
      <c r="D31" s="66"/>
      <c r="E31" s="499"/>
      <c r="F31" s="500"/>
    </row>
    <row r="32" spans="1:11" ht="14.1" customHeight="1">
      <c r="A32" s="6"/>
      <c r="B32" s="7"/>
      <c r="C32" s="3"/>
      <c r="D32" s="66"/>
      <c r="E32" s="94"/>
      <c r="F32" s="1"/>
    </row>
    <row r="33" spans="1:9" ht="14.1" customHeight="1">
      <c r="A33" s="20"/>
      <c r="B33" s="21"/>
      <c r="C33" s="3"/>
      <c r="D33" s="4"/>
      <c r="E33" s="5"/>
      <c r="F33" s="1"/>
    </row>
    <row r="34" spans="1:9" ht="14.1" customHeight="1">
      <c r="A34" s="6"/>
      <c r="B34" s="21"/>
      <c r="C34" s="3"/>
      <c r="D34" s="4"/>
      <c r="E34" s="5"/>
      <c r="F34" s="1"/>
    </row>
    <row r="35" spans="1:9" ht="14.1" customHeight="1">
      <c r="A35" s="6"/>
      <c r="B35" s="7"/>
      <c r="C35" s="3"/>
      <c r="D35" s="4"/>
      <c r="E35" s="5"/>
      <c r="F35" s="1"/>
      <c r="H35" s="450"/>
      <c r="I35" s="450"/>
    </row>
    <row r="36" spans="1:9" ht="14.1" customHeight="1">
      <c r="A36" s="6"/>
      <c r="B36" s="7"/>
      <c r="C36" s="3"/>
      <c r="D36" s="66"/>
      <c r="E36" s="94"/>
      <c r="F36" s="1"/>
    </row>
    <row r="37" spans="1:9" ht="14.1" customHeight="1">
      <c r="A37" s="6"/>
      <c r="B37" s="7"/>
      <c r="C37" s="3"/>
      <c r="D37" s="4"/>
      <c r="E37" s="5"/>
      <c r="F37" s="1"/>
    </row>
    <row r="38" spans="1:9" ht="14.1" customHeight="1">
      <c r="A38" s="20"/>
      <c r="B38" s="21"/>
      <c r="C38" s="3"/>
      <c r="D38" s="4"/>
      <c r="E38" s="5"/>
      <c r="F38" s="1"/>
    </row>
    <row r="39" spans="1:9" ht="14.1" customHeight="1">
      <c r="A39" s="6"/>
      <c r="B39" s="21"/>
      <c r="C39" s="3"/>
      <c r="D39" s="4"/>
      <c r="E39" s="5"/>
      <c r="F39" s="1"/>
    </row>
    <row r="40" spans="1:9" ht="14.1" customHeight="1">
      <c r="A40" s="6"/>
      <c r="B40" s="21"/>
      <c r="C40" s="3"/>
      <c r="D40" s="4"/>
      <c r="E40" s="5"/>
      <c r="F40" s="1"/>
    </row>
    <row r="41" spans="1:9" ht="14.1" customHeight="1">
      <c r="A41" s="6"/>
      <c r="B41" s="21"/>
      <c r="C41" s="3"/>
      <c r="D41" s="4"/>
      <c r="E41" s="5"/>
      <c r="F41" s="1"/>
    </row>
    <row r="42" spans="1:9" ht="14.1" customHeight="1">
      <c r="A42" s="287"/>
      <c r="B42" s="290"/>
      <c r="C42" s="3"/>
      <c r="D42" s="66"/>
      <c r="E42" s="94"/>
      <c r="F42" s="1"/>
    </row>
    <row r="43" spans="1:9" ht="14.1" customHeight="1">
      <c r="A43" s="287"/>
      <c r="B43" s="290"/>
      <c r="C43" s="3"/>
      <c r="D43" s="4"/>
      <c r="E43" s="5"/>
      <c r="F43" s="1"/>
    </row>
    <row r="44" spans="1:9" ht="14.1" customHeight="1">
      <c r="A44" s="287"/>
      <c r="B44" s="290"/>
      <c r="C44" s="3"/>
      <c r="D44" s="4"/>
      <c r="E44" s="5"/>
      <c r="F44" s="1"/>
    </row>
    <row r="45" spans="1:9" ht="14.1" customHeight="1">
      <c r="A45" s="6"/>
      <c r="B45" s="7"/>
      <c r="C45" s="3"/>
      <c r="D45" s="4"/>
      <c r="E45" s="5"/>
      <c r="F45" s="1"/>
    </row>
    <row r="46" spans="1:9" ht="14.1" customHeight="1">
      <c r="A46" s="6"/>
      <c r="B46" s="7"/>
      <c r="C46" s="3"/>
      <c r="D46" s="66"/>
      <c r="E46" s="94"/>
      <c r="F46" s="1"/>
    </row>
    <row r="47" spans="1:9" ht="14.1" customHeight="1">
      <c r="A47" s="6"/>
      <c r="B47" s="7"/>
      <c r="C47" s="3"/>
      <c r="D47" s="4"/>
      <c r="E47" s="5"/>
      <c r="F47" s="1"/>
    </row>
    <row r="48" spans="1:9" ht="14.1" customHeight="1">
      <c r="A48" s="6"/>
      <c r="B48" s="7"/>
      <c r="C48" s="3"/>
      <c r="D48" s="4"/>
      <c r="E48" s="5"/>
      <c r="F48" s="1"/>
    </row>
    <row r="49" spans="1:6" ht="14.1" customHeight="1">
      <c r="A49" s="6"/>
      <c r="B49" s="7"/>
      <c r="C49" s="3"/>
      <c r="D49" s="4"/>
      <c r="E49" s="5"/>
      <c r="F49" s="1"/>
    </row>
    <row r="50" spans="1:6" ht="14.1" customHeight="1" thickBot="1">
      <c r="A50" s="25"/>
      <c r="B50" s="26"/>
      <c r="C50" s="27"/>
      <c r="D50" s="28"/>
      <c r="E50" s="29"/>
      <c r="F50" s="30"/>
    </row>
    <row r="51" spans="1:6" ht="28.05" customHeight="1" thickBot="1">
      <c r="A51" s="451" t="s">
        <v>254</v>
      </c>
      <c r="B51" s="452"/>
      <c r="C51" s="452"/>
      <c r="D51" s="452"/>
      <c r="E51" s="453"/>
      <c r="F51" s="68">
        <f>SUM(F2:F50)</f>
        <v>0</v>
      </c>
    </row>
    <row r="52" spans="1:6" ht="14.1" customHeight="1" thickBot="1">
      <c r="A52" s="35"/>
      <c r="C52" s="46"/>
      <c r="E52" s="37"/>
      <c r="F52" s="37"/>
    </row>
    <row r="53" spans="1:6" ht="28.05" customHeight="1">
      <c r="A53" s="379" t="s">
        <v>255</v>
      </c>
      <c r="B53" s="380"/>
      <c r="C53" s="380"/>
      <c r="D53" s="380"/>
      <c r="E53" s="409" t="s">
        <v>256</v>
      </c>
      <c r="F53" s="410"/>
    </row>
    <row r="54" spans="1:6" ht="42" customHeight="1" thickBot="1">
      <c r="A54" s="381"/>
      <c r="B54" s="382"/>
      <c r="C54" s="382"/>
      <c r="D54" s="382"/>
      <c r="E54" s="399"/>
      <c r="F54" s="400"/>
    </row>
    <row r="55" spans="1:6" ht="28.05" customHeight="1"/>
    <row r="56" spans="1:6" ht="28.05" customHeight="1"/>
    <row r="57" spans="1:6" ht="14.1" customHeight="1"/>
    <row r="58" spans="1:6" ht="14.1" customHeight="1"/>
    <row r="59" spans="1:6" ht="14.1" customHeight="1"/>
    <row r="60" spans="1:6" ht="14.1" customHeight="1"/>
    <row r="61" spans="1:6" ht="14.1" customHeight="1"/>
    <row r="62" spans="1:6" ht="14.1" customHeight="1"/>
    <row r="63" spans="1:6" ht="14.1" customHeight="1"/>
    <row r="64" spans="1:6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28.05" customHeight="1"/>
    <row r="103" ht="14.1" customHeight="1"/>
    <row r="104" ht="28.05" customHeight="1"/>
    <row r="105" ht="42" customHeight="1"/>
    <row r="106" ht="10.050000000000001" customHeight="1"/>
    <row r="107" ht="28.05" customHeight="1"/>
    <row r="108" ht="28.05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28.05" customHeight="1"/>
    <row r="155" ht="14.1" customHeight="1"/>
    <row r="156" ht="28.05" customHeight="1"/>
    <row r="157" ht="42" customHeight="1"/>
    <row r="158" ht="10.050000000000001" customHeight="1"/>
    <row r="159" ht="28.05" customHeight="1"/>
    <row r="160" ht="28.05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28.05" customHeight="1"/>
    <row r="207" ht="14.1" customHeight="1"/>
    <row r="208" ht="28.05" customHeight="1"/>
    <row r="209" ht="42" customHeight="1"/>
    <row r="210" ht="10.050000000000001" customHeight="1"/>
    <row r="211" ht="28.05" customHeight="1"/>
    <row r="212" ht="28.05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28.05" customHeight="1"/>
    <row r="259" ht="14.1" customHeight="1"/>
    <row r="260" ht="28.05" customHeight="1"/>
    <row r="261" ht="42" customHeight="1"/>
    <row r="262" ht="10.050000000000001" customHeight="1"/>
    <row r="263" ht="28.05" customHeight="1"/>
    <row r="264" ht="28.05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28.05" customHeight="1"/>
    <row r="311" ht="14.1" customHeight="1"/>
    <row r="312" ht="28.05" customHeight="1"/>
    <row r="313" ht="42" customHeight="1"/>
    <row r="314" ht="10.050000000000001" customHeight="1"/>
    <row r="315" ht="28.05" customHeight="1"/>
    <row r="316" ht="28.05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28.05" customHeight="1"/>
    <row r="363" ht="14.1" customHeight="1"/>
    <row r="364" ht="28.05" customHeight="1"/>
    <row r="365" ht="42" customHeight="1"/>
    <row r="366" ht="10.050000000000001" customHeight="1"/>
  </sheetData>
  <mergeCells count="9">
    <mergeCell ref="A54:D54"/>
    <mergeCell ref="E54:F54"/>
    <mergeCell ref="A51:E51"/>
    <mergeCell ref="H14:I14"/>
    <mergeCell ref="H21:I21"/>
    <mergeCell ref="H28:I28"/>
    <mergeCell ref="H35:I35"/>
    <mergeCell ref="A53:D53"/>
    <mergeCell ref="E53:F53"/>
  </mergeCells>
  <phoneticPr fontId="1" type="noConversion"/>
  <conditionalFormatting sqref="F36 F46">
    <cfRule type="cellIs" dxfId="69" priority="15" stopIfTrue="1" operator="equal">
      <formula>"ro"</formula>
    </cfRule>
    <cfRule type="cellIs" dxfId="68" priority="16" stopIfTrue="1" operator="equal">
      <formula>" "</formula>
    </cfRule>
  </conditionalFormatting>
  <conditionalFormatting sqref="F32">
    <cfRule type="cellIs" dxfId="67" priority="13" stopIfTrue="1" operator="equal">
      <formula>"ro"</formula>
    </cfRule>
    <cfRule type="cellIs" dxfId="66" priority="14" stopIfTrue="1" operator="equal">
      <formula>" "</formula>
    </cfRule>
  </conditionalFormatting>
  <conditionalFormatting sqref="F42">
    <cfRule type="cellIs" dxfId="65" priority="7" stopIfTrue="1" operator="equal">
      <formula>"ro"</formula>
    </cfRule>
    <cfRule type="cellIs" dxfId="64" priority="8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48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39997558519241921"/>
  </sheetPr>
  <dimension ref="A1:M54"/>
  <sheetViews>
    <sheetView view="pageBreakPreview" zoomScaleNormal="100" zoomScaleSheetLayoutView="100" workbookViewId="0">
      <selection activeCell="M25" sqref="M25"/>
    </sheetView>
  </sheetViews>
  <sheetFormatPr defaultRowHeight="13.2"/>
  <cols>
    <col min="2" max="2" width="26.5546875" customWidth="1"/>
    <col min="3" max="3" width="10.77734375" customWidth="1"/>
    <col min="4" max="4" width="9.5546875" customWidth="1"/>
    <col min="5" max="5" width="10.77734375" customWidth="1"/>
    <col min="6" max="6" width="16.5546875" style="309" customWidth="1"/>
  </cols>
  <sheetData>
    <row r="1" spans="1:13" ht="27.75" customHeight="1" thickBot="1">
      <c r="A1" s="163" t="s">
        <v>248</v>
      </c>
      <c r="B1" s="164" t="s">
        <v>249</v>
      </c>
      <c r="C1" s="164" t="s">
        <v>250</v>
      </c>
      <c r="D1" s="165" t="s">
        <v>251</v>
      </c>
      <c r="E1" s="166" t="s">
        <v>252</v>
      </c>
      <c r="F1" s="314" t="s">
        <v>253</v>
      </c>
    </row>
    <row r="2" spans="1:13">
      <c r="A2" s="14"/>
      <c r="B2" s="15"/>
      <c r="C2" s="16"/>
      <c r="D2" s="96"/>
      <c r="E2" s="5"/>
      <c r="F2" s="260"/>
    </row>
    <row r="3" spans="1:13">
      <c r="A3" s="20" t="s">
        <v>295</v>
      </c>
      <c r="B3" s="21" t="s">
        <v>296</v>
      </c>
      <c r="C3" s="3"/>
      <c r="D3" s="66"/>
      <c r="E3" s="5"/>
      <c r="F3" s="260"/>
    </row>
    <row r="4" spans="1:13">
      <c r="A4" s="6"/>
      <c r="B4" s="7"/>
      <c r="C4" s="3"/>
      <c r="D4" s="66"/>
      <c r="E4" s="5"/>
      <c r="F4" s="260"/>
    </row>
    <row r="5" spans="1:13">
      <c r="A5" s="20" t="s">
        <v>446</v>
      </c>
      <c r="B5" s="21" t="s">
        <v>447</v>
      </c>
      <c r="C5" s="3"/>
      <c r="D5" s="66"/>
      <c r="E5" s="5"/>
      <c r="F5" s="260"/>
    </row>
    <row r="6" spans="1:13">
      <c r="A6" s="6"/>
      <c r="B6" s="8"/>
      <c r="C6" s="3"/>
      <c r="D6" s="66"/>
      <c r="E6" s="5"/>
      <c r="F6" s="260"/>
      <c r="I6" s="345"/>
      <c r="J6" s="345"/>
      <c r="L6" s="345"/>
      <c r="M6" s="345"/>
    </row>
    <row r="7" spans="1:13">
      <c r="A7" s="20" t="s">
        <v>448</v>
      </c>
      <c r="B7" s="21" t="s">
        <v>449</v>
      </c>
      <c r="C7" s="3"/>
      <c r="D7" s="66"/>
      <c r="E7" s="5"/>
      <c r="F7" s="260"/>
    </row>
    <row r="8" spans="1:13">
      <c r="A8" s="6"/>
      <c r="B8" s="21" t="s">
        <v>450</v>
      </c>
      <c r="C8" s="3"/>
      <c r="D8" s="66"/>
      <c r="E8" s="5"/>
      <c r="F8" s="260"/>
    </row>
    <row r="9" spans="1:13">
      <c r="A9" s="6"/>
      <c r="B9" s="7"/>
      <c r="C9" s="3"/>
      <c r="D9" s="66"/>
      <c r="E9" s="5"/>
      <c r="F9" s="260"/>
    </row>
    <row r="10" spans="1:13">
      <c r="A10" s="6"/>
      <c r="B10" s="7"/>
      <c r="C10" s="3"/>
      <c r="D10" s="66"/>
      <c r="E10" s="94"/>
      <c r="F10" s="260"/>
    </row>
    <row r="11" spans="1:13">
      <c r="A11" s="6"/>
      <c r="B11" s="7"/>
      <c r="C11" s="3"/>
      <c r="D11" s="66"/>
      <c r="E11" s="5"/>
      <c r="F11" s="260"/>
    </row>
    <row r="12" spans="1:13">
      <c r="A12" s="6" t="s">
        <v>613</v>
      </c>
      <c r="B12" s="7" t="s">
        <v>608</v>
      </c>
      <c r="C12" s="3" t="s">
        <v>263</v>
      </c>
      <c r="D12" s="66">
        <v>195</v>
      </c>
      <c r="E12" s="5"/>
      <c r="F12" s="260">
        <f>E12*D12</f>
        <v>0</v>
      </c>
    </row>
    <row r="13" spans="1:13">
      <c r="A13" s="6"/>
      <c r="B13" s="7"/>
      <c r="C13" s="3"/>
      <c r="D13" s="66"/>
      <c r="E13" s="5"/>
      <c r="F13" s="260"/>
    </row>
    <row r="14" spans="1:13">
      <c r="A14" s="20" t="s">
        <v>451</v>
      </c>
      <c r="B14" s="21" t="s">
        <v>452</v>
      </c>
      <c r="C14" s="3"/>
      <c r="D14" s="66"/>
      <c r="E14" s="5"/>
      <c r="F14" s="260"/>
    </row>
    <row r="15" spans="1:13">
      <c r="A15" s="6"/>
      <c r="B15" s="7"/>
      <c r="C15" s="3"/>
      <c r="D15" s="66"/>
      <c r="E15" s="5"/>
      <c r="F15" s="260"/>
    </row>
    <row r="16" spans="1:13">
      <c r="A16" s="6" t="s">
        <v>453</v>
      </c>
      <c r="B16" s="7" t="s">
        <v>454</v>
      </c>
      <c r="C16" s="3" t="s">
        <v>408</v>
      </c>
      <c r="D16" s="66">
        <v>13</v>
      </c>
      <c r="E16" s="94"/>
      <c r="F16" s="260">
        <f>E16*D16</f>
        <v>0</v>
      </c>
    </row>
    <row r="17" spans="1:6">
      <c r="A17" s="6"/>
      <c r="B17" s="7"/>
      <c r="C17" s="3"/>
      <c r="D17" s="66"/>
      <c r="E17" s="5"/>
      <c r="F17" s="260"/>
    </row>
    <row r="18" spans="1:6">
      <c r="A18" s="20" t="s">
        <v>455</v>
      </c>
      <c r="B18" s="21" t="s">
        <v>456</v>
      </c>
      <c r="C18" s="46"/>
      <c r="D18" s="66"/>
      <c r="E18" s="94"/>
      <c r="F18" s="260"/>
    </row>
    <row r="19" spans="1:6">
      <c r="A19" s="6"/>
      <c r="B19" s="21" t="s">
        <v>457</v>
      </c>
      <c r="C19" s="3" t="s">
        <v>263</v>
      </c>
      <c r="D19" s="66">
        <v>195</v>
      </c>
      <c r="E19" s="5"/>
      <c r="F19" s="260">
        <f>E19*D19</f>
        <v>0</v>
      </c>
    </row>
    <row r="20" spans="1:6">
      <c r="A20" s="6"/>
      <c r="B20" s="7"/>
      <c r="C20" s="3"/>
      <c r="D20" s="66"/>
      <c r="E20" s="5"/>
      <c r="F20" s="260"/>
    </row>
    <row r="21" spans="1:6" ht="13.8" thickBot="1">
      <c r="A21" s="25"/>
      <c r="B21" s="26"/>
      <c r="C21" s="27"/>
      <c r="D21" s="97"/>
      <c r="E21" s="29"/>
      <c r="F21" s="302"/>
    </row>
    <row r="22" spans="1:6" ht="29.25" customHeight="1" thickBot="1">
      <c r="A22" s="454" t="s">
        <v>254</v>
      </c>
      <c r="B22" s="455"/>
      <c r="C22" s="455"/>
      <c r="D22" s="455"/>
      <c r="E22" s="456"/>
      <c r="F22" s="315">
        <f>SUM(F10:F21)</f>
        <v>0</v>
      </c>
    </row>
    <row r="23" spans="1:6" ht="13.8" thickBot="1">
      <c r="A23" s="32"/>
      <c r="B23" s="32"/>
      <c r="C23" s="32"/>
      <c r="D23" s="98"/>
      <c r="E23" s="32"/>
      <c r="F23" s="303"/>
    </row>
    <row r="24" spans="1:6">
      <c r="A24" s="379" t="s">
        <v>255</v>
      </c>
      <c r="B24" s="380"/>
      <c r="C24" s="380"/>
      <c r="D24" s="380"/>
      <c r="E24" s="457" t="s">
        <v>256</v>
      </c>
      <c r="F24" s="458"/>
    </row>
    <row r="25" spans="1:6" ht="35.25" customHeight="1" thickBot="1">
      <c r="A25" s="381"/>
      <c r="B25" s="382"/>
      <c r="C25" s="382"/>
      <c r="D25" s="382"/>
      <c r="E25" s="459"/>
      <c r="F25" s="460"/>
    </row>
    <row r="26" spans="1:6">
      <c r="A26" s="35"/>
      <c r="B26" s="2"/>
      <c r="C26" s="2"/>
      <c r="D26" s="99"/>
      <c r="E26" s="37"/>
      <c r="F26" s="263"/>
    </row>
    <row r="27" spans="1:6">
      <c r="A27" s="112"/>
      <c r="B27" s="111"/>
      <c r="C27" s="111"/>
      <c r="D27" s="101"/>
      <c r="E27" s="113"/>
      <c r="F27" s="316"/>
    </row>
    <row r="28" spans="1:6">
      <c r="A28" s="35"/>
      <c r="B28" s="2"/>
      <c r="C28" s="46"/>
      <c r="D28" s="99"/>
      <c r="E28" s="37"/>
      <c r="F28" s="263"/>
    </row>
    <row r="29" spans="1:6">
      <c r="A29" s="114"/>
      <c r="B29" s="115"/>
      <c r="C29" s="46"/>
      <c r="D29" s="99"/>
      <c r="E29" s="37"/>
      <c r="F29" s="263"/>
    </row>
    <row r="30" spans="1:6">
      <c r="A30" s="35"/>
      <c r="B30" s="2"/>
      <c r="C30" s="46"/>
      <c r="D30" s="99"/>
      <c r="E30" s="37"/>
      <c r="F30" s="263"/>
    </row>
    <row r="31" spans="1:6">
      <c r="A31" s="114"/>
      <c r="B31" s="115"/>
      <c r="C31" s="46"/>
      <c r="D31" s="99"/>
      <c r="E31" s="37"/>
      <c r="F31" s="263"/>
    </row>
    <row r="32" spans="1:6">
      <c r="A32" s="35"/>
      <c r="B32" s="116"/>
      <c r="C32" s="46"/>
      <c r="D32" s="99"/>
      <c r="E32" s="37"/>
      <c r="F32" s="263"/>
    </row>
    <row r="33" spans="1:6">
      <c r="A33" s="114"/>
      <c r="B33" s="115"/>
      <c r="C33" s="46"/>
      <c r="D33" s="99"/>
      <c r="E33" s="37"/>
      <c r="F33" s="263"/>
    </row>
    <row r="34" spans="1:6">
      <c r="A34" s="35"/>
      <c r="B34" s="2"/>
      <c r="C34" s="46"/>
      <c r="D34" s="99"/>
      <c r="E34" s="37"/>
      <c r="F34" s="263"/>
    </row>
    <row r="35" spans="1:6">
      <c r="A35" s="35"/>
      <c r="B35" s="2"/>
      <c r="C35" s="46"/>
      <c r="D35" s="99"/>
      <c r="E35" s="117"/>
      <c r="F35" s="263"/>
    </row>
    <row r="36" spans="1:6">
      <c r="A36" s="35"/>
      <c r="B36" s="2"/>
      <c r="C36" s="46"/>
      <c r="D36" s="99"/>
      <c r="E36" s="37"/>
      <c r="F36" s="263"/>
    </row>
    <row r="37" spans="1:6">
      <c r="A37" s="35"/>
      <c r="B37" s="2"/>
      <c r="C37" s="46"/>
      <c r="D37" s="99"/>
      <c r="E37" s="117"/>
      <c r="F37" s="263"/>
    </row>
    <row r="38" spans="1:6">
      <c r="A38" s="35"/>
      <c r="B38" s="2"/>
      <c r="C38" s="46"/>
      <c r="D38" s="99"/>
      <c r="E38" s="37"/>
      <c r="F38" s="263"/>
    </row>
    <row r="39" spans="1:6">
      <c r="A39" s="114"/>
      <c r="B39" s="115"/>
      <c r="C39" s="46"/>
      <c r="D39" s="99"/>
      <c r="E39" s="37"/>
      <c r="F39" s="263"/>
    </row>
    <row r="40" spans="1:6">
      <c r="A40" s="35"/>
      <c r="B40" s="2"/>
      <c r="C40" s="46"/>
      <c r="D40" s="99"/>
      <c r="E40" s="117"/>
      <c r="F40" s="263"/>
    </row>
    <row r="41" spans="1:6">
      <c r="A41" s="35"/>
      <c r="B41" s="2"/>
      <c r="C41" s="46"/>
      <c r="D41" s="99"/>
      <c r="E41" s="37"/>
      <c r="F41" s="263"/>
    </row>
    <row r="42" spans="1:6">
      <c r="A42" s="35"/>
      <c r="B42" s="2"/>
      <c r="C42" s="46"/>
      <c r="D42" s="99"/>
      <c r="E42" s="37"/>
      <c r="F42" s="263"/>
    </row>
    <row r="43" spans="1:6">
      <c r="A43" s="2"/>
      <c r="B43" s="2"/>
      <c r="C43" s="2"/>
      <c r="D43" s="99"/>
      <c r="E43" s="117"/>
      <c r="F43" s="263"/>
    </row>
    <row r="44" spans="1:6">
      <c r="A44" s="35"/>
      <c r="B44" s="2"/>
      <c r="C44" s="46"/>
      <c r="D44" s="99"/>
      <c r="E44" s="37"/>
      <c r="F44" s="263"/>
    </row>
    <row r="45" spans="1:6">
      <c r="A45" s="35"/>
      <c r="B45" s="2"/>
      <c r="C45" s="46"/>
      <c r="D45" s="99"/>
      <c r="E45" s="37"/>
      <c r="F45" s="263"/>
    </row>
    <row r="46" spans="1:6">
      <c r="A46" s="35"/>
      <c r="B46" s="2"/>
      <c r="C46" s="46"/>
      <c r="D46" s="99"/>
      <c r="E46" s="37"/>
      <c r="F46" s="263"/>
    </row>
    <row r="47" spans="1:6">
      <c r="A47" s="35"/>
      <c r="B47" s="2"/>
      <c r="C47" s="46"/>
      <c r="D47" s="99"/>
      <c r="E47" s="37"/>
      <c r="F47" s="263"/>
    </row>
    <row r="48" spans="1:6">
      <c r="A48" s="35"/>
      <c r="B48" s="2"/>
      <c r="C48" s="46"/>
      <c r="D48" s="99"/>
      <c r="E48" s="37"/>
      <c r="F48" s="263"/>
    </row>
    <row r="49" spans="1:6">
      <c r="A49" s="35"/>
      <c r="B49" s="2"/>
      <c r="C49" s="46"/>
      <c r="D49" s="99"/>
      <c r="E49" s="37"/>
      <c r="F49" s="263"/>
    </row>
    <row r="50" spans="1:6">
      <c r="A50" s="35"/>
      <c r="B50" s="2"/>
      <c r="C50" s="46"/>
      <c r="D50" s="99"/>
      <c r="E50" s="37"/>
      <c r="F50" s="263"/>
    </row>
    <row r="51" spans="1:6">
      <c r="A51" s="35"/>
      <c r="B51" s="2"/>
      <c r="C51" s="46"/>
      <c r="D51" s="99"/>
      <c r="E51" s="37"/>
      <c r="F51" s="263"/>
    </row>
    <row r="52" spans="1:6">
      <c r="A52" s="35"/>
      <c r="B52" s="2"/>
      <c r="C52" s="46"/>
      <c r="D52" s="99"/>
      <c r="E52" s="37"/>
      <c r="F52" s="263"/>
    </row>
    <row r="53" spans="1:6">
      <c r="A53" s="35"/>
      <c r="B53" s="2"/>
      <c r="C53" s="46"/>
      <c r="D53" s="99"/>
      <c r="E53" s="37"/>
      <c r="F53" s="263"/>
    </row>
    <row r="54" spans="1:6">
      <c r="A54" s="35"/>
      <c r="B54" s="2"/>
      <c r="C54" s="46"/>
      <c r="D54" s="99"/>
      <c r="E54" s="37"/>
      <c r="F54" s="263"/>
    </row>
  </sheetData>
  <mergeCells count="5">
    <mergeCell ref="A22:E22"/>
    <mergeCell ref="A24:D24"/>
    <mergeCell ref="E24:F24"/>
    <mergeCell ref="A25:D25"/>
    <mergeCell ref="E25:F25"/>
  </mergeCells>
  <conditionalFormatting sqref="F7:F13 F16:F20 F35:F43">
    <cfRule type="cellIs" dxfId="63" priority="1" stopIfTrue="1" operator="equal">
      <formula>"ro"</formula>
    </cfRule>
    <cfRule type="cellIs" dxfId="62" priority="2" stopIfTrue="1" operator="equal">
      <formula>" "</formula>
    </cfRule>
  </conditionalFormatting>
  <pageMargins left="0.70866141732283472" right="0.70866141732283472" top="0.9055118110236221" bottom="0.74803149606299213" header="0.31496062992125984" footer="0.31496062992125984"/>
  <pageSetup paperSize="9" orientation="portrait" r:id="rId1"/>
  <headerFooter>
    <oddHeader>&amp;L&amp;"-,Regular"&amp;8
Part C2: Pricing Data
RTD01-2016/2017-TIDC25</oddHeader>
    <oddFooter>&amp;CPart C2: Page &amp;P&amp;  of 145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59999389629810485"/>
  </sheetPr>
  <dimension ref="A1:I438"/>
  <sheetViews>
    <sheetView showZeros="0" view="pageBreakPreview" zoomScaleNormal="100" zoomScaleSheetLayoutView="100" workbookViewId="0">
      <selection activeCell="J19" sqref="J19"/>
    </sheetView>
  </sheetViews>
  <sheetFormatPr defaultColWidth="9.21875" defaultRowHeight="12" customHeight="1"/>
  <cols>
    <col min="1" max="1" width="12.77734375" style="2" customWidth="1"/>
    <col min="2" max="2" width="31.21875" style="2" customWidth="1"/>
    <col min="3" max="3" width="7.77734375" style="2" customWidth="1"/>
    <col min="4" max="4" width="10.21875" style="36" customWidth="1"/>
    <col min="5" max="5" width="13.21875" style="2" customWidth="1"/>
    <col min="6" max="6" width="12.44140625" style="2" customWidth="1"/>
    <col min="7" max="16384" width="9.21875" style="2"/>
  </cols>
  <sheetData>
    <row r="1" spans="1:9" ht="28.05" customHeight="1" thickBot="1">
      <c r="A1" s="140" t="s">
        <v>248</v>
      </c>
      <c r="B1" s="141" t="s">
        <v>249</v>
      </c>
      <c r="C1" s="141" t="s">
        <v>250</v>
      </c>
      <c r="D1" s="142" t="s">
        <v>251</v>
      </c>
      <c r="E1" s="143" t="s">
        <v>252</v>
      </c>
      <c r="F1" s="144" t="s">
        <v>253</v>
      </c>
    </row>
    <row r="2" spans="1:9" ht="14.1" customHeight="1">
      <c r="A2" s="14"/>
      <c r="B2" s="15"/>
      <c r="C2" s="16"/>
      <c r="D2" s="17"/>
      <c r="E2" s="18"/>
      <c r="F2" s="19"/>
    </row>
    <row r="3" spans="1:9" ht="14.1" customHeight="1">
      <c r="A3" s="20" t="s">
        <v>295</v>
      </c>
      <c r="B3" s="21" t="s">
        <v>296</v>
      </c>
      <c r="C3" s="3"/>
      <c r="D3" s="4"/>
      <c r="E3" s="5"/>
      <c r="F3" s="1"/>
    </row>
    <row r="4" spans="1:9" ht="14.1" customHeight="1">
      <c r="A4" s="6"/>
      <c r="B4" s="7"/>
      <c r="C4" s="3"/>
      <c r="D4" s="4"/>
      <c r="E4" s="5"/>
      <c r="F4" s="1"/>
    </row>
    <row r="5" spans="1:9" ht="14.1" customHeight="1">
      <c r="A5" s="20" t="s">
        <v>129</v>
      </c>
      <c r="B5" s="21" t="s">
        <v>244</v>
      </c>
      <c r="C5" s="3"/>
      <c r="D5" s="4"/>
      <c r="E5" s="5"/>
      <c r="F5" s="1"/>
    </row>
    <row r="6" spans="1:9" ht="14.1" customHeight="1">
      <c r="A6" s="6"/>
      <c r="B6" s="8"/>
      <c r="C6" s="3"/>
      <c r="D6" s="4"/>
      <c r="E6" s="5"/>
      <c r="F6" s="1"/>
    </row>
    <row r="7" spans="1:9" ht="14.1" customHeight="1">
      <c r="A7" s="20" t="s">
        <v>132</v>
      </c>
      <c r="B7" s="21" t="s">
        <v>133</v>
      </c>
      <c r="C7" s="3"/>
      <c r="D7" s="4"/>
      <c r="E7" s="5"/>
      <c r="F7" s="1"/>
    </row>
    <row r="8" spans="1:9" ht="14.1" customHeight="1">
      <c r="A8" s="6"/>
      <c r="B8" s="7"/>
      <c r="C8" s="3"/>
      <c r="D8" s="4"/>
      <c r="E8" s="5"/>
      <c r="F8" s="1"/>
      <c r="H8" s="422"/>
      <c r="I8" s="422"/>
    </row>
    <row r="9" spans="1:9" ht="14.1" customHeight="1">
      <c r="A9" s="6"/>
      <c r="B9" s="7"/>
      <c r="C9" s="3"/>
      <c r="D9" s="4"/>
      <c r="E9" s="5"/>
      <c r="F9" s="1"/>
    </row>
    <row r="10" spans="1:9" ht="14.1" customHeight="1">
      <c r="A10" s="6" t="s">
        <v>135</v>
      </c>
      <c r="B10" s="7" t="s">
        <v>181</v>
      </c>
      <c r="C10" s="3"/>
      <c r="D10" s="4"/>
      <c r="E10" s="501"/>
      <c r="F10" s="500"/>
    </row>
    <row r="11" spans="1:9" ht="14.1" customHeight="1">
      <c r="A11" s="6"/>
      <c r="B11" s="7" t="s">
        <v>182</v>
      </c>
      <c r="C11" s="46" t="s">
        <v>131</v>
      </c>
      <c r="D11" s="66">
        <v>1920</v>
      </c>
      <c r="E11" s="499"/>
      <c r="F11" s="500" t="str">
        <f>IF(TRIM(D11)="rate only","ro",IF(ISBLANK(E11)," ",D11*E11))</f>
        <v xml:space="preserve"> </v>
      </c>
    </row>
    <row r="12" spans="1:9" ht="14.1" customHeight="1">
      <c r="A12" s="6"/>
      <c r="B12" s="7"/>
      <c r="C12" s="3"/>
      <c r="D12" s="4"/>
      <c r="E12" s="501"/>
      <c r="F12" s="500"/>
    </row>
    <row r="13" spans="1:9" ht="14.1" customHeight="1">
      <c r="A13" s="6"/>
      <c r="B13" s="7"/>
      <c r="C13" s="3"/>
      <c r="D13" s="4"/>
      <c r="E13" s="501"/>
      <c r="F13" s="500"/>
    </row>
    <row r="14" spans="1:9" ht="14.1" customHeight="1">
      <c r="A14" s="20" t="s">
        <v>136</v>
      </c>
      <c r="B14" s="21" t="s">
        <v>134</v>
      </c>
      <c r="C14" s="3" t="s">
        <v>309</v>
      </c>
      <c r="D14" s="66">
        <v>2400</v>
      </c>
      <c r="E14" s="499"/>
      <c r="F14" s="500" t="str">
        <f>IF(TRIM(D14)="rate only","ro",IF(ISBLANK(E14)," ",D14*E14))</f>
        <v xml:space="preserve"> </v>
      </c>
    </row>
    <row r="15" spans="1:9" ht="14.1" customHeight="1">
      <c r="A15" s="6"/>
      <c r="B15" s="7"/>
      <c r="C15" s="3"/>
      <c r="D15" s="4"/>
      <c r="E15" s="5"/>
      <c r="F15" s="1"/>
    </row>
    <row r="16" spans="1:9" ht="14.1" customHeight="1">
      <c r="A16" s="6"/>
      <c r="B16" s="7"/>
      <c r="C16" s="3"/>
      <c r="D16" s="4"/>
      <c r="E16" s="5"/>
      <c r="F16" s="1"/>
    </row>
    <row r="17" spans="1:6" ht="14.1" customHeight="1" thickBot="1">
      <c r="A17" s="25"/>
      <c r="B17" s="26"/>
      <c r="C17" s="27"/>
      <c r="D17" s="28"/>
      <c r="E17" s="29"/>
      <c r="F17" s="30"/>
    </row>
    <row r="18" spans="1:6" ht="28.05" customHeight="1" thickBot="1">
      <c r="A18" s="461" t="s">
        <v>254</v>
      </c>
      <c r="B18" s="462"/>
      <c r="C18" s="462"/>
      <c r="D18" s="462"/>
      <c r="E18" s="463"/>
      <c r="F18" s="145">
        <f>SUM(F2:F17)</f>
        <v>0</v>
      </c>
    </row>
    <row r="19" spans="1:6" ht="14.1" customHeight="1" thickBot="1">
      <c r="A19" s="32"/>
      <c r="B19" s="32"/>
      <c r="C19" s="32"/>
      <c r="D19" s="33"/>
      <c r="E19" s="32"/>
      <c r="F19" s="34"/>
    </row>
    <row r="20" spans="1:6" ht="28.05" customHeight="1">
      <c r="A20" s="379" t="s">
        <v>255</v>
      </c>
      <c r="B20" s="380"/>
      <c r="C20" s="380"/>
      <c r="D20" s="380"/>
      <c r="E20" s="409" t="s">
        <v>256</v>
      </c>
      <c r="F20" s="410"/>
    </row>
    <row r="21" spans="1:6" ht="42" customHeight="1" thickBot="1">
      <c r="A21" s="381"/>
      <c r="B21" s="382"/>
      <c r="C21" s="382"/>
      <c r="D21" s="382"/>
      <c r="E21" s="399"/>
      <c r="F21" s="400"/>
    </row>
    <row r="22" spans="1:6" ht="10.050000000000001" customHeight="1">
      <c r="A22" s="35"/>
      <c r="E22" s="37"/>
    </row>
    <row r="23" spans="1:6" ht="28.05" customHeight="1"/>
    <row r="24" spans="1:6" ht="28.05" customHeight="1"/>
    <row r="25" spans="1:6" ht="14.1" customHeight="1"/>
    <row r="26" spans="1:6" ht="14.1" customHeight="1"/>
    <row r="27" spans="1:6" ht="14.1" customHeight="1"/>
    <row r="28" spans="1:6" ht="14.1" customHeight="1"/>
    <row r="29" spans="1:6" ht="14.1" customHeight="1"/>
    <row r="30" spans="1:6" ht="14.1" customHeight="1"/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28.05" customHeight="1"/>
    <row r="71" ht="14.1" customHeight="1"/>
    <row r="72" ht="28.05" customHeight="1"/>
    <row r="73" ht="42" customHeight="1"/>
    <row r="74" ht="10.050000000000001" customHeight="1"/>
    <row r="75" ht="28.05" customHeight="1"/>
    <row r="76" ht="28.05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28.05" customHeight="1"/>
    <row r="123" ht="14.1" customHeight="1"/>
    <row r="124" ht="28.05" customHeight="1"/>
    <row r="125" ht="42" customHeight="1"/>
    <row r="126" ht="10.050000000000001" customHeight="1"/>
    <row r="127" ht="28.05" customHeight="1"/>
    <row r="128" ht="28.05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28.05" customHeight="1"/>
    <row r="175" ht="14.1" customHeight="1"/>
    <row r="176" ht="28.05" customHeight="1"/>
    <row r="177" ht="42" customHeight="1"/>
    <row r="178" ht="10.050000000000001" customHeight="1"/>
    <row r="179" ht="28.05" customHeight="1"/>
    <row r="180" ht="28.05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28.05" customHeight="1"/>
    <row r="227" ht="14.1" customHeight="1"/>
    <row r="228" ht="28.05" customHeight="1"/>
    <row r="229" ht="42" customHeight="1"/>
    <row r="230" ht="10.050000000000001" customHeight="1"/>
    <row r="231" ht="28.05" customHeight="1"/>
    <row r="232" ht="28.05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28.05" customHeight="1"/>
    <row r="279" ht="14.1" customHeight="1"/>
    <row r="280" ht="28.05" customHeight="1"/>
    <row r="281" ht="42" customHeight="1"/>
    <row r="282" ht="10.050000000000001" customHeight="1"/>
    <row r="283" ht="28.05" customHeight="1"/>
    <row r="284" ht="28.05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28.05" customHeight="1"/>
    <row r="331" ht="14.1" customHeight="1"/>
    <row r="332" ht="28.05" customHeight="1"/>
    <row r="333" ht="42" customHeight="1"/>
    <row r="334" ht="10.050000000000001" customHeight="1"/>
    <row r="335" ht="28.05" customHeight="1"/>
    <row r="336" ht="28.05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28.05" customHeight="1"/>
    <row r="383" ht="14.1" customHeight="1"/>
    <row r="384" ht="28.05" customHeight="1"/>
    <row r="385" ht="42" customHeight="1"/>
    <row r="386" ht="10.050000000000001" customHeight="1"/>
    <row r="387" ht="28.05" customHeight="1"/>
    <row r="388" ht="28.05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28.05" customHeight="1"/>
    <row r="435" ht="14.1" customHeight="1"/>
    <row r="436" ht="28.05" customHeight="1"/>
    <row r="437" ht="42" customHeight="1"/>
    <row r="438" ht="10.050000000000001" customHeight="1"/>
  </sheetData>
  <mergeCells count="6">
    <mergeCell ref="H8:I8"/>
    <mergeCell ref="A18:E18"/>
    <mergeCell ref="A20:D20"/>
    <mergeCell ref="E20:F20"/>
    <mergeCell ref="A21:D21"/>
    <mergeCell ref="E21:F21"/>
  </mergeCells>
  <phoneticPr fontId="1" type="noConversion"/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54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I27"/>
  <sheetViews>
    <sheetView view="pageBreakPreview" zoomScaleNormal="100" zoomScaleSheetLayoutView="100" workbookViewId="0">
      <selection activeCell="J23" sqref="J23"/>
    </sheetView>
  </sheetViews>
  <sheetFormatPr defaultRowHeight="13.2"/>
  <cols>
    <col min="2" max="2" width="29.44140625" customWidth="1"/>
    <col min="3" max="3" width="6.77734375" customWidth="1"/>
    <col min="5" max="5" width="12.77734375" customWidth="1"/>
    <col min="6" max="6" width="21.77734375" style="309" customWidth="1"/>
    <col min="8" max="8" width="13.88671875" customWidth="1"/>
    <col min="9" max="9" width="19.21875" customWidth="1"/>
  </cols>
  <sheetData>
    <row r="1" spans="1:9" ht="33.75" customHeight="1" thickBot="1">
      <c r="A1" s="163" t="s">
        <v>248</v>
      </c>
      <c r="B1" s="164" t="s">
        <v>249</v>
      </c>
      <c r="C1" s="164" t="s">
        <v>250</v>
      </c>
      <c r="D1" s="165" t="s">
        <v>251</v>
      </c>
      <c r="E1" s="166" t="s">
        <v>252</v>
      </c>
      <c r="F1" s="314" t="s">
        <v>253</v>
      </c>
    </row>
    <row r="2" spans="1:9">
      <c r="A2" s="14"/>
      <c r="B2" s="15"/>
      <c r="C2" s="16"/>
      <c r="D2" s="96"/>
      <c r="E2" s="5"/>
      <c r="F2" s="260"/>
    </row>
    <row r="3" spans="1:9">
      <c r="A3" s="20" t="s">
        <v>295</v>
      </c>
      <c r="B3" s="21" t="s">
        <v>296</v>
      </c>
      <c r="C3" s="3"/>
      <c r="D3" s="66"/>
      <c r="E3" s="5"/>
      <c r="F3" s="260"/>
    </row>
    <row r="4" spans="1:9">
      <c r="A4" s="6"/>
      <c r="B4" s="7"/>
      <c r="C4" s="3"/>
      <c r="D4" s="66"/>
      <c r="E4" s="5"/>
      <c r="F4" s="260"/>
    </row>
    <row r="5" spans="1:9">
      <c r="A5" s="20" t="s">
        <v>458</v>
      </c>
      <c r="B5" s="21" t="s">
        <v>459</v>
      </c>
      <c r="C5" s="3"/>
      <c r="D5" s="66"/>
      <c r="E5" s="5"/>
      <c r="F5" s="260"/>
    </row>
    <row r="6" spans="1:9">
      <c r="A6" s="6"/>
      <c r="B6" s="8"/>
      <c r="C6" s="3"/>
      <c r="D6" s="66"/>
      <c r="E6" s="5"/>
      <c r="F6" s="260"/>
    </row>
    <row r="7" spans="1:9">
      <c r="A7" s="20" t="s">
        <v>460</v>
      </c>
      <c r="B7" s="21" t="s">
        <v>330</v>
      </c>
      <c r="C7" s="3"/>
      <c r="D7" s="66"/>
      <c r="E7" s="5"/>
      <c r="F7" s="260"/>
    </row>
    <row r="8" spans="1:9">
      <c r="A8" s="6"/>
      <c r="B8" s="7"/>
      <c r="C8" s="3"/>
      <c r="D8" s="66"/>
      <c r="E8" s="5"/>
      <c r="F8" s="260"/>
    </row>
    <row r="9" spans="1:9">
      <c r="A9" s="6" t="s">
        <v>461</v>
      </c>
      <c r="B9" s="7" t="s">
        <v>614</v>
      </c>
      <c r="C9" s="3" t="s">
        <v>408</v>
      </c>
      <c r="D9" s="66">
        <v>242</v>
      </c>
      <c r="E9" s="94"/>
      <c r="F9" s="260">
        <f>E9*D9</f>
        <v>0</v>
      </c>
      <c r="H9" s="422"/>
      <c r="I9" s="422"/>
    </row>
    <row r="10" spans="1:9">
      <c r="A10" s="6"/>
      <c r="B10" s="7"/>
      <c r="C10" s="3"/>
      <c r="D10" s="66"/>
      <c r="E10" s="5"/>
      <c r="F10" s="260"/>
      <c r="H10" s="346"/>
      <c r="I10" s="347"/>
    </row>
    <row r="11" spans="1:9">
      <c r="A11" s="20" t="s">
        <v>462</v>
      </c>
      <c r="B11" s="21" t="s">
        <v>463</v>
      </c>
      <c r="C11" s="3"/>
      <c r="D11" s="66"/>
      <c r="E11" s="5"/>
      <c r="F11" s="260"/>
      <c r="H11" s="346"/>
      <c r="I11" s="347"/>
    </row>
    <row r="12" spans="1:9">
      <c r="A12" s="6"/>
      <c r="B12" s="21" t="s">
        <v>464</v>
      </c>
      <c r="C12" s="3" t="s">
        <v>131</v>
      </c>
      <c r="D12" s="66">
        <v>4320</v>
      </c>
      <c r="E12" s="94"/>
      <c r="F12" s="260">
        <f>E12*D12</f>
        <v>0</v>
      </c>
      <c r="H12" s="346"/>
      <c r="I12" s="347"/>
    </row>
    <row r="13" spans="1:9">
      <c r="A13" s="6"/>
      <c r="B13" s="7"/>
      <c r="C13" s="3"/>
      <c r="D13" s="66"/>
      <c r="E13" s="5"/>
      <c r="F13" s="260"/>
      <c r="H13" s="346"/>
      <c r="I13" s="347"/>
    </row>
    <row r="14" spans="1:9">
      <c r="A14" s="20" t="s">
        <v>615</v>
      </c>
      <c r="B14" s="21" t="s">
        <v>616</v>
      </c>
      <c r="C14" s="3" t="s">
        <v>547</v>
      </c>
      <c r="D14" s="66">
        <v>6</v>
      </c>
      <c r="E14" s="5"/>
      <c r="F14" s="260">
        <f>E14*D14</f>
        <v>0</v>
      </c>
      <c r="H14" s="346"/>
      <c r="I14" s="347"/>
    </row>
    <row r="15" spans="1:9">
      <c r="A15" s="6"/>
      <c r="B15" s="7"/>
      <c r="C15" s="3"/>
      <c r="D15" s="66"/>
      <c r="E15" s="5"/>
      <c r="F15" s="260"/>
    </row>
    <row r="16" spans="1:9">
      <c r="A16" s="6"/>
      <c r="B16" s="7"/>
      <c r="C16" s="3"/>
      <c r="D16" s="66"/>
      <c r="E16" s="94"/>
      <c r="F16" s="260"/>
    </row>
    <row r="17" spans="1:9">
      <c r="A17" s="6"/>
      <c r="B17" s="7"/>
      <c r="C17" s="3"/>
      <c r="D17" s="66"/>
      <c r="E17" s="5"/>
      <c r="F17" s="260"/>
      <c r="H17" s="422"/>
      <c r="I17" s="422"/>
    </row>
    <row r="18" spans="1:9">
      <c r="A18" s="6"/>
      <c r="B18" s="7"/>
      <c r="C18" s="3"/>
      <c r="D18" s="66"/>
      <c r="E18" s="5"/>
      <c r="F18" s="260"/>
      <c r="H18" s="346"/>
      <c r="I18" s="347"/>
    </row>
    <row r="19" spans="1:9">
      <c r="A19" s="6"/>
      <c r="B19" s="7"/>
      <c r="C19" s="3"/>
      <c r="D19" s="66"/>
      <c r="E19" s="5"/>
      <c r="F19" s="260"/>
      <c r="H19" s="346"/>
      <c r="I19" s="347"/>
    </row>
    <row r="20" spans="1:9">
      <c r="A20" s="6"/>
      <c r="B20" s="7"/>
      <c r="C20" s="3"/>
      <c r="D20" s="66"/>
      <c r="E20" s="5"/>
      <c r="F20" s="260"/>
      <c r="H20" s="346"/>
      <c r="I20" s="347"/>
    </row>
    <row r="21" spans="1:9">
      <c r="A21" s="6"/>
      <c r="B21" s="118"/>
      <c r="C21" s="3"/>
      <c r="D21" s="66"/>
      <c r="E21" s="94"/>
      <c r="F21" s="260"/>
      <c r="H21" s="346"/>
      <c r="I21" s="347"/>
    </row>
    <row r="22" spans="1:9" ht="13.8" thickBot="1">
      <c r="A22" s="25"/>
      <c r="B22" s="26"/>
      <c r="C22" s="27"/>
      <c r="D22" s="97"/>
      <c r="E22" s="29"/>
      <c r="F22" s="302"/>
    </row>
    <row r="23" spans="1:9" ht="34.950000000000003" customHeight="1" thickBot="1">
      <c r="A23" s="454" t="s">
        <v>254</v>
      </c>
      <c r="B23" s="455"/>
      <c r="C23" s="455"/>
      <c r="D23" s="455"/>
      <c r="E23" s="456"/>
      <c r="F23" s="315">
        <f>SUM(F9:F22)</f>
        <v>0</v>
      </c>
    </row>
    <row r="24" spans="1:9" ht="13.8" thickBot="1">
      <c r="A24" s="32"/>
      <c r="B24" s="32"/>
      <c r="C24" s="32"/>
      <c r="D24" s="98"/>
      <c r="E24" s="32"/>
      <c r="F24" s="303"/>
    </row>
    <row r="25" spans="1:9" ht="25.5" customHeight="1">
      <c r="A25" s="379" t="s">
        <v>255</v>
      </c>
      <c r="B25" s="380"/>
      <c r="C25" s="380"/>
      <c r="D25" s="380"/>
      <c r="E25" s="457" t="s">
        <v>256</v>
      </c>
      <c r="F25" s="458"/>
    </row>
    <row r="26" spans="1:9" ht="33" customHeight="1" thickBot="1">
      <c r="A26" s="381"/>
      <c r="B26" s="382"/>
      <c r="C26" s="382"/>
      <c r="D26" s="382"/>
      <c r="E26" s="459"/>
      <c r="F26" s="460"/>
    </row>
    <row r="27" spans="1:9">
      <c r="A27" s="35"/>
      <c r="B27" s="2"/>
      <c r="C27" s="2"/>
      <c r="D27" s="99"/>
      <c r="E27" s="37"/>
      <c r="F27" s="263"/>
    </row>
  </sheetData>
  <mergeCells count="7">
    <mergeCell ref="A26:D26"/>
    <mergeCell ref="E26:F26"/>
    <mergeCell ref="H9:I9"/>
    <mergeCell ref="H17:I17"/>
    <mergeCell ref="A23:E23"/>
    <mergeCell ref="A25:D25"/>
    <mergeCell ref="E25:F25"/>
  </mergeCells>
  <conditionalFormatting sqref="F4:F10 F12 F14 F16 F18 F21">
    <cfRule type="cellIs" dxfId="59" priority="1" stopIfTrue="1" operator="equal">
      <formula>"ro"</formula>
    </cfRule>
    <cfRule type="cellIs" dxfId="58" priority="2" stopIfTrue="1" operator="equal">
      <formula>" "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
&amp;"-,Regular"&amp;8Part C2: Pricing Data
RTD05-2025/2026-TIDC25</oddHeader>
    <oddFooter>&amp;CPart C2: Page &amp;P&amp;  of 145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F458"/>
  <sheetViews>
    <sheetView showZeros="0" view="pageBreakPreview" topLeftCell="A19" zoomScaleNormal="100" zoomScaleSheetLayoutView="100" workbookViewId="0">
      <selection activeCell="I31" sqref="I31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9" t="s">
        <v>248</v>
      </c>
      <c r="B1" s="10" t="s">
        <v>249</v>
      </c>
      <c r="C1" s="10" t="s">
        <v>250</v>
      </c>
      <c r="D1" s="11" t="s">
        <v>251</v>
      </c>
      <c r="E1" s="12" t="s">
        <v>252</v>
      </c>
      <c r="F1" s="13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246</v>
      </c>
      <c r="B3" s="21" t="s">
        <v>247</v>
      </c>
      <c r="C3" s="3"/>
      <c r="D3" s="66"/>
      <c r="E3" s="5"/>
      <c r="F3" s="1"/>
    </row>
    <row r="4" spans="1:6" ht="14.1" customHeight="1">
      <c r="A4" s="20"/>
      <c r="B4" s="21"/>
      <c r="C4" s="3"/>
      <c r="D4" s="66"/>
      <c r="E4" s="5"/>
      <c r="F4" s="1"/>
    </row>
    <row r="5" spans="1:6" ht="14.1" customHeight="1">
      <c r="A5" s="20" t="s">
        <v>274</v>
      </c>
      <c r="B5" s="21" t="s">
        <v>275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20" t="s">
        <v>430</v>
      </c>
      <c r="B7" s="21" t="s">
        <v>276</v>
      </c>
      <c r="C7" s="3"/>
      <c r="D7" s="66"/>
      <c r="E7" s="5"/>
      <c r="F7" s="1"/>
    </row>
    <row r="8" spans="1:6" ht="14.1" customHeight="1">
      <c r="A8" s="6"/>
      <c r="B8" s="7"/>
      <c r="C8" s="3"/>
      <c r="D8" s="66"/>
      <c r="E8" s="5"/>
      <c r="F8" s="1"/>
    </row>
    <row r="9" spans="1:6" ht="14.1" customHeight="1">
      <c r="A9" s="6" t="s">
        <v>277</v>
      </c>
      <c r="B9" s="7" t="s">
        <v>278</v>
      </c>
      <c r="C9" s="3" t="s">
        <v>442</v>
      </c>
      <c r="D9" s="66">
        <v>12</v>
      </c>
      <c r="E9" s="24"/>
      <c r="F9" s="23" t="str">
        <f>IF(TRIM(D9)="rate only","ro",IF(ISBLANK(E9)," ",D9*E9))</f>
        <v xml:space="preserve"> </v>
      </c>
    </row>
    <row r="10" spans="1:6" ht="14.1" customHeight="1">
      <c r="A10" s="6"/>
      <c r="B10" s="7"/>
      <c r="C10" s="3"/>
      <c r="D10" s="66"/>
      <c r="E10" s="5"/>
      <c r="F10" s="1"/>
    </row>
    <row r="11" spans="1:6" ht="14.1" customHeight="1">
      <c r="A11" s="20" t="s">
        <v>431</v>
      </c>
      <c r="B11" s="21" t="s">
        <v>26</v>
      </c>
      <c r="C11" s="3"/>
      <c r="D11" s="66"/>
      <c r="E11" s="5"/>
      <c r="F11" s="1"/>
    </row>
    <row r="12" spans="1:6" ht="14.1" customHeight="1">
      <c r="A12" s="20"/>
      <c r="B12" s="21" t="s">
        <v>27</v>
      </c>
      <c r="C12" s="3"/>
      <c r="D12" s="66"/>
      <c r="E12" s="5"/>
      <c r="F12" s="1"/>
    </row>
    <row r="13" spans="1:6" ht="14.1" customHeight="1">
      <c r="A13" s="20"/>
      <c r="B13" s="21" t="s">
        <v>28</v>
      </c>
      <c r="C13" s="3" t="s">
        <v>442</v>
      </c>
      <c r="D13" s="66">
        <v>12</v>
      </c>
      <c r="E13" s="24"/>
      <c r="F13" s="23" t="str">
        <f>IF(TRIM(D13)="rate only","ro",IF(ISBLANK(E13)," ",D13*E13))</f>
        <v xml:space="preserve"> </v>
      </c>
    </row>
    <row r="14" spans="1:6" ht="14.1" customHeight="1">
      <c r="A14" s="20"/>
      <c r="B14" s="21"/>
      <c r="C14" s="3"/>
      <c r="D14" s="66"/>
      <c r="E14" s="5"/>
      <c r="F14" s="91">
        <f t="shared" ref="F14:F30" si="0">E14</f>
        <v>0</v>
      </c>
    </row>
    <row r="15" spans="1:6" ht="14.1" customHeight="1">
      <c r="A15" s="6"/>
      <c r="B15" s="7"/>
      <c r="C15" s="3"/>
      <c r="D15" s="66"/>
      <c r="E15" s="5"/>
      <c r="F15" s="91">
        <f t="shared" si="0"/>
        <v>0</v>
      </c>
    </row>
    <row r="16" spans="1:6" ht="14.1" customHeight="1">
      <c r="A16" s="20" t="s">
        <v>433</v>
      </c>
      <c r="B16" s="21" t="s">
        <v>212</v>
      </c>
      <c r="C16" s="3"/>
      <c r="D16" s="66"/>
      <c r="E16" s="5"/>
      <c r="F16" s="91">
        <f t="shared" si="0"/>
        <v>0</v>
      </c>
    </row>
    <row r="17" spans="1:6" ht="14.1" customHeight="1">
      <c r="A17" s="6"/>
      <c r="B17" s="7"/>
      <c r="C17" s="3"/>
      <c r="D17" s="66"/>
      <c r="E17" s="5"/>
      <c r="F17" s="91">
        <f t="shared" si="0"/>
        <v>0</v>
      </c>
    </row>
    <row r="18" spans="1:6" ht="14.1" customHeight="1">
      <c r="A18" s="6" t="s">
        <v>432</v>
      </c>
      <c r="B18" s="7" t="s">
        <v>279</v>
      </c>
      <c r="C18" s="3"/>
      <c r="D18" s="66"/>
      <c r="E18" s="5"/>
      <c r="F18" s="91">
        <f t="shared" si="0"/>
        <v>0</v>
      </c>
    </row>
    <row r="19" spans="1:6" ht="14.1" customHeight="1">
      <c r="A19" s="6"/>
      <c r="B19" s="7" t="s">
        <v>213</v>
      </c>
      <c r="C19" s="3"/>
      <c r="D19" s="66"/>
      <c r="E19" s="5"/>
      <c r="F19" s="91">
        <f t="shared" si="0"/>
        <v>0</v>
      </c>
    </row>
    <row r="20" spans="1:6" ht="14.1" customHeight="1">
      <c r="A20" s="6"/>
      <c r="B20" s="7" t="s">
        <v>281</v>
      </c>
      <c r="C20" s="3"/>
      <c r="D20" s="66"/>
      <c r="E20" s="5"/>
      <c r="F20" s="91">
        <f t="shared" si="0"/>
        <v>0</v>
      </c>
    </row>
    <row r="21" spans="1:6" ht="14.1" customHeight="1">
      <c r="A21" s="6"/>
      <c r="B21" s="7" t="s">
        <v>282</v>
      </c>
      <c r="C21" s="3" t="s">
        <v>415</v>
      </c>
      <c r="D21" s="66">
        <v>1</v>
      </c>
      <c r="E21" s="24"/>
      <c r="F21" s="23" t="str">
        <f>IF(TRIM(D21)="rate only","ro",IF(ISBLANK(E21)," ",D21*E21))</f>
        <v xml:space="preserve"> </v>
      </c>
    </row>
    <row r="22" spans="1:6" ht="14.1" customHeight="1">
      <c r="A22" s="6"/>
      <c r="B22" s="7"/>
      <c r="C22" s="3"/>
      <c r="D22" s="66"/>
      <c r="E22" s="5"/>
      <c r="F22" s="91">
        <f t="shared" si="0"/>
        <v>0</v>
      </c>
    </row>
    <row r="23" spans="1:6" ht="14.1" customHeight="1">
      <c r="A23" s="6" t="s">
        <v>434</v>
      </c>
      <c r="B23" s="7" t="s">
        <v>283</v>
      </c>
      <c r="C23" s="3"/>
      <c r="D23" s="66"/>
      <c r="E23" s="5"/>
      <c r="F23" s="91">
        <f t="shared" si="0"/>
        <v>0</v>
      </c>
    </row>
    <row r="24" spans="1:6" ht="14.1" customHeight="1">
      <c r="A24" s="6"/>
      <c r="B24" s="7" t="s">
        <v>213</v>
      </c>
      <c r="C24" s="3"/>
      <c r="D24" s="66"/>
      <c r="E24" s="5"/>
      <c r="F24" s="91">
        <f t="shared" si="0"/>
        <v>0</v>
      </c>
    </row>
    <row r="25" spans="1:6" ht="14.1" customHeight="1">
      <c r="A25" s="6"/>
      <c r="B25" s="7" t="s">
        <v>280</v>
      </c>
      <c r="C25" s="3" t="s">
        <v>415</v>
      </c>
      <c r="D25" s="66">
        <v>1</v>
      </c>
      <c r="E25" s="24"/>
      <c r="F25" s="23" t="str">
        <f>IF(TRIM(D25)="rate only","ro",IF(ISBLANK(E25)," ",D25*E25))</f>
        <v xml:space="preserve"> </v>
      </c>
    </row>
    <row r="26" spans="1:6" ht="14.1" customHeight="1">
      <c r="A26" s="6"/>
      <c r="B26" s="7"/>
      <c r="C26" s="3"/>
      <c r="D26" s="66"/>
      <c r="E26" s="5"/>
      <c r="F26" s="91">
        <f t="shared" si="0"/>
        <v>0</v>
      </c>
    </row>
    <row r="27" spans="1:6" ht="14.1" customHeight="1">
      <c r="A27" s="6"/>
      <c r="B27" s="7"/>
      <c r="C27" s="3"/>
      <c r="D27" s="66"/>
      <c r="E27" s="5"/>
      <c r="F27" s="91">
        <f t="shared" si="0"/>
        <v>0</v>
      </c>
    </row>
    <row r="28" spans="1:6" ht="14.1" customHeight="1">
      <c r="A28" s="20" t="s">
        <v>435</v>
      </c>
      <c r="B28" s="21" t="s">
        <v>284</v>
      </c>
      <c r="C28" s="3"/>
      <c r="D28" s="66"/>
      <c r="E28" s="5"/>
      <c r="F28" s="91">
        <f t="shared" si="0"/>
        <v>0</v>
      </c>
    </row>
    <row r="29" spans="1:6" ht="14.1" customHeight="1">
      <c r="A29" s="20"/>
      <c r="B29" s="21" t="s">
        <v>285</v>
      </c>
      <c r="C29" s="3"/>
      <c r="D29" s="66"/>
      <c r="E29" s="5"/>
      <c r="F29" s="91">
        <f t="shared" si="0"/>
        <v>0</v>
      </c>
    </row>
    <row r="30" spans="1:6" ht="14.1" customHeight="1">
      <c r="A30" s="6"/>
      <c r="B30" s="7"/>
      <c r="C30" s="3"/>
      <c r="D30" s="66"/>
      <c r="E30" s="5"/>
      <c r="F30" s="91">
        <f t="shared" si="0"/>
        <v>0</v>
      </c>
    </row>
    <row r="31" spans="1:6" ht="14.1" customHeight="1">
      <c r="A31" s="6" t="s">
        <v>436</v>
      </c>
      <c r="B31" s="7" t="s">
        <v>4</v>
      </c>
      <c r="C31" s="3" t="s">
        <v>445</v>
      </c>
      <c r="D31" s="66">
        <v>30</v>
      </c>
      <c r="E31" s="24"/>
      <c r="F31" s="23" t="str">
        <f>IF(TRIM(D31)="rate only","ro",IF(ISBLANK(E31)," ",D31*E31))</f>
        <v xml:space="preserve"> </v>
      </c>
    </row>
    <row r="32" spans="1:6" ht="14.1" customHeight="1">
      <c r="A32" s="6"/>
      <c r="B32" s="7"/>
      <c r="C32" s="3"/>
      <c r="D32" s="66"/>
      <c r="E32" s="5"/>
      <c r="F32" s="1"/>
    </row>
    <row r="33" spans="1:6" ht="14.1" customHeight="1">
      <c r="A33" s="6"/>
      <c r="B33" s="7"/>
      <c r="C33" s="3"/>
      <c r="D33" s="66"/>
      <c r="E33" s="5"/>
      <c r="F33" s="1"/>
    </row>
    <row r="34" spans="1:6" ht="14.1" customHeight="1">
      <c r="A34" s="6"/>
      <c r="B34" s="7"/>
      <c r="C34" s="3"/>
      <c r="D34" s="66"/>
      <c r="E34" s="5"/>
      <c r="F34" s="1"/>
    </row>
    <row r="35" spans="1:6" ht="14.1" customHeight="1">
      <c r="A35" s="6"/>
      <c r="B35" s="7"/>
      <c r="C35" s="3"/>
      <c r="D35" s="66"/>
      <c r="E35" s="5"/>
      <c r="F35" s="1"/>
    </row>
    <row r="36" spans="1:6" ht="14.1" customHeight="1">
      <c r="A36" s="6"/>
      <c r="B36" s="7"/>
      <c r="C36" s="3"/>
      <c r="D36" s="66"/>
      <c r="E36" s="5"/>
      <c r="F36" s="1"/>
    </row>
    <row r="37" spans="1:6" ht="14.1" customHeight="1" thickBot="1">
      <c r="A37" s="25"/>
      <c r="B37" s="26"/>
      <c r="C37" s="27"/>
      <c r="D37" s="97"/>
      <c r="E37" s="29"/>
      <c r="F37" s="30"/>
    </row>
    <row r="38" spans="1:6" ht="28.05" customHeight="1" thickBot="1">
      <c r="A38" s="401" t="s">
        <v>254</v>
      </c>
      <c r="B38" s="402"/>
      <c r="C38" s="402"/>
      <c r="D38" s="402"/>
      <c r="E38" s="403"/>
      <c r="F38" s="31">
        <f>SUM(F2:F37)</f>
        <v>0</v>
      </c>
    </row>
    <row r="39" spans="1:6" ht="14.1" customHeight="1" thickBot="1">
      <c r="A39" s="32"/>
      <c r="B39" s="32"/>
      <c r="C39" s="32"/>
      <c r="D39" s="98"/>
      <c r="E39" s="32"/>
      <c r="F39" s="34"/>
    </row>
    <row r="40" spans="1:6" ht="28.05" customHeight="1">
      <c r="A40" s="379" t="s">
        <v>255</v>
      </c>
      <c r="B40" s="380"/>
      <c r="C40" s="380"/>
      <c r="D40" s="380"/>
      <c r="E40" s="409" t="s">
        <v>256</v>
      </c>
      <c r="F40" s="410"/>
    </row>
    <row r="41" spans="1:6" ht="42" customHeight="1" thickBot="1">
      <c r="A41" s="381"/>
      <c r="B41" s="382"/>
      <c r="C41" s="382"/>
      <c r="D41" s="382"/>
      <c r="E41" s="399"/>
      <c r="F41" s="400"/>
    </row>
    <row r="42" spans="1:6" ht="10.050000000000001" customHeight="1"/>
    <row r="43" spans="1:6" ht="28.05" customHeight="1"/>
    <row r="44" spans="1:6" ht="28.05" customHeight="1"/>
    <row r="45" spans="1:6" ht="14.1" customHeight="1"/>
    <row r="46" spans="1:6" ht="14.1" customHeight="1"/>
    <row r="47" spans="1:6" ht="14.1" customHeight="1"/>
    <row r="48" spans="1:6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28.05" customHeight="1"/>
    <row r="91" ht="14.1" customHeight="1"/>
    <row r="92" ht="28.05" customHeight="1"/>
    <row r="93" ht="42" customHeight="1"/>
    <row r="94" ht="10.050000000000001" customHeight="1"/>
    <row r="95" ht="28.05" customHeight="1"/>
    <row r="96" ht="28.05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28.05" customHeight="1"/>
    <row r="143" ht="14.1" customHeight="1"/>
    <row r="144" ht="28.05" customHeight="1"/>
    <row r="145" ht="42" customHeight="1"/>
    <row r="146" ht="10.050000000000001" customHeight="1"/>
    <row r="147" ht="28.05" customHeight="1"/>
    <row r="148" ht="28.05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28.05" customHeight="1"/>
    <row r="195" ht="14.1" customHeight="1"/>
    <row r="196" ht="28.05" customHeight="1"/>
    <row r="197" ht="42" customHeight="1"/>
    <row r="198" ht="10.050000000000001" customHeight="1"/>
    <row r="199" ht="28.05" customHeight="1"/>
    <row r="200" ht="28.05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28.05" customHeight="1"/>
    <row r="247" ht="14.1" customHeight="1"/>
    <row r="248" ht="28.05" customHeight="1"/>
    <row r="249" ht="42" customHeight="1"/>
    <row r="250" ht="10.050000000000001" customHeight="1"/>
    <row r="251" ht="28.05" customHeight="1"/>
    <row r="252" ht="28.05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28.05" customHeight="1"/>
    <row r="299" ht="14.1" customHeight="1"/>
    <row r="300" ht="28.05" customHeight="1"/>
    <row r="301" ht="42" customHeight="1"/>
    <row r="302" ht="10.050000000000001" customHeight="1"/>
    <row r="303" ht="28.05" customHeight="1"/>
    <row r="304" ht="28.05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28.05" customHeight="1"/>
    <row r="351" ht="14.1" customHeight="1"/>
    <row r="352" ht="28.05" customHeight="1"/>
    <row r="353" ht="42" customHeight="1"/>
    <row r="354" ht="10.050000000000001" customHeight="1"/>
    <row r="355" ht="28.05" customHeight="1"/>
    <row r="356" ht="28.05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28.05" customHeight="1"/>
    <row r="403" ht="14.1" customHeight="1"/>
    <row r="404" ht="28.05" customHeight="1"/>
    <row r="405" ht="42" customHeight="1"/>
    <row r="406" ht="10.050000000000001" customHeight="1"/>
    <row r="407" ht="28.05" customHeight="1"/>
    <row r="408" ht="28.05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28.05" customHeight="1"/>
    <row r="455" ht="14.1" customHeight="1"/>
    <row r="456" ht="28.05" customHeight="1"/>
    <row r="457" ht="42" customHeight="1"/>
    <row r="458" ht="10.050000000000001" customHeight="1"/>
  </sheetData>
  <mergeCells count="5">
    <mergeCell ref="A38:E38"/>
    <mergeCell ref="A40:D40"/>
    <mergeCell ref="E40:F40"/>
    <mergeCell ref="A41:D41"/>
    <mergeCell ref="E41:F41"/>
  </mergeCells>
  <phoneticPr fontId="1" type="noConversion"/>
  <conditionalFormatting sqref="F9 F13 F21 F25 F31">
    <cfRule type="cellIs" dxfId="127" priority="1" stopIfTrue="1" operator="equal">
      <formula>"ro"</formula>
    </cfRule>
    <cfRule type="cellIs" dxfId="126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9" orientation="portrait" blackAndWhite="1" r:id="rId1"/>
  <headerFooter alignWithMargins="0">
    <oddHeader xml:space="preserve">&amp;L&amp;"Calibri,Regular"&amp;8
Part C2: Pricing Data
RTD05-2025/2026-TIDC25
</oddHeader>
    <oddFooter>&amp;C&amp;"Calibri,Regular"&amp;8Part C2: Page &amp;P&amp;  of 145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39997558519241921"/>
  </sheetPr>
  <dimension ref="A1:H29"/>
  <sheetViews>
    <sheetView view="pageBreakPreview" zoomScale="106" zoomScaleNormal="100" zoomScaleSheetLayoutView="106" workbookViewId="0">
      <selection activeCell="L20" sqref="L20"/>
    </sheetView>
  </sheetViews>
  <sheetFormatPr defaultRowHeight="13.2"/>
  <cols>
    <col min="2" max="2" width="31.77734375" customWidth="1"/>
    <col min="5" max="5" width="10.77734375" customWidth="1"/>
    <col min="6" max="6" width="19.21875" style="309" customWidth="1"/>
    <col min="8" max="8" width="12.21875" customWidth="1"/>
  </cols>
  <sheetData>
    <row r="1" spans="1:8" ht="34.5" customHeight="1" thickBot="1">
      <c r="A1" s="163" t="s">
        <v>248</v>
      </c>
      <c r="B1" s="164" t="s">
        <v>249</v>
      </c>
      <c r="C1" s="164" t="s">
        <v>250</v>
      </c>
      <c r="D1" s="165" t="s">
        <v>251</v>
      </c>
      <c r="E1" s="166" t="s">
        <v>252</v>
      </c>
      <c r="F1" s="314" t="s">
        <v>253</v>
      </c>
    </row>
    <row r="2" spans="1:8">
      <c r="A2" s="20" t="s">
        <v>528</v>
      </c>
      <c r="B2" s="21" t="s">
        <v>529</v>
      </c>
      <c r="C2" s="3"/>
      <c r="D2" s="66"/>
      <c r="E2" s="5"/>
      <c r="F2" s="260"/>
    </row>
    <row r="3" spans="1:8">
      <c r="A3" s="20" t="s">
        <v>465</v>
      </c>
      <c r="B3" s="21" t="s">
        <v>466</v>
      </c>
      <c r="C3" s="3"/>
      <c r="D3" s="66"/>
      <c r="E3" s="5"/>
      <c r="F3" s="260"/>
    </row>
    <row r="4" spans="1:8">
      <c r="A4" s="6"/>
      <c r="B4" s="21" t="s">
        <v>467</v>
      </c>
      <c r="C4" s="3"/>
      <c r="D4" s="66"/>
      <c r="E4" s="5"/>
      <c r="F4" s="260"/>
      <c r="G4" s="464"/>
      <c r="H4" s="464"/>
    </row>
    <row r="5" spans="1:8">
      <c r="A5" s="6"/>
      <c r="B5" s="7"/>
      <c r="C5" s="3"/>
      <c r="D5" s="66"/>
      <c r="E5" s="5"/>
      <c r="F5" s="260"/>
      <c r="G5" s="172"/>
    </row>
    <row r="6" spans="1:8">
      <c r="A6" s="6" t="s">
        <v>468</v>
      </c>
      <c r="B6" s="7" t="s">
        <v>469</v>
      </c>
      <c r="C6" s="3" t="s">
        <v>309</v>
      </c>
      <c r="D6" s="66">
        <v>400</v>
      </c>
      <c r="E6" s="5"/>
      <c r="F6" s="260">
        <f>E6*D6</f>
        <v>0</v>
      </c>
      <c r="G6" s="172"/>
    </row>
    <row r="7" spans="1:8">
      <c r="A7" s="6"/>
      <c r="B7" s="7"/>
      <c r="C7" s="3"/>
      <c r="D7" s="66"/>
      <c r="E7" s="94"/>
      <c r="F7" s="260"/>
      <c r="G7" s="172"/>
    </row>
    <row r="8" spans="1:8">
      <c r="A8" s="6"/>
      <c r="B8" s="7"/>
      <c r="C8" s="3"/>
      <c r="D8" s="66"/>
      <c r="E8" s="94"/>
      <c r="F8" s="260"/>
    </row>
    <row r="9" spans="1:8">
      <c r="A9" s="6"/>
      <c r="B9" s="7"/>
      <c r="C9" s="3"/>
      <c r="D9" s="66"/>
      <c r="E9" s="94"/>
      <c r="F9" s="260"/>
    </row>
    <row r="10" spans="1:8">
      <c r="A10" s="20"/>
      <c r="B10" s="21"/>
      <c r="C10" s="3"/>
      <c r="D10" s="4"/>
      <c r="E10" s="94"/>
      <c r="F10" s="260"/>
    </row>
    <row r="11" spans="1:8">
      <c r="A11" s="6"/>
      <c r="B11" s="21"/>
      <c r="C11" s="3"/>
      <c r="D11" s="4"/>
      <c r="E11" s="94"/>
      <c r="F11" s="260"/>
    </row>
    <row r="12" spans="1:8">
      <c r="A12" s="6"/>
      <c r="B12" s="21"/>
      <c r="C12" s="3"/>
      <c r="D12" s="4"/>
      <c r="E12" s="94"/>
      <c r="F12" s="260"/>
    </row>
    <row r="13" spans="1:8">
      <c r="A13" s="6"/>
      <c r="B13" s="7"/>
      <c r="C13" s="3"/>
      <c r="D13" s="4"/>
      <c r="E13" s="94"/>
      <c r="F13" s="260"/>
    </row>
    <row r="14" spans="1:8">
      <c r="A14" s="6"/>
      <c r="B14" s="7"/>
      <c r="C14" s="3"/>
      <c r="D14" s="4"/>
      <c r="E14" s="94"/>
      <c r="F14" s="260"/>
    </row>
    <row r="15" spans="1:8">
      <c r="A15" s="6"/>
      <c r="B15" s="7"/>
      <c r="C15" s="3"/>
      <c r="D15" s="4"/>
      <c r="E15" s="94"/>
      <c r="F15" s="260"/>
    </row>
    <row r="16" spans="1:8">
      <c r="A16" s="6"/>
      <c r="B16" s="7"/>
      <c r="C16" s="3"/>
      <c r="D16" s="66"/>
      <c r="E16" s="94"/>
      <c r="F16" s="260"/>
    </row>
    <row r="17" spans="1:6">
      <c r="A17" s="6"/>
      <c r="B17" s="7"/>
      <c r="C17" s="3"/>
      <c r="D17" s="66"/>
      <c r="E17" s="94"/>
      <c r="F17" s="260"/>
    </row>
    <row r="18" spans="1:6">
      <c r="A18" s="20"/>
      <c r="B18" s="21"/>
      <c r="C18" s="3"/>
      <c r="D18" s="66"/>
      <c r="E18" s="5"/>
      <c r="F18" s="260"/>
    </row>
    <row r="19" spans="1:6">
      <c r="A19" s="6"/>
      <c r="B19" s="21"/>
      <c r="C19" s="3"/>
      <c r="D19" s="66"/>
      <c r="E19" s="94"/>
      <c r="F19" s="260"/>
    </row>
    <row r="20" spans="1:6">
      <c r="A20" s="6"/>
      <c r="B20" s="21"/>
      <c r="C20" s="3"/>
      <c r="D20" s="66"/>
      <c r="E20" s="5"/>
      <c r="F20" s="260"/>
    </row>
    <row r="21" spans="1:6">
      <c r="A21" s="6"/>
      <c r="B21" s="7"/>
      <c r="C21" s="3"/>
      <c r="D21" s="66"/>
      <c r="E21" s="94"/>
      <c r="F21" s="260"/>
    </row>
    <row r="22" spans="1:6">
      <c r="A22" s="6"/>
      <c r="B22" s="7"/>
      <c r="C22" s="3"/>
      <c r="D22" s="66"/>
      <c r="E22" s="5"/>
      <c r="F22" s="260"/>
    </row>
    <row r="23" spans="1:6">
      <c r="A23" s="6"/>
      <c r="B23" s="7"/>
      <c r="C23" s="3"/>
      <c r="D23" s="66"/>
      <c r="E23" s="94"/>
      <c r="F23" s="260"/>
    </row>
    <row r="24" spans="1:6">
      <c r="A24" s="6"/>
      <c r="B24" s="7"/>
      <c r="C24" s="3"/>
      <c r="D24" s="66"/>
      <c r="E24" s="5"/>
      <c r="F24" s="260"/>
    </row>
    <row r="25" spans="1:6" ht="13.8" thickBot="1">
      <c r="A25" s="25"/>
      <c r="B25" s="26"/>
      <c r="C25" s="27"/>
      <c r="D25" s="97"/>
      <c r="E25" s="29"/>
      <c r="F25" s="302"/>
    </row>
    <row r="26" spans="1:6" ht="33" customHeight="1" thickBot="1">
      <c r="A26" s="454" t="s">
        <v>254</v>
      </c>
      <c r="B26" s="455"/>
      <c r="C26" s="455"/>
      <c r="D26" s="455"/>
      <c r="E26" s="456"/>
      <c r="F26" s="315">
        <f>SUM(F4:F24)</f>
        <v>0</v>
      </c>
    </row>
    <row r="27" spans="1:6" ht="13.05" customHeight="1" thickBot="1">
      <c r="A27" s="121"/>
      <c r="B27" s="2"/>
      <c r="C27" s="46"/>
      <c r="D27" s="99"/>
      <c r="E27" s="37"/>
      <c r="F27" s="348"/>
    </row>
    <row r="28" spans="1:6" ht="30" customHeight="1">
      <c r="A28" s="379" t="s">
        <v>255</v>
      </c>
      <c r="B28" s="380"/>
      <c r="C28" s="380"/>
      <c r="D28" s="380"/>
      <c r="E28" s="457" t="s">
        <v>256</v>
      </c>
      <c r="F28" s="458"/>
    </row>
    <row r="29" spans="1:6" ht="37.5" customHeight="1" thickBot="1">
      <c r="A29" s="381"/>
      <c r="B29" s="382"/>
      <c r="C29" s="382"/>
      <c r="D29" s="382"/>
      <c r="E29" s="459"/>
      <c r="F29" s="460"/>
    </row>
  </sheetData>
  <mergeCells count="6">
    <mergeCell ref="G4:H4"/>
    <mergeCell ref="A26:E26"/>
    <mergeCell ref="A28:D28"/>
    <mergeCell ref="E28:F28"/>
    <mergeCell ref="A29:D29"/>
    <mergeCell ref="E29:F29"/>
  </mergeCells>
  <conditionalFormatting sqref="F3:F24">
    <cfRule type="cellIs" dxfId="57" priority="1" stopIfTrue="1" operator="equal">
      <formula>"ro"</formula>
    </cfRule>
    <cfRule type="cellIs" dxfId="56" priority="2" stopIfTrue="1" operator="equal">
      <formula>" "</formula>
    </cfRule>
  </conditionalFormatting>
  <pageMargins left="0.70866141732283472" right="0.70866141732283472" top="0.86614173228346458" bottom="0.74803149606299213" header="0.31496062992125984" footer="0.31496062992125984"/>
  <pageSetup paperSize="9" orientation="portrait" r:id="rId1"/>
  <headerFooter>
    <oddHeader>&amp;L&amp;"-,Regular"&amp;8
Part C2: Pricing Data
RTD05-2025/2026-TIDC25</oddHeader>
    <oddFooter>&amp;CPart C2: Page &amp;P&amp;  of 145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39997558519241921"/>
  </sheetPr>
  <dimension ref="A1:G405"/>
  <sheetViews>
    <sheetView view="pageBreakPreview" zoomScale="112" zoomScaleNormal="100" zoomScaleSheetLayoutView="112" workbookViewId="0">
      <selection activeCell="I18" sqref="I18"/>
    </sheetView>
  </sheetViews>
  <sheetFormatPr defaultColWidth="9.21875" defaultRowHeight="12"/>
  <cols>
    <col min="1" max="1" width="12.77734375" style="124" customWidth="1"/>
    <col min="2" max="2" width="34.88671875" style="124" customWidth="1"/>
    <col min="3" max="3" width="8.77734375" style="124" customWidth="1"/>
    <col min="4" max="4" width="8.77734375" style="132" customWidth="1"/>
    <col min="5" max="5" width="10.21875" style="124" customWidth="1"/>
    <col min="6" max="6" width="16.21875" style="320" customWidth="1"/>
    <col min="7" max="7" width="12.44140625" style="132" bestFit="1" customWidth="1"/>
    <col min="8" max="8" width="11.77734375" style="124" customWidth="1"/>
    <col min="9" max="9" width="15.44140625" style="124" bestFit="1" customWidth="1"/>
    <col min="10" max="16384" width="9.21875" style="124"/>
  </cols>
  <sheetData>
    <row r="1" spans="1:7" ht="33" customHeight="1" thickBot="1">
      <c r="A1" s="159" t="s">
        <v>248</v>
      </c>
      <c r="B1" s="160" t="s">
        <v>249</v>
      </c>
      <c r="C1" s="160" t="s">
        <v>250</v>
      </c>
      <c r="D1" s="161" t="s">
        <v>251</v>
      </c>
      <c r="E1" s="162" t="s">
        <v>252</v>
      </c>
      <c r="F1" s="317" t="s">
        <v>253</v>
      </c>
      <c r="G1" s="124"/>
    </row>
    <row r="2" spans="1:7" ht="13.05" customHeight="1">
      <c r="A2" s="138" t="s">
        <v>530</v>
      </c>
      <c r="B2" s="125" t="s">
        <v>531</v>
      </c>
      <c r="C2" s="126"/>
      <c r="D2" s="127"/>
      <c r="E2" s="128"/>
      <c r="F2" s="318"/>
      <c r="G2" s="124"/>
    </row>
    <row r="3" spans="1:7" ht="13.05" customHeight="1">
      <c r="A3" s="138"/>
      <c r="B3" s="125"/>
      <c r="C3" s="126"/>
      <c r="D3" s="127"/>
      <c r="E3" s="128"/>
      <c r="F3" s="318"/>
      <c r="G3" s="124"/>
    </row>
    <row r="4" spans="1:7" ht="13.05" customHeight="1">
      <c r="A4" s="138" t="s">
        <v>477</v>
      </c>
      <c r="B4" s="129" t="s">
        <v>478</v>
      </c>
      <c r="C4" s="126"/>
      <c r="D4" s="127"/>
      <c r="E4" s="128"/>
      <c r="F4" s="318"/>
      <c r="G4" s="124"/>
    </row>
    <row r="5" spans="1:7" ht="13.05" customHeight="1">
      <c r="A5" s="139"/>
      <c r="B5" s="129" t="s">
        <v>479</v>
      </c>
      <c r="C5" s="126"/>
      <c r="D5" s="127"/>
      <c r="E5" s="128"/>
      <c r="F5" s="318"/>
      <c r="G5" s="124"/>
    </row>
    <row r="6" spans="1:7" ht="13.05" customHeight="1">
      <c r="A6" s="139"/>
      <c r="B6" s="129" t="s">
        <v>480</v>
      </c>
      <c r="C6" s="126"/>
      <c r="D6" s="127"/>
      <c r="E6" s="128"/>
      <c r="F6" s="318"/>
      <c r="G6" s="124"/>
    </row>
    <row r="7" spans="1:7" ht="13.05" customHeight="1">
      <c r="A7" s="139"/>
      <c r="B7" s="129" t="s">
        <v>481</v>
      </c>
      <c r="C7" s="126"/>
      <c r="D7" s="127"/>
      <c r="E7" s="128"/>
      <c r="F7" s="318"/>
      <c r="G7" s="124"/>
    </row>
    <row r="8" spans="1:7" ht="13.05" customHeight="1">
      <c r="A8" s="139"/>
      <c r="B8" s="129"/>
      <c r="C8" s="126"/>
      <c r="D8" s="127"/>
      <c r="E8" s="128"/>
      <c r="F8" s="318"/>
      <c r="G8" s="124"/>
    </row>
    <row r="9" spans="1:7" ht="13.05" customHeight="1">
      <c r="A9" s="139" t="s">
        <v>482</v>
      </c>
      <c r="B9" s="130" t="s">
        <v>483</v>
      </c>
      <c r="C9" s="126"/>
      <c r="D9" s="127"/>
      <c r="E9" s="128"/>
      <c r="F9" s="318"/>
      <c r="G9" s="124"/>
    </row>
    <row r="10" spans="1:7" ht="13.05" customHeight="1">
      <c r="A10" s="139" t="s">
        <v>484</v>
      </c>
      <c r="B10" s="129" t="s">
        <v>485</v>
      </c>
      <c r="C10" s="126" t="s">
        <v>309</v>
      </c>
      <c r="D10" s="127">
        <v>10</v>
      </c>
      <c r="E10" s="133"/>
      <c r="F10" s="318">
        <f>E10*D10</f>
        <v>0</v>
      </c>
      <c r="G10" s="124"/>
    </row>
    <row r="11" spans="1:7" ht="13.05" customHeight="1">
      <c r="A11" s="139"/>
      <c r="B11" s="129"/>
      <c r="C11" s="126"/>
      <c r="D11" s="127"/>
      <c r="E11" s="133"/>
      <c r="F11" s="318"/>
      <c r="G11" s="124"/>
    </row>
    <row r="12" spans="1:7" ht="13.05" customHeight="1">
      <c r="A12" s="138"/>
      <c r="B12" s="125"/>
      <c r="C12" s="126"/>
      <c r="D12" s="127"/>
      <c r="E12" s="128"/>
      <c r="F12" s="318"/>
      <c r="G12" s="124"/>
    </row>
    <row r="13" spans="1:7" ht="13.05" customHeight="1">
      <c r="A13" s="139"/>
      <c r="B13" s="129"/>
      <c r="C13" s="126"/>
      <c r="D13" s="127"/>
      <c r="E13" s="133"/>
      <c r="F13" s="318"/>
      <c r="G13" s="124"/>
    </row>
    <row r="14" spans="1:7" ht="13.05" customHeight="1">
      <c r="A14" s="139"/>
      <c r="B14" s="129"/>
      <c r="C14" s="126"/>
      <c r="D14" s="127"/>
      <c r="E14" s="133"/>
      <c r="F14" s="318"/>
      <c r="G14" s="124"/>
    </row>
    <row r="15" spans="1:7" ht="13.05" customHeight="1">
      <c r="A15" s="139" t="s">
        <v>486</v>
      </c>
      <c r="B15" s="129" t="s">
        <v>487</v>
      </c>
      <c r="C15" s="126" t="s">
        <v>408</v>
      </c>
      <c r="D15" s="127">
        <v>1</v>
      </c>
      <c r="E15" s="133"/>
      <c r="F15" s="318">
        <f>E15*D15</f>
        <v>0</v>
      </c>
      <c r="G15" s="124"/>
    </row>
    <row r="16" spans="1:7" ht="13.05" customHeight="1">
      <c r="A16" s="139"/>
      <c r="B16" s="129"/>
      <c r="C16" s="126"/>
      <c r="D16" s="127"/>
      <c r="E16" s="128"/>
      <c r="F16" s="318"/>
      <c r="G16" s="124"/>
    </row>
    <row r="17" spans="1:7" ht="13.05" customHeight="1">
      <c r="A17" s="138" t="s">
        <v>488</v>
      </c>
      <c r="B17" s="125" t="s">
        <v>489</v>
      </c>
      <c r="C17" s="126"/>
      <c r="D17" s="127"/>
      <c r="E17" s="128"/>
      <c r="F17" s="318"/>
      <c r="G17" s="124"/>
    </row>
    <row r="18" spans="1:7" ht="13.05" customHeight="1">
      <c r="A18" s="139"/>
      <c r="B18" s="131" t="s">
        <v>490</v>
      </c>
      <c r="C18" s="126"/>
      <c r="D18" s="127"/>
      <c r="E18" s="128"/>
      <c r="F18" s="318"/>
      <c r="G18" s="124"/>
    </row>
    <row r="19" spans="1:7" ht="13.05" customHeight="1">
      <c r="A19" s="139"/>
      <c r="B19" s="131"/>
      <c r="C19" s="126"/>
      <c r="D19" s="127"/>
      <c r="E19" s="133"/>
      <c r="F19" s="318"/>
      <c r="G19" s="124"/>
    </row>
    <row r="20" spans="1:7" ht="13.05" customHeight="1">
      <c r="A20" s="139" t="s">
        <v>491</v>
      </c>
      <c r="B20" s="129" t="s">
        <v>492</v>
      </c>
      <c r="C20" s="126" t="s">
        <v>408</v>
      </c>
      <c r="D20" s="127">
        <v>1</v>
      </c>
      <c r="E20" s="181"/>
      <c r="F20" s="318">
        <f>E20*D20</f>
        <v>0</v>
      </c>
      <c r="G20" s="124"/>
    </row>
    <row r="21" spans="1:7" ht="13.05" customHeight="1">
      <c r="A21" s="139"/>
      <c r="B21" s="129"/>
      <c r="C21" s="126"/>
      <c r="D21" s="127"/>
      <c r="E21" s="128"/>
      <c r="F21" s="318"/>
      <c r="G21" s="124"/>
    </row>
    <row r="22" spans="1:7" ht="13.05" customHeight="1">
      <c r="A22" s="138" t="s">
        <v>493</v>
      </c>
      <c r="B22" s="129" t="s">
        <v>494</v>
      </c>
      <c r="C22" s="126" t="s">
        <v>263</v>
      </c>
      <c r="D22" s="127">
        <v>12</v>
      </c>
      <c r="E22" s="133"/>
      <c r="F22" s="318">
        <f>E22*D22</f>
        <v>0</v>
      </c>
      <c r="G22" s="124"/>
    </row>
    <row r="23" spans="1:7" ht="13.05" customHeight="1">
      <c r="A23" s="139"/>
      <c r="B23" s="130"/>
      <c r="C23" s="126"/>
      <c r="D23" s="127"/>
      <c r="E23" s="128"/>
      <c r="F23" s="318"/>
      <c r="G23" s="124"/>
    </row>
    <row r="24" spans="1:7" ht="13.05" customHeight="1">
      <c r="A24" s="139"/>
      <c r="B24" s="130"/>
      <c r="C24" s="126"/>
      <c r="D24" s="127"/>
      <c r="E24" s="133"/>
      <c r="F24" s="318"/>
      <c r="G24" s="124"/>
    </row>
    <row r="25" spans="1:7" ht="13.05" customHeight="1">
      <c r="A25" s="139"/>
      <c r="B25" s="129"/>
      <c r="C25" s="126"/>
      <c r="D25" s="127"/>
      <c r="E25" s="133"/>
      <c r="F25" s="318"/>
      <c r="G25" s="124"/>
    </row>
    <row r="26" spans="1:7" ht="13.05" customHeight="1">
      <c r="A26" s="139"/>
      <c r="B26" s="129"/>
      <c r="C26" s="126"/>
      <c r="D26" s="127"/>
      <c r="E26" s="133"/>
      <c r="F26" s="318"/>
      <c r="G26" s="124"/>
    </row>
    <row r="27" spans="1:7" ht="13.05" customHeight="1">
      <c r="A27" s="139"/>
      <c r="B27" s="129"/>
      <c r="C27" s="126"/>
      <c r="D27" s="127"/>
      <c r="E27" s="133"/>
      <c r="F27" s="318"/>
      <c r="G27" s="124"/>
    </row>
    <row r="28" spans="1:7" ht="13.05" customHeight="1">
      <c r="A28" s="139"/>
      <c r="B28" s="129"/>
      <c r="C28" s="126"/>
      <c r="D28" s="127"/>
      <c r="E28" s="128"/>
      <c r="F28" s="318"/>
      <c r="G28" s="124"/>
    </row>
    <row r="29" spans="1:7" ht="13.05" customHeight="1">
      <c r="A29" s="138"/>
      <c r="B29" s="125"/>
      <c r="C29" s="126"/>
      <c r="D29" s="127"/>
      <c r="E29" s="128"/>
      <c r="F29" s="318"/>
      <c r="G29" s="124"/>
    </row>
    <row r="30" spans="1:7" ht="13.05" customHeight="1">
      <c r="A30" s="139"/>
      <c r="B30" s="129"/>
      <c r="C30" s="126"/>
      <c r="D30" s="127"/>
      <c r="E30" s="133"/>
      <c r="F30" s="318"/>
      <c r="G30" s="124"/>
    </row>
    <row r="31" spans="1:7" ht="13.05" customHeight="1">
      <c r="A31" s="139"/>
      <c r="B31" s="129"/>
      <c r="C31" s="126"/>
      <c r="D31" s="127"/>
      <c r="E31" s="133"/>
      <c r="F31" s="318"/>
      <c r="G31" s="124"/>
    </row>
    <row r="32" spans="1:7" ht="13.05" customHeight="1">
      <c r="A32" s="139"/>
      <c r="B32" s="129"/>
      <c r="C32" s="126"/>
      <c r="D32" s="127"/>
      <c r="E32" s="128"/>
      <c r="F32" s="318"/>
      <c r="G32" s="124"/>
    </row>
    <row r="33" spans="1:7" ht="13.05" customHeight="1">
      <c r="A33" s="138"/>
      <c r="B33" s="125"/>
      <c r="C33" s="126"/>
      <c r="D33" s="127"/>
      <c r="E33" s="128"/>
      <c r="F33" s="318"/>
      <c r="G33" s="124"/>
    </row>
    <row r="34" spans="1:7" ht="13.05" customHeight="1">
      <c r="A34" s="139"/>
      <c r="B34" s="131"/>
      <c r="C34" s="126"/>
      <c r="D34" s="127"/>
      <c r="E34" s="128"/>
      <c r="F34" s="318"/>
      <c r="G34" s="124"/>
    </row>
    <row r="35" spans="1:7" ht="13.05" customHeight="1">
      <c r="A35" s="139"/>
      <c r="B35" s="131"/>
      <c r="C35" s="126"/>
      <c r="D35" s="127"/>
      <c r="E35" s="133"/>
      <c r="F35" s="318"/>
      <c r="G35" s="124"/>
    </row>
    <row r="36" spans="1:7" ht="13.05" customHeight="1">
      <c r="A36" s="139"/>
      <c r="B36" s="129"/>
      <c r="C36" s="126"/>
      <c r="D36" s="127"/>
      <c r="F36" s="318"/>
      <c r="G36" s="124"/>
    </row>
    <row r="37" spans="1:7" ht="13.05" customHeight="1">
      <c r="A37" s="139"/>
      <c r="B37" s="129"/>
      <c r="C37" s="126"/>
      <c r="D37" s="127"/>
      <c r="E37" s="128"/>
      <c r="F37" s="318"/>
      <c r="G37" s="124"/>
    </row>
    <row r="38" spans="1:7" ht="13.05" customHeight="1">
      <c r="A38" s="138"/>
      <c r="B38" s="129"/>
      <c r="C38" s="126"/>
      <c r="D38" s="127"/>
      <c r="E38" s="133"/>
      <c r="F38" s="318"/>
      <c r="G38" s="124"/>
    </row>
    <row r="39" spans="1:7" ht="13.05" customHeight="1">
      <c r="A39" s="139"/>
      <c r="B39" s="129"/>
      <c r="C39" s="126"/>
      <c r="D39" s="127"/>
      <c r="E39" s="128"/>
      <c r="F39" s="318"/>
      <c r="G39" s="124"/>
    </row>
    <row r="40" spans="1:7" ht="13.05" customHeight="1">
      <c r="A40" s="139"/>
      <c r="B40" s="129"/>
      <c r="C40" s="126"/>
      <c r="D40" s="127"/>
      <c r="E40" s="128"/>
      <c r="F40" s="318"/>
      <c r="G40" s="124"/>
    </row>
    <row r="41" spans="1:7" ht="31.05" customHeight="1" thickBot="1">
      <c r="A41" s="465" t="s">
        <v>254</v>
      </c>
      <c r="B41" s="466"/>
      <c r="C41" s="466"/>
      <c r="D41" s="466"/>
      <c r="E41" s="466"/>
      <c r="F41" s="319">
        <f>SUM(F9:F40)</f>
        <v>0</v>
      </c>
      <c r="G41" s="124"/>
    </row>
    <row r="42" spans="1:7" ht="9.4499999999999993" customHeight="1" thickBot="1"/>
    <row r="43" spans="1:7" ht="28.05" customHeight="1">
      <c r="A43" s="379" t="s">
        <v>255</v>
      </c>
      <c r="B43" s="380"/>
      <c r="C43" s="380"/>
      <c r="D43" s="380"/>
      <c r="E43" s="457" t="s">
        <v>256</v>
      </c>
      <c r="F43" s="458"/>
    </row>
    <row r="44" spans="1:7" ht="36.450000000000003" customHeight="1" thickBot="1">
      <c r="A44" s="381"/>
      <c r="B44" s="382"/>
      <c r="C44" s="382"/>
      <c r="D44" s="382"/>
      <c r="E44" s="459"/>
      <c r="F44" s="460"/>
    </row>
    <row r="45" spans="1:7" ht="14.1" customHeight="1"/>
    <row r="46" spans="1:7" ht="14.1" customHeight="1"/>
    <row r="47" spans="1:7" ht="14.1" customHeight="1"/>
    <row r="48" spans="1:7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28.05" customHeight="1"/>
    <row r="90" ht="14.1" customHeight="1"/>
    <row r="91" ht="28.05" customHeight="1"/>
    <row r="92" ht="42" customHeight="1"/>
    <row r="93" ht="10.050000000000001" customHeight="1"/>
    <row r="94" ht="28.05" customHeight="1"/>
    <row r="95" ht="28.05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28.05" customHeight="1"/>
    <row r="142" ht="14.1" customHeight="1"/>
    <row r="143" ht="28.05" customHeight="1"/>
    <row r="144" ht="42" customHeight="1"/>
    <row r="145" ht="10.050000000000001" customHeight="1"/>
    <row r="146" ht="28.05" customHeight="1"/>
    <row r="147" ht="28.05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28.05" customHeight="1"/>
    <row r="194" ht="14.1" customHeight="1"/>
    <row r="195" ht="28.05" customHeight="1"/>
    <row r="196" ht="42" customHeight="1"/>
    <row r="197" ht="10.050000000000001" customHeight="1"/>
    <row r="198" ht="28.05" customHeight="1"/>
    <row r="199" ht="28.05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28.05" customHeight="1"/>
    <row r="246" ht="14.1" customHeight="1"/>
    <row r="247" ht="28.05" customHeight="1"/>
    <row r="248" ht="42" customHeight="1"/>
    <row r="249" ht="10.050000000000001" customHeight="1"/>
    <row r="250" ht="28.05" customHeight="1"/>
    <row r="251" ht="28.05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28.05" customHeight="1"/>
    <row r="298" ht="14.1" customHeight="1"/>
    <row r="299" ht="28.05" customHeight="1"/>
    <row r="300" ht="42" customHeight="1"/>
    <row r="301" ht="10.050000000000001" customHeight="1"/>
    <row r="302" ht="28.05" customHeight="1"/>
    <row r="303" ht="28.05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28.05" customHeight="1"/>
    <row r="350" ht="14.1" customHeight="1"/>
    <row r="351" ht="28.05" customHeight="1"/>
    <row r="352" ht="42" customHeight="1"/>
    <row r="353" ht="10.050000000000001" customHeight="1"/>
    <row r="354" ht="28.05" customHeight="1"/>
    <row r="355" ht="28.05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28.05" customHeight="1"/>
    <row r="402" ht="14.1" customHeight="1"/>
    <row r="403" ht="28.05" customHeight="1"/>
    <row r="404" ht="42" customHeight="1"/>
    <row r="405" ht="10.050000000000001" customHeight="1"/>
  </sheetData>
  <mergeCells count="5">
    <mergeCell ref="A41:E41"/>
    <mergeCell ref="A43:D43"/>
    <mergeCell ref="E43:F43"/>
    <mergeCell ref="A44:D44"/>
    <mergeCell ref="E44:F44"/>
  </mergeCells>
  <conditionalFormatting sqref="E10 E25:F25 E27:F27 E30">
    <cfRule type="cellIs" dxfId="55" priority="9" stopIfTrue="1" operator="equal">
      <formula>"ro"</formula>
    </cfRule>
    <cfRule type="cellIs" dxfId="54" priority="10" stopIfTrue="1" operator="equal">
      <formula>" "</formula>
    </cfRule>
  </conditionalFormatting>
  <conditionalFormatting sqref="E13:E14">
    <cfRule type="cellIs" dxfId="53" priority="1" stopIfTrue="1" operator="equal">
      <formula>"ro"</formula>
    </cfRule>
    <cfRule type="cellIs" dxfId="52" priority="2" stopIfTrue="1" operator="equal">
      <formula>" "</formula>
    </cfRule>
  </conditionalFormatting>
  <conditionalFormatting sqref="F10:F11 F30:F31 F36 F38">
    <cfRule type="cellIs" dxfId="51" priority="11" stopIfTrue="1" operator="equal">
      <formula>"ro"</formula>
    </cfRule>
    <cfRule type="cellIs" dxfId="50" priority="12" stopIfTrue="1" operator="equal">
      <formula>" "</formula>
    </cfRule>
  </conditionalFormatting>
  <conditionalFormatting sqref="F13 F15 F20 F22">
    <cfRule type="cellIs" dxfId="49" priority="3" stopIfTrue="1" operator="equal">
      <formula>"ro"</formula>
    </cfRule>
    <cfRule type="cellIs" dxfId="48" priority="4" stopIfTrue="1" operator="equal">
      <formula>" "</formula>
    </cfRule>
  </conditionalFormatting>
  <pageMargins left="0.70866141732283472" right="0.70866141732283472" top="0.86614173228346458" bottom="0.74803149606299213" header="0.31496062992125984" footer="0.31496062992125984"/>
  <pageSetup orientation="portrait" r:id="rId1"/>
  <headerFooter>
    <oddHeader>&amp;L&amp;"-,Regular"&amp;8
Part C2: Pricing Data
RTD05-2025/2026-TIDC25</oddHeader>
    <oddFooter>&amp;CPart C2: Page &amp;P&amp;  of 145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39997558519241921"/>
  </sheetPr>
  <dimension ref="A1:G399"/>
  <sheetViews>
    <sheetView view="pageBreakPreview" zoomScaleNormal="100" zoomScaleSheetLayoutView="100" workbookViewId="0">
      <selection activeCell="I16" sqref="I16"/>
    </sheetView>
  </sheetViews>
  <sheetFormatPr defaultColWidth="9.21875" defaultRowHeight="12"/>
  <cols>
    <col min="1" max="1" width="12.77734375" style="124" customWidth="1"/>
    <col min="2" max="2" width="37.77734375" style="124" customWidth="1"/>
    <col min="3" max="3" width="8.77734375" style="124" customWidth="1"/>
    <col min="4" max="4" width="8.77734375" style="137" customWidth="1"/>
    <col min="5" max="5" width="11.77734375" style="124" customWidth="1"/>
    <col min="6" max="6" width="12.77734375" style="320" customWidth="1"/>
    <col min="7" max="7" width="12.44140625" style="137" bestFit="1" customWidth="1"/>
    <col min="8" max="8" width="11.77734375" style="124" customWidth="1"/>
    <col min="9" max="9" width="15.44140625" style="124" bestFit="1" customWidth="1"/>
    <col min="10" max="16384" width="9.21875" style="124"/>
  </cols>
  <sheetData>
    <row r="1" spans="1:7" ht="34.5" customHeight="1">
      <c r="A1" s="146" t="s">
        <v>248</v>
      </c>
      <c r="B1" s="147" t="s">
        <v>249</v>
      </c>
      <c r="C1" s="147" t="s">
        <v>250</v>
      </c>
      <c r="D1" s="148" t="s">
        <v>251</v>
      </c>
      <c r="E1" s="149" t="s">
        <v>252</v>
      </c>
      <c r="F1" s="321" t="s">
        <v>253</v>
      </c>
      <c r="G1" s="124"/>
    </row>
    <row r="2" spans="1:7" ht="14.1" customHeight="1">
      <c r="A2" s="157"/>
      <c r="C2" s="126"/>
      <c r="D2" s="134"/>
      <c r="E2" s="128"/>
      <c r="F2" s="318"/>
      <c r="G2" s="124"/>
    </row>
    <row r="3" spans="1:7" ht="14.1" customHeight="1">
      <c r="A3" s="158" t="s">
        <v>495</v>
      </c>
      <c r="B3" s="151" t="s">
        <v>532</v>
      </c>
      <c r="C3" s="126"/>
      <c r="D3" s="134"/>
      <c r="E3" s="133"/>
      <c r="F3" s="318"/>
      <c r="G3" s="124"/>
    </row>
    <row r="4" spans="1:7" ht="14.1" customHeight="1">
      <c r="A4" s="158"/>
      <c r="B4" s="151"/>
      <c r="C4" s="126"/>
      <c r="D4" s="134"/>
      <c r="E4" s="133"/>
      <c r="F4" s="318"/>
      <c r="G4" s="124"/>
    </row>
    <row r="5" spans="1:7" ht="14.1" customHeight="1">
      <c r="A5" s="138" t="s">
        <v>496</v>
      </c>
      <c r="B5" s="125" t="s">
        <v>497</v>
      </c>
      <c r="C5" s="126"/>
      <c r="D5" s="134"/>
      <c r="E5" s="133"/>
      <c r="F5" s="318"/>
      <c r="G5" s="124"/>
    </row>
    <row r="6" spans="1:7" ht="14.1" customHeight="1">
      <c r="A6" s="138"/>
      <c r="B6" s="125"/>
      <c r="C6" s="126"/>
      <c r="D6" s="134"/>
      <c r="E6" s="133"/>
      <c r="F6" s="318"/>
      <c r="G6" s="124"/>
    </row>
    <row r="7" spans="1:7" ht="14.1" customHeight="1">
      <c r="A7" s="139" t="s">
        <v>498</v>
      </c>
      <c r="B7" s="129" t="s">
        <v>499</v>
      </c>
      <c r="C7" s="126" t="s">
        <v>309</v>
      </c>
      <c r="D7" s="134">
        <v>101</v>
      </c>
      <c r="E7" s="133"/>
      <c r="F7" s="318">
        <f>E7*D7</f>
        <v>0</v>
      </c>
      <c r="G7" s="124"/>
    </row>
    <row r="8" spans="1:7" ht="14.1" customHeight="1">
      <c r="A8" s="139"/>
      <c r="B8" s="129"/>
      <c r="C8" s="126"/>
      <c r="D8" s="134"/>
      <c r="E8" s="128"/>
      <c r="F8" s="318"/>
      <c r="G8" s="124"/>
    </row>
    <row r="9" spans="1:7" ht="14.1" customHeight="1">
      <c r="A9" s="138" t="s">
        <v>500</v>
      </c>
      <c r="B9" s="125" t="s">
        <v>501</v>
      </c>
      <c r="C9" s="126"/>
      <c r="D9" s="134"/>
      <c r="E9" s="128"/>
      <c r="F9" s="318"/>
      <c r="G9" s="124"/>
    </row>
    <row r="10" spans="1:7" ht="14.1" customHeight="1">
      <c r="A10" s="138"/>
      <c r="B10" s="125"/>
      <c r="C10" s="126"/>
      <c r="D10" s="134"/>
      <c r="E10" s="133"/>
      <c r="F10" s="318"/>
      <c r="G10" s="124"/>
    </row>
    <row r="11" spans="1:7" ht="14.1" customHeight="1">
      <c r="A11" s="139" t="s">
        <v>502</v>
      </c>
      <c r="B11" s="129" t="s">
        <v>503</v>
      </c>
      <c r="C11" s="126" t="s">
        <v>195</v>
      </c>
      <c r="D11" s="134">
        <v>0.2</v>
      </c>
      <c r="E11" s="133"/>
      <c r="F11" s="318">
        <f>E11*D11</f>
        <v>0</v>
      </c>
      <c r="G11" s="124"/>
    </row>
    <row r="12" spans="1:7" ht="14.1" customHeight="1">
      <c r="A12" s="139"/>
      <c r="B12" s="129"/>
      <c r="C12" s="126"/>
      <c r="D12" s="134"/>
      <c r="E12" s="128"/>
      <c r="F12" s="318"/>
      <c r="G12" s="124"/>
    </row>
    <row r="13" spans="1:7" ht="14.1" customHeight="1">
      <c r="A13" s="139" t="s">
        <v>504</v>
      </c>
      <c r="B13" s="129" t="s">
        <v>505</v>
      </c>
      <c r="C13" s="126" t="s">
        <v>195</v>
      </c>
      <c r="D13" s="134">
        <v>0.2</v>
      </c>
      <c r="E13" s="133"/>
      <c r="F13" s="318">
        <f>E13*D13</f>
        <v>0</v>
      </c>
      <c r="G13" s="124"/>
    </row>
    <row r="14" spans="1:7" ht="14.1" customHeight="1">
      <c r="A14" s="139"/>
      <c r="B14" s="129"/>
      <c r="C14" s="126"/>
      <c r="D14" s="134"/>
      <c r="E14" s="128"/>
      <c r="F14" s="318"/>
      <c r="G14" s="124"/>
    </row>
    <row r="15" spans="1:7" ht="14.1" customHeight="1">
      <c r="A15" s="139" t="s">
        <v>506</v>
      </c>
      <c r="B15" s="129" t="s">
        <v>507</v>
      </c>
      <c r="C15" s="126" t="s">
        <v>309</v>
      </c>
      <c r="D15" s="134">
        <v>20</v>
      </c>
      <c r="E15" s="133"/>
      <c r="F15" s="318">
        <f>E15*D15</f>
        <v>0</v>
      </c>
      <c r="G15" s="124"/>
    </row>
    <row r="16" spans="1:7" ht="14.1" customHeight="1">
      <c r="A16" s="139"/>
      <c r="B16" s="129"/>
      <c r="C16" s="126"/>
      <c r="D16" s="134"/>
      <c r="E16" s="128"/>
      <c r="F16" s="318"/>
      <c r="G16" s="124"/>
    </row>
    <row r="17" spans="1:7" ht="14.1" customHeight="1">
      <c r="A17" s="139" t="s">
        <v>508</v>
      </c>
      <c r="B17" s="129" t="s">
        <v>509</v>
      </c>
      <c r="C17" s="126" t="s">
        <v>309</v>
      </c>
      <c r="D17" s="134"/>
      <c r="E17" s="133"/>
      <c r="F17" s="318"/>
      <c r="G17" s="124"/>
    </row>
    <row r="18" spans="1:7" ht="14.1" customHeight="1">
      <c r="A18" s="139"/>
      <c r="B18" s="129"/>
      <c r="C18" s="126"/>
      <c r="D18" s="134"/>
      <c r="E18" s="128"/>
      <c r="F18" s="318"/>
      <c r="G18" s="124"/>
    </row>
    <row r="19" spans="1:7" ht="14.1" customHeight="1">
      <c r="A19" s="139" t="s">
        <v>510</v>
      </c>
      <c r="B19" s="129" t="s">
        <v>511</v>
      </c>
      <c r="C19" s="126" t="s">
        <v>309</v>
      </c>
      <c r="D19" s="134"/>
      <c r="E19" s="133"/>
      <c r="F19" s="318"/>
      <c r="G19" s="124"/>
    </row>
    <row r="20" spans="1:7" ht="14.1" customHeight="1">
      <c r="A20" s="139"/>
      <c r="B20" s="129"/>
      <c r="C20" s="126"/>
      <c r="D20" s="134"/>
      <c r="F20" s="318"/>
      <c r="G20" s="124"/>
    </row>
    <row r="21" spans="1:7" ht="14.1" customHeight="1">
      <c r="A21" s="139" t="s">
        <v>512</v>
      </c>
      <c r="B21" s="129" t="s">
        <v>513</v>
      </c>
      <c r="C21" s="126" t="s">
        <v>309</v>
      </c>
      <c r="D21" s="134">
        <v>10</v>
      </c>
      <c r="E21" s="133"/>
      <c r="F21" s="318">
        <f>E21*D21</f>
        <v>0</v>
      </c>
      <c r="G21" s="124"/>
    </row>
    <row r="22" spans="1:7" ht="14.1" customHeight="1">
      <c r="A22" s="139"/>
      <c r="B22" s="129"/>
      <c r="C22" s="126"/>
      <c r="D22" s="134"/>
      <c r="E22" s="128"/>
      <c r="F22" s="318"/>
      <c r="G22" s="124"/>
    </row>
    <row r="23" spans="1:7" ht="14.1" customHeight="1">
      <c r="A23" s="138" t="s">
        <v>514</v>
      </c>
      <c r="B23" s="125" t="s">
        <v>515</v>
      </c>
      <c r="C23" s="126"/>
      <c r="D23" s="134"/>
      <c r="E23" s="128"/>
      <c r="F23" s="318"/>
      <c r="G23" s="124"/>
    </row>
    <row r="24" spans="1:7" ht="14.1" customHeight="1">
      <c r="A24" s="138"/>
      <c r="B24" s="125"/>
      <c r="C24" s="126"/>
      <c r="D24" s="134"/>
      <c r="E24" s="133"/>
      <c r="F24" s="318"/>
      <c r="G24" s="124"/>
    </row>
    <row r="25" spans="1:7" ht="14.1" customHeight="1">
      <c r="A25" s="139" t="s">
        <v>516</v>
      </c>
      <c r="B25" s="129" t="s">
        <v>517</v>
      </c>
      <c r="C25" s="126" t="s">
        <v>131</v>
      </c>
      <c r="D25" s="134">
        <v>20</v>
      </c>
      <c r="F25" s="318">
        <f>E25*D25</f>
        <v>0</v>
      </c>
      <c r="G25" s="124"/>
    </row>
    <row r="26" spans="1:7" ht="14.1" customHeight="1">
      <c r="A26" s="139"/>
      <c r="B26" s="129"/>
      <c r="C26" s="126"/>
      <c r="D26" s="134"/>
      <c r="E26" s="128"/>
      <c r="F26" s="318"/>
      <c r="G26" s="124"/>
    </row>
    <row r="27" spans="1:7" ht="14.1" customHeight="1">
      <c r="A27" s="139" t="s">
        <v>518</v>
      </c>
      <c r="B27" s="129" t="s">
        <v>519</v>
      </c>
      <c r="C27" s="126" t="s">
        <v>131</v>
      </c>
      <c r="D27" s="134"/>
      <c r="F27" s="318"/>
      <c r="G27" s="124"/>
    </row>
    <row r="28" spans="1:7" ht="14.1" customHeight="1">
      <c r="A28" s="139"/>
      <c r="B28" s="129"/>
      <c r="C28" s="126"/>
      <c r="D28" s="134"/>
      <c r="E28" s="128"/>
      <c r="F28" s="318"/>
      <c r="G28" s="124"/>
    </row>
    <row r="29" spans="1:7" ht="14.1" customHeight="1">
      <c r="A29" s="139" t="s">
        <v>520</v>
      </c>
      <c r="B29" s="129" t="s">
        <v>521</v>
      </c>
      <c r="C29" s="126" t="s">
        <v>411</v>
      </c>
      <c r="D29" s="134">
        <v>50</v>
      </c>
      <c r="F29" s="318">
        <f>E29*D29</f>
        <v>0</v>
      </c>
      <c r="G29" s="124"/>
    </row>
    <row r="30" spans="1:7" ht="14.1" customHeight="1">
      <c r="A30" s="139"/>
      <c r="B30" s="129"/>
      <c r="C30" s="126"/>
      <c r="D30" s="134"/>
      <c r="E30" s="128"/>
      <c r="F30" s="318"/>
      <c r="G30" s="124"/>
    </row>
    <row r="31" spans="1:7" ht="14.1" customHeight="1">
      <c r="A31" s="138" t="s">
        <v>522</v>
      </c>
      <c r="B31" s="129" t="s">
        <v>523</v>
      </c>
      <c r="C31" s="126"/>
      <c r="D31" s="134"/>
      <c r="E31" s="128"/>
      <c r="F31" s="318"/>
      <c r="G31" s="124"/>
    </row>
    <row r="32" spans="1:7" ht="14.1" customHeight="1">
      <c r="A32" s="139"/>
      <c r="B32" s="129" t="s">
        <v>524</v>
      </c>
      <c r="C32" s="126" t="s">
        <v>195</v>
      </c>
      <c r="D32" s="134">
        <v>0.4</v>
      </c>
      <c r="E32" s="135"/>
      <c r="F32" s="318">
        <f>E32*D32</f>
        <v>0</v>
      </c>
      <c r="G32" s="124"/>
    </row>
    <row r="33" spans="1:7" ht="14.1" customHeight="1">
      <c r="A33" s="139"/>
      <c r="B33" s="129"/>
      <c r="C33" s="126"/>
      <c r="D33" s="136"/>
      <c r="E33" s="128"/>
      <c r="F33" s="318"/>
      <c r="G33" s="124"/>
    </row>
    <row r="34" spans="1:7" ht="14.1" customHeight="1">
      <c r="A34" s="139"/>
      <c r="B34" s="129"/>
      <c r="C34" s="126"/>
      <c r="D34" s="136"/>
      <c r="E34" s="128"/>
      <c r="F34" s="318"/>
      <c r="G34" s="124"/>
    </row>
    <row r="35" spans="1:7" ht="14.1" customHeight="1" thickBot="1">
      <c r="A35" s="152"/>
      <c r="B35" s="153"/>
      <c r="C35" s="154"/>
      <c r="D35" s="155"/>
      <c r="E35" s="156"/>
      <c r="F35" s="322"/>
      <c r="G35" s="124"/>
    </row>
    <row r="36" spans="1:7" ht="31.5" customHeight="1" thickBot="1">
      <c r="A36" s="467" t="s">
        <v>254</v>
      </c>
      <c r="B36" s="468"/>
      <c r="C36" s="468"/>
      <c r="D36" s="468"/>
      <c r="E36" s="469"/>
      <c r="F36" s="323">
        <f>SUM(F7:F35)</f>
        <v>0</v>
      </c>
      <c r="G36" s="124"/>
    </row>
    <row r="37" spans="1:7" ht="10.5" customHeight="1" thickBot="1"/>
    <row r="38" spans="1:7" ht="28.05" customHeight="1">
      <c r="A38" s="379" t="s">
        <v>255</v>
      </c>
      <c r="B38" s="380"/>
      <c r="C38" s="380"/>
      <c r="D38" s="380"/>
      <c r="E38" s="457" t="s">
        <v>256</v>
      </c>
      <c r="F38" s="458"/>
    </row>
    <row r="39" spans="1:7" ht="40.5" customHeight="1" thickBot="1">
      <c r="A39" s="381"/>
      <c r="B39" s="382"/>
      <c r="C39" s="382"/>
      <c r="D39" s="382"/>
      <c r="E39" s="459"/>
      <c r="F39" s="460"/>
    </row>
    <row r="40" spans="1:7" ht="14.1" customHeight="1"/>
    <row r="41" spans="1:7" ht="14.1" customHeight="1"/>
    <row r="42" spans="1:7" ht="14.1" customHeight="1"/>
    <row r="43" spans="1:7" ht="14.1" customHeight="1"/>
    <row r="44" spans="1:7" ht="14.1" customHeight="1"/>
    <row r="45" spans="1:7" ht="14.1" customHeight="1"/>
    <row r="46" spans="1:7" ht="14.1" customHeight="1"/>
    <row r="47" spans="1:7" ht="14.1" customHeight="1"/>
    <row r="48" spans="1:7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28.05" customHeight="1"/>
    <row r="84" ht="14.1" customHeight="1"/>
    <row r="85" ht="28.05" customHeight="1"/>
    <row r="86" ht="42" customHeight="1"/>
    <row r="87" ht="10.050000000000001" customHeight="1"/>
    <row r="88" ht="28.05" customHeight="1"/>
    <row r="89" ht="28.05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28.05" customHeight="1"/>
    <row r="136" ht="14.1" customHeight="1"/>
    <row r="137" ht="28.05" customHeight="1"/>
    <row r="138" ht="42" customHeight="1"/>
    <row r="139" ht="10.050000000000001" customHeight="1"/>
    <row r="140" ht="28.05" customHeight="1"/>
    <row r="141" ht="28.05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28.05" customHeight="1"/>
    <row r="188" ht="14.1" customHeight="1"/>
    <row r="189" ht="28.05" customHeight="1"/>
    <row r="190" ht="42" customHeight="1"/>
    <row r="191" ht="10.050000000000001" customHeight="1"/>
    <row r="192" ht="28.05" customHeight="1"/>
    <row r="193" ht="28.05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28.05" customHeight="1"/>
    <row r="240" ht="14.1" customHeight="1"/>
    <row r="241" ht="28.05" customHeight="1"/>
    <row r="242" ht="42" customHeight="1"/>
    <row r="243" ht="10.050000000000001" customHeight="1"/>
    <row r="244" ht="28.05" customHeight="1"/>
    <row r="245" ht="28.05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28.05" customHeight="1"/>
    <row r="292" ht="14.1" customHeight="1"/>
    <row r="293" ht="28.05" customHeight="1"/>
    <row r="294" ht="42" customHeight="1"/>
    <row r="295" ht="10.050000000000001" customHeight="1"/>
    <row r="296" ht="28.05" customHeight="1"/>
    <row r="297" ht="28.05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28.05" customHeight="1"/>
    <row r="344" ht="14.1" customHeight="1"/>
    <row r="345" ht="28.05" customHeight="1"/>
    <row r="346" ht="42" customHeight="1"/>
    <row r="347" ht="10.050000000000001" customHeight="1"/>
    <row r="348" ht="28.05" customHeight="1"/>
    <row r="349" ht="28.05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28.05" customHeight="1"/>
    <row r="396" ht="14.1" customHeight="1"/>
    <row r="397" ht="28.05" customHeight="1"/>
    <row r="398" ht="42" customHeight="1"/>
    <row r="399" ht="10.050000000000001" customHeight="1"/>
  </sheetData>
  <mergeCells count="5">
    <mergeCell ref="A36:E36"/>
    <mergeCell ref="A38:D38"/>
    <mergeCell ref="E38:F38"/>
    <mergeCell ref="A39:D39"/>
    <mergeCell ref="E39:F39"/>
  </mergeCells>
  <conditionalFormatting sqref="E13">
    <cfRule type="cellIs" dxfId="47" priority="5" stopIfTrue="1" operator="equal">
      <formula>"ro"</formula>
    </cfRule>
    <cfRule type="cellIs" dxfId="46" priority="6" stopIfTrue="1" operator="equal">
      <formula>" "</formula>
    </cfRule>
  </conditionalFormatting>
  <conditionalFormatting sqref="F7 F11:F15 F17 F19 F21 F25 F27 F29 F32">
    <cfRule type="cellIs" dxfId="45" priority="7" stopIfTrue="1" operator="equal">
      <formula>"ro"</formula>
    </cfRule>
    <cfRule type="cellIs" dxfId="44" priority="8" stopIfTrue="1" operator="equal">
      <formula>" "</formula>
    </cfRule>
  </conditionalFormatting>
  <pageMargins left="0.70866141732283472" right="0.70866141732283472" top="0.86614173228346458" bottom="0.74803149606299213" header="0.31496062992125984" footer="0.31496062992125984"/>
  <pageSetup scale="99" orientation="portrait" r:id="rId1"/>
  <headerFooter>
    <oddHeader>&amp;L
&amp;"-,Regular"&amp;8Part C2: Pricing Data
RTD05-2025/2026-TIDC25</oddHeader>
    <oddFooter>&amp;CPart C2: Page &amp;P&amp;  of 145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G122"/>
  <sheetViews>
    <sheetView view="pageBreakPreview" topLeftCell="B4" zoomScaleNormal="100" zoomScaleSheetLayoutView="100" workbookViewId="0">
      <selection activeCell="M32" sqref="M32"/>
    </sheetView>
  </sheetViews>
  <sheetFormatPr defaultRowHeight="13.2"/>
  <cols>
    <col min="2" max="2" width="12.77734375" customWidth="1"/>
    <col min="3" max="3" width="37.77734375" customWidth="1"/>
    <col min="4" max="4" width="8.77734375" customWidth="1"/>
    <col min="5" max="5" width="11.33203125" customWidth="1"/>
    <col min="6" max="6" width="11.77734375" style="309" customWidth="1"/>
    <col min="7" max="7" width="15.88671875" style="309" bestFit="1" customWidth="1"/>
    <col min="10" max="12" width="10.88671875" bestFit="1" customWidth="1"/>
  </cols>
  <sheetData>
    <row r="1" spans="1:7" ht="13.8" thickBot="1">
      <c r="A1" s="172" t="s">
        <v>618</v>
      </c>
    </row>
    <row r="2" spans="1:7">
      <c r="B2" s="146" t="s">
        <v>248</v>
      </c>
      <c r="C2" s="147" t="s">
        <v>249</v>
      </c>
      <c r="D2" s="147" t="s">
        <v>250</v>
      </c>
      <c r="E2" s="148" t="s">
        <v>251</v>
      </c>
      <c r="F2" s="327" t="s">
        <v>252</v>
      </c>
      <c r="G2" s="321" t="s">
        <v>253</v>
      </c>
    </row>
    <row r="3" spans="1:7">
      <c r="B3" s="157"/>
      <c r="C3" s="124"/>
      <c r="D3" s="126"/>
      <c r="E3" s="134"/>
      <c r="F3" s="182"/>
      <c r="G3" s="318"/>
    </row>
    <row r="4" spans="1:7">
      <c r="B4" s="158" t="s">
        <v>618</v>
      </c>
      <c r="C4" s="151" t="s">
        <v>619</v>
      </c>
      <c r="D4" s="126"/>
      <c r="E4" s="134"/>
      <c r="F4" s="320"/>
      <c r="G4" s="318"/>
    </row>
    <row r="5" spans="1:7">
      <c r="B5" s="158"/>
      <c r="C5" s="151"/>
      <c r="D5" s="126"/>
      <c r="E5" s="134"/>
      <c r="F5" s="320"/>
      <c r="G5" s="318"/>
    </row>
    <row r="6" spans="1:7">
      <c r="B6" s="139" t="s">
        <v>620</v>
      </c>
      <c r="C6" s="129" t="s">
        <v>621</v>
      </c>
      <c r="D6" s="126" t="s">
        <v>622</v>
      </c>
      <c r="E6" s="127">
        <v>1</v>
      </c>
      <c r="F6" s="320">
        <f>50000+50000+50000</f>
        <v>150000</v>
      </c>
      <c r="G6" s="318">
        <f>F6*E6</f>
        <v>150000</v>
      </c>
    </row>
    <row r="7" spans="1:7">
      <c r="B7" s="138"/>
      <c r="C7" s="125"/>
      <c r="D7" s="126"/>
      <c r="E7" s="134"/>
      <c r="F7" s="320"/>
      <c r="G7" s="318"/>
    </row>
    <row r="8" spans="1:7">
      <c r="B8" s="139" t="s">
        <v>625</v>
      </c>
      <c r="C8" s="129" t="s">
        <v>626</v>
      </c>
      <c r="D8" s="126" t="s">
        <v>220</v>
      </c>
      <c r="E8" s="134">
        <f>G6</f>
        <v>150000</v>
      </c>
      <c r="F8" s="178"/>
      <c r="G8" s="318">
        <f>F8*E8</f>
        <v>0</v>
      </c>
    </row>
    <row r="9" spans="1:7">
      <c r="B9" s="138"/>
      <c r="C9" s="125"/>
      <c r="D9" s="126"/>
      <c r="E9" s="134"/>
      <c r="F9" s="320"/>
      <c r="G9" s="318"/>
    </row>
    <row r="10" spans="1:7">
      <c r="B10" s="139" t="s">
        <v>623</v>
      </c>
      <c r="C10" s="129" t="s">
        <v>624</v>
      </c>
      <c r="D10" s="126"/>
      <c r="E10" s="134"/>
      <c r="F10" s="320"/>
      <c r="G10" s="318"/>
    </row>
    <row r="11" spans="1:7">
      <c r="B11" s="139"/>
      <c r="C11" s="129"/>
      <c r="D11" s="126"/>
      <c r="E11" s="134"/>
      <c r="F11" s="182"/>
      <c r="G11" s="318"/>
    </row>
    <row r="12" spans="1:7">
      <c r="B12" s="138" t="s">
        <v>631</v>
      </c>
      <c r="C12" s="177" t="s">
        <v>630</v>
      </c>
      <c r="D12" s="126"/>
      <c r="E12" s="134"/>
      <c r="F12" s="320"/>
      <c r="G12" s="318"/>
    </row>
    <row r="13" spans="1:7">
      <c r="B13" s="139"/>
      <c r="C13" s="129"/>
      <c r="D13" s="126"/>
      <c r="E13" s="134"/>
      <c r="F13" s="320"/>
      <c r="G13" s="318"/>
    </row>
    <row r="14" spans="1:7">
      <c r="B14" s="139" t="s">
        <v>632</v>
      </c>
      <c r="C14" s="129" t="s">
        <v>633</v>
      </c>
      <c r="D14" s="126" t="s">
        <v>622</v>
      </c>
      <c r="E14" s="127">
        <v>1</v>
      </c>
      <c r="F14" s="320">
        <f>3*10000</f>
        <v>30000</v>
      </c>
      <c r="G14" s="318">
        <f>F14*E14</f>
        <v>30000</v>
      </c>
    </row>
    <row r="15" spans="1:7">
      <c r="B15" s="139"/>
      <c r="C15" s="129"/>
      <c r="D15" s="126"/>
      <c r="E15" s="134"/>
      <c r="F15" s="320"/>
      <c r="G15" s="318"/>
    </row>
    <row r="16" spans="1:7">
      <c r="B16" s="139" t="s">
        <v>636</v>
      </c>
      <c r="C16" s="129" t="s">
        <v>626</v>
      </c>
      <c r="D16" s="126" t="s">
        <v>220</v>
      </c>
      <c r="E16" s="134">
        <f>G14</f>
        <v>30000</v>
      </c>
      <c r="F16" s="178"/>
      <c r="G16" s="318">
        <f>F16*E16</f>
        <v>0</v>
      </c>
    </row>
    <row r="17" spans="2:7">
      <c r="B17" s="139"/>
      <c r="C17" s="129"/>
      <c r="D17" s="126"/>
      <c r="E17" s="134"/>
      <c r="F17" s="320"/>
      <c r="G17" s="318"/>
    </row>
    <row r="18" spans="2:7">
      <c r="B18" s="139" t="s">
        <v>634</v>
      </c>
      <c r="C18" s="129" t="s">
        <v>635</v>
      </c>
      <c r="D18" s="126" t="s">
        <v>622</v>
      </c>
      <c r="E18" s="127">
        <v>1</v>
      </c>
      <c r="F18" s="320">
        <f>3*10000</f>
        <v>30000</v>
      </c>
      <c r="G18" s="318">
        <f>F18*E18</f>
        <v>30000</v>
      </c>
    </row>
    <row r="19" spans="2:7">
      <c r="B19" s="139"/>
      <c r="C19" s="129"/>
      <c r="D19" s="126"/>
      <c r="E19" s="134"/>
      <c r="F19" s="320"/>
      <c r="G19" s="318"/>
    </row>
    <row r="20" spans="2:7">
      <c r="B20" s="139" t="s">
        <v>637</v>
      </c>
      <c r="C20" s="129" t="s">
        <v>626</v>
      </c>
      <c r="D20" s="126" t="s">
        <v>220</v>
      </c>
      <c r="E20" s="134">
        <f>G18</f>
        <v>30000</v>
      </c>
      <c r="F20" s="178"/>
      <c r="G20" s="318">
        <f>F20*E20</f>
        <v>0</v>
      </c>
    </row>
    <row r="21" spans="2:7">
      <c r="B21" s="139"/>
      <c r="C21" s="129"/>
      <c r="D21" s="126"/>
      <c r="E21" s="134"/>
      <c r="F21" s="320"/>
      <c r="G21" s="318"/>
    </row>
    <row r="22" spans="2:7">
      <c r="B22" s="139" t="s">
        <v>627</v>
      </c>
      <c r="C22" s="129" t="s">
        <v>628</v>
      </c>
      <c r="D22" s="126" t="s">
        <v>629</v>
      </c>
      <c r="E22" s="134">
        <v>1</v>
      </c>
      <c r="F22" s="320"/>
      <c r="G22" s="318">
        <f>F22*E22</f>
        <v>0</v>
      </c>
    </row>
    <row r="23" spans="2:7">
      <c r="B23" s="139"/>
      <c r="C23" s="129"/>
      <c r="D23" s="126"/>
      <c r="E23" s="134"/>
      <c r="F23" s="320"/>
      <c r="G23" s="318"/>
    </row>
    <row r="24" spans="2:7">
      <c r="B24" s="139"/>
      <c r="C24" s="129"/>
      <c r="D24" s="126"/>
      <c r="E24" s="127"/>
      <c r="F24" s="320"/>
      <c r="G24" s="318"/>
    </row>
    <row r="25" spans="2:7">
      <c r="B25" s="139"/>
      <c r="C25" s="129"/>
      <c r="D25" s="126"/>
      <c r="E25" s="134"/>
      <c r="F25" s="320"/>
      <c r="G25" s="318"/>
    </row>
    <row r="26" spans="2:7">
      <c r="B26" s="139"/>
      <c r="C26" s="129"/>
      <c r="D26" s="126"/>
      <c r="E26" s="134"/>
      <c r="F26" s="178"/>
      <c r="G26" s="318"/>
    </row>
    <row r="27" spans="2:7">
      <c r="B27" s="139"/>
      <c r="C27" s="129"/>
      <c r="D27" s="126"/>
      <c r="E27" s="134"/>
      <c r="F27" s="320"/>
      <c r="G27" s="318"/>
    </row>
    <row r="28" spans="2:7">
      <c r="B28" s="139"/>
      <c r="C28" s="129"/>
      <c r="D28" s="126"/>
      <c r="E28" s="127"/>
      <c r="F28" s="320"/>
      <c r="G28" s="318"/>
    </row>
    <row r="29" spans="2:7">
      <c r="B29" s="139"/>
      <c r="C29" s="129"/>
      <c r="D29" s="126"/>
      <c r="E29" s="134"/>
      <c r="F29" s="320"/>
      <c r="G29" s="318"/>
    </row>
    <row r="30" spans="2:7">
      <c r="B30" s="139"/>
      <c r="C30" s="129"/>
      <c r="D30" s="126"/>
      <c r="E30" s="134"/>
      <c r="F30" s="178"/>
      <c r="G30" s="318"/>
    </row>
    <row r="31" spans="2:7">
      <c r="B31" s="139"/>
      <c r="C31" s="129"/>
      <c r="D31" s="126"/>
      <c r="E31" s="134"/>
      <c r="F31" s="320"/>
      <c r="G31" s="318"/>
    </row>
    <row r="32" spans="2:7">
      <c r="B32" s="139"/>
      <c r="C32" s="129"/>
      <c r="D32" s="126"/>
      <c r="E32" s="134"/>
      <c r="F32" s="320"/>
      <c r="G32" s="318"/>
    </row>
    <row r="33" spans="2:7">
      <c r="B33" s="139"/>
      <c r="C33" s="129"/>
      <c r="D33" s="126"/>
      <c r="E33" s="134"/>
      <c r="F33" s="320"/>
      <c r="G33" s="318"/>
    </row>
    <row r="34" spans="2:7">
      <c r="B34" s="138"/>
      <c r="C34" s="177"/>
      <c r="D34" s="126"/>
      <c r="E34" s="134"/>
      <c r="F34" s="320"/>
      <c r="G34" s="318"/>
    </row>
    <row r="35" spans="2:7">
      <c r="B35" s="139"/>
      <c r="C35" s="129"/>
      <c r="D35" s="126"/>
      <c r="E35" s="134"/>
      <c r="F35" s="182"/>
      <c r="G35" s="318"/>
    </row>
    <row r="36" spans="2:7">
      <c r="B36" s="139"/>
      <c r="C36" s="129"/>
      <c r="D36" s="126"/>
      <c r="E36" s="134"/>
      <c r="F36" s="182"/>
      <c r="G36" s="318"/>
    </row>
    <row r="37" spans="2:7">
      <c r="B37" s="138"/>
      <c r="C37" s="125"/>
      <c r="D37" s="126"/>
      <c r="E37" s="134"/>
      <c r="F37" s="320"/>
      <c r="G37" s="318"/>
    </row>
    <row r="38" spans="2:7">
      <c r="B38" s="139"/>
      <c r="C38" s="129"/>
      <c r="D38" s="3"/>
      <c r="E38" s="134"/>
      <c r="F38" s="181"/>
      <c r="G38" s="318"/>
    </row>
    <row r="39" spans="2:7">
      <c r="B39" s="139"/>
      <c r="C39" s="129"/>
      <c r="D39" s="126"/>
      <c r="E39" s="134"/>
      <c r="F39" s="182"/>
      <c r="G39" s="318"/>
    </row>
    <row r="40" spans="2:7">
      <c r="B40" s="139"/>
      <c r="C40" s="129"/>
      <c r="D40" s="126"/>
      <c r="E40" s="134"/>
      <c r="F40" s="181"/>
      <c r="G40" s="318"/>
    </row>
    <row r="41" spans="2:7">
      <c r="B41" s="139"/>
      <c r="C41" s="129"/>
      <c r="D41" s="126"/>
      <c r="E41" s="134"/>
      <c r="F41" s="182"/>
      <c r="G41" s="318"/>
    </row>
    <row r="42" spans="2:7">
      <c r="B42" s="139"/>
      <c r="C42" s="129"/>
      <c r="D42" s="3"/>
      <c r="E42" s="134"/>
      <c r="F42" s="181"/>
      <c r="G42" s="318"/>
    </row>
    <row r="43" spans="2:7">
      <c r="B43" s="139"/>
      <c r="C43" s="129"/>
      <c r="D43" s="126"/>
      <c r="E43" s="134"/>
      <c r="F43" s="182"/>
      <c r="G43" s="318"/>
    </row>
    <row r="44" spans="2:7">
      <c r="B44" s="138"/>
      <c r="C44" s="177"/>
      <c r="D44" s="3"/>
      <c r="E44" s="134"/>
      <c r="F44" s="182"/>
      <c r="G44" s="318"/>
    </row>
    <row r="45" spans="2:7">
      <c r="B45" s="139"/>
      <c r="C45" s="129"/>
      <c r="D45" s="126"/>
      <c r="E45" s="134"/>
      <c r="F45" s="325"/>
      <c r="G45" s="318"/>
    </row>
    <row r="46" spans="2:7">
      <c r="B46" s="138"/>
      <c r="C46" s="177"/>
      <c r="D46" s="126"/>
      <c r="E46" s="136"/>
      <c r="F46" s="182"/>
      <c r="G46" s="318"/>
    </row>
    <row r="47" spans="2:7">
      <c r="B47" s="139"/>
      <c r="C47" s="129"/>
      <c r="D47" s="126"/>
      <c r="E47" s="136"/>
      <c r="F47" s="182"/>
      <c r="G47" s="318"/>
    </row>
    <row r="48" spans="2:7">
      <c r="B48" s="139"/>
      <c r="C48" s="129"/>
      <c r="D48" s="3"/>
      <c r="E48" s="136"/>
      <c r="F48" s="182"/>
      <c r="G48" s="318"/>
    </row>
    <row r="49" spans="2:7">
      <c r="B49" s="139"/>
      <c r="C49" s="129"/>
      <c r="D49" s="126"/>
      <c r="E49" s="136"/>
      <c r="F49" s="182"/>
      <c r="G49" s="318"/>
    </row>
    <row r="50" spans="2:7">
      <c r="B50" s="139"/>
      <c r="C50" s="129"/>
      <c r="D50" s="3"/>
      <c r="E50" s="136"/>
      <c r="F50" s="182"/>
      <c r="G50" s="318"/>
    </row>
    <row r="51" spans="2:7">
      <c r="B51" s="139"/>
      <c r="C51" s="129"/>
      <c r="D51" s="126"/>
      <c r="E51" s="136"/>
      <c r="F51" s="182"/>
      <c r="G51" s="318"/>
    </row>
    <row r="52" spans="2:7">
      <c r="B52" s="139"/>
      <c r="C52" s="129"/>
      <c r="D52" s="3"/>
      <c r="E52" s="136"/>
      <c r="F52" s="182"/>
      <c r="G52" s="318"/>
    </row>
    <row r="53" spans="2:7">
      <c r="B53" s="139"/>
      <c r="C53" s="129"/>
      <c r="D53" s="126"/>
      <c r="E53" s="136"/>
      <c r="F53" s="182"/>
      <c r="G53" s="318"/>
    </row>
    <row r="54" spans="2:7">
      <c r="B54" s="139"/>
      <c r="C54" s="129"/>
      <c r="D54" s="3"/>
      <c r="E54" s="136"/>
      <c r="F54" s="182"/>
      <c r="G54" s="318"/>
    </row>
    <row r="55" spans="2:7">
      <c r="B55" s="369"/>
      <c r="C55" s="229"/>
      <c r="D55" s="229"/>
      <c r="E55" s="229"/>
      <c r="F55" s="182"/>
      <c r="G55" s="318"/>
    </row>
    <row r="56" spans="2:7">
      <c r="B56" s="183"/>
      <c r="C56" s="124"/>
      <c r="D56" s="126"/>
      <c r="E56" s="134"/>
      <c r="F56" s="320"/>
      <c r="G56" s="318"/>
    </row>
    <row r="57" spans="2:7" ht="13.8" thickBot="1">
      <c r="B57" s="152"/>
      <c r="C57" s="153"/>
      <c r="D57" s="154"/>
      <c r="E57" s="155"/>
      <c r="F57" s="326"/>
      <c r="G57" s="322"/>
    </row>
    <row r="58" spans="2:7" ht="13.8" thickBot="1">
      <c r="B58" s="467" t="s">
        <v>254</v>
      </c>
      <c r="C58" s="468"/>
      <c r="D58" s="468"/>
      <c r="E58" s="468"/>
      <c r="F58" s="469"/>
      <c r="G58" s="333">
        <f>SUM(G6:G57)</f>
        <v>210000</v>
      </c>
    </row>
    <row r="59" spans="2:7" ht="13.8" thickBot="1">
      <c r="B59" s="124"/>
      <c r="C59" s="124"/>
      <c r="D59" s="124"/>
      <c r="E59" s="137"/>
      <c r="F59" s="320"/>
      <c r="G59" s="320"/>
    </row>
    <row r="60" spans="2:7">
      <c r="B60" s="379" t="s">
        <v>255</v>
      </c>
      <c r="C60" s="380"/>
      <c r="D60" s="380"/>
      <c r="E60" s="380"/>
      <c r="F60" s="470" t="s">
        <v>256</v>
      </c>
      <c r="G60" s="471"/>
    </row>
    <row r="61" spans="2:7" ht="13.8" thickBot="1">
      <c r="B61" s="381"/>
      <c r="C61" s="382"/>
      <c r="D61" s="382"/>
      <c r="E61" s="382"/>
      <c r="F61" s="472"/>
      <c r="G61" s="473"/>
    </row>
    <row r="62" spans="2:7" ht="13.8" thickBot="1"/>
    <row r="63" spans="2:7">
      <c r="B63" s="146" t="s">
        <v>248</v>
      </c>
      <c r="C63" s="147" t="s">
        <v>249</v>
      </c>
      <c r="D63" s="147" t="s">
        <v>250</v>
      </c>
      <c r="E63" s="148" t="s">
        <v>251</v>
      </c>
      <c r="F63" s="327" t="s">
        <v>252</v>
      </c>
      <c r="G63" s="321" t="s">
        <v>253</v>
      </c>
    </row>
    <row r="64" spans="2:7">
      <c r="B64" s="157"/>
      <c r="C64" s="124"/>
      <c r="D64" s="126"/>
      <c r="E64" s="134"/>
      <c r="F64" s="182"/>
      <c r="G64" s="318"/>
    </row>
    <row r="65" spans="2:7">
      <c r="B65" s="20"/>
      <c r="C65" s="21"/>
      <c r="D65" s="3"/>
      <c r="E65" s="66"/>
      <c r="F65" s="324"/>
      <c r="G65" s="254"/>
    </row>
    <row r="66" spans="2:7">
      <c r="B66" s="6"/>
      <c r="C66" s="8"/>
      <c r="D66" s="3"/>
      <c r="E66" s="66"/>
      <c r="F66" s="324"/>
      <c r="G66" s="254"/>
    </row>
    <row r="67" spans="2:7">
      <c r="B67" s="6"/>
      <c r="C67" s="7"/>
      <c r="D67" s="3"/>
      <c r="E67" s="66"/>
      <c r="F67" s="324"/>
      <c r="G67" s="254"/>
    </row>
    <row r="68" spans="2:7">
      <c r="B68" s="6"/>
      <c r="C68" s="7"/>
      <c r="D68" s="3"/>
      <c r="E68" s="105"/>
      <c r="F68" s="251"/>
      <c r="G68" s="330"/>
    </row>
    <row r="69" spans="2:7">
      <c r="B69" s="6"/>
      <c r="C69" s="7"/>
      <c r="D69" s="3"/>
      <c r="E69" s="66"/>
      <c r="F69" s="324"/>
      <c r="G69" s="254"/>
    </row>
    <row r="70" spans="2:7">
      <c r="B70" s="6"/>
      <c r="C70" s="7"/>
      <c r="D70" s="3"/>
      <c r="E70" s="66"/>
      <c r="F70" s="324"/>
      <c r="G70" s="254"/>
    </row>
    <row r="71" spans="2:7">
      <c r="B71" s="6"/>
      <c r="C71" s="7"/>
      <c r="D71" s="3"/>
      <c r="E71" s="66"/>
      <c r="F71" s="324"/>
      <c r="G71" s="254"/>
    </row>
    <row r="72" spans="2:7">
      <c r="B72" s="6"/>
      <c r="C72" s="7"/>
      <c r="D72" s="3"/>
      <c r="E72" s="66"/>
      <c r="F72" s="324"/>
      <c r="G72" s="254"/>
    </row>
    <row r="73" spans="2:7">
      <c r="B73" s="180"/>
      <c r="C73" s="179"/>
      <c r="D73" s="126"/>
      <c r="E73" s="134"/>
      <c r="F73" s="328"/>
      <c r="G73" s="331"/>
    </row>
    <row r="74" spans="2:7">
      <c r="B74" s="184"/>
      <c r="C74" s="184"/>
      <c r="D74" s="185"/>
      <c r="E74" s="185"/>
      <c r="F74" s="248"/>
      <c r="G74" s="248"/>
    </row>
    <row r="75" spans="2:7">
      <c r="B75" s="185"/>
      <c r="C75" s="185"/>
      <c r="D75" s="185"/>
      <c r="E75" s="185"/>
      <c r="F75" s="248"/>
      <c r="G75" s="248"/>
    </row>
    <row r="76" spans="2:7">
      <c r="B76" s="186"/>
      <c r="C76" s="7"/>
      <c r="D76" s="185"/>
      <c r="E76" s="185"/>
      <c r="F76" s="248"/>
      <c r="G76" s="248"/>
    </row>
    <row r="77" spans="2:7">
      <c r="B77" s="185"/>
      <c r="C77" s="7"/>
      <c r="D77" s="185"/>
      <c r="E77" s="185"/>
      <c r="F77" s="248"/>
      <c r="G77" s="248"/>
    </row>
    <row r="78" spans="2:7" ht="13.5" customHeight="1">
      <c r="B78" s="185"/>
      <c r="C78" s="7"/>
      <c r="D78" s="3"/>
      <c r="E78" s="105"/>
      <c r="F78" s="251"/>
      <c r="G78" s="330"/>
    </row>
    <row r="79" spans="2:7">
      <c r="B79" s="185"/>
      <c r="C79" s="7"/>
      <c r="D79" s="3"/>
      <c r="E79" s="105"/>
      <c r="F79" s="251"/>
      <c r="G79" s="330"/>
    </row>
    <row r="80" spans="2:7">
      <c r="B80" s="185"/>
      <c r="C80" s="7"/>
      <c r="D80" s="3"/>
      <c r="E80" s="105"/>
      <c r="F80" s="251"/>
      <c r="G80" s="330"/>
    </row>
    <row r="81" spans="2:7">
      <c r="B81" s="139"/>
      <c r="C81" s="179"/>
      <c r="D81" s="3"/>
      <c r="E81" s="134"/>
      <c r="F81" s="329"/>
      <c r="G81" s="331"/>
    </row>
    <row r="82" spans="2:7">
      <c r="B82" s="139"/>
      <c r="C82" s="129"/>
      <c r="D82" s="126"/>
      <c r="E82" s="134"/>
      <c r="F82" s="328"/>
      <c r="G82" s="331"/>
    </row>
    <row r="83" spans="2:7">
      <c r="B83" s="138"/>
      <c r="C83" s="177"/>
      <c r="D83" s="126"/>
      <c r="E83" s="134"/>
      <c r="F83" s="329"/>
      <c r="G83" s="331"/>
    </row>
    <row r="84" spans="2:7">
      <c r="B84" s="139"/>
      <c r="C84" s="129"/>
      <c r="D84" s="126"/>
      <c r="E84" s="134"/>
      <c r="F84" s="329"/>
      <c r="G84" s="331"/>
    </row>
    <row r="85" spans="2:7">
      <c r="B85" s="139"/>
      <c r="C85" s="129"/>
      <c r="D85" s="126"/>
      <c r="E85" s="127"/>
      <c r="F85" s="329"/>
      <c r="G85" s="331"/>
    </row>
    <row r="86" spans="2:7">
      <c r="B86" s="139"/>
      <c r="C86" s="129"/>
      <c r="D86" s="126"/>
      <c r="E86" s="134"/>
      <c r="F86" s="320"/>
      <c r="G86" s="318"/>
    </row>
    <row r="87" spans="2:7">
      <c r="B87" s="139"/>
      <c r="C87" s="129"/>
      <c r="D87" s="126"/>
      <c r="E87" s="134"/>
      <c r="F87" s="181"/>
      <c r="G87" s="318"/>
    </row>
    <row r="88" spans="2:7">
      <c r="B88" s="139"/>
      <c r="C88" s="129"/>
      <c r="D88" s="126"/>
      <c r="E88" s="134"/>
      <c r="F88" s="320"/>
      <c r="G88" s="318"/>
    </row>
    <row r="89" spans="2:7">
      <c r="B89" s="139"/>
      <c r="C89" s="129"/>
      <c r="D89" s="126"/>
      <c r="E89" s="127"/>
      <c r="F89" s="320"/>
      <c r="G89" s="318"/>
    </row>
    <row r="90" spans="2:7">
      <c r="B90" s="139"/>
      <c r="C90" s="129"/>
      <c r="D90" s="126"/>
      <c r="E90" s="134"/>
      <c r="F90" s="320"/>
      <c r="G90" s="318"/>
    </row>
    <row r="91" spans="2:7">
      <c r="B91" s="139"/>
      <c r="C91" s="129"/>
      <c r="D91" s="126"/>
      <c r="E91" s="134"/>
      <c r="F91" s="181"/>
      <c r="G91" s="318"/>
    </row>
    <row r="92" spans="2:7">
      <c r="B92" s="139"/>
      <c r="C92" s="129"/>
      <c r="D92" s="126"/>
      <c r="E92" s="134"/>
      <c r="F92" s="320"/>
      <c r="G92" s="318"/>
    </row>
    <row r="93" spans="2:7">
      <c r="B93" s="139"/>
      <c r="C93" s="129"/>
      <c r="D93" s="126"/>
      <c r="E93" s="134"/>
      <c r="F93" s="320"/>
      <c r="G93" s="318"/>
    </row>
    <row r="94" spans="2:7">
      <c r="B94" s="139"/>
      <c r="C94" s="129"/>
      <c r="D94" s="126"/>
      <c r="E94" s="134"/>
      <c r="F94" s="320"/>
      <c r="G94" s="318"/>
    </row>
    <row r="95" spans="2:7">
      <c r="B95" s="139"/>
      <c r="C95" s="129"/>
      <c r="D95" s="126"/>
      <c r="E95" s="134"/>
      <c r="F95" s="320"/>
      <c r="G95" s="318"/>
    </row>
    <row r="96" spans="2:7">
      <c r="B96" s="139"/>
      <c r="C96" s="129"/>
      <c r="D96" s="126"/>
      <c r="E96" s="134"/>
      <c r="F96" s="182"/>
      <c r="G96" s="318"/>
    </row>
    <row r="97" spans="2:7">
      <c r="B97" s="139"/>
      <c r="C97" s="129"/>
      <c r="D97" s="126"/>
      <c r="E97" s="134"/>
      <c r="F97" s="182"/>
      <c r="G97" s="318"/>
    </row>
    <row r="98" spans="2:7">
      <c r="B98" s="138"/>
      <c r="C98" s="125"/>
      <c r="D98" s="126"/>
      <c r="E98" s="134"/>
      <c r="F98" s="320"/>
      <c r="G98" s="318"/>
    </row>
    <row r="99" spans="2:7">
      <c r="B99" s="139"/>
      <c r="C99" s="129"/>
      <c r="D99" s="3"/>
      <c r="E99" s="134"/>
      <c r="F99" s="181"/>
      <c r="G99" s="318"/>
    </row>
    <row r="100" spans="2:7">
      <c r="B100" s="139"/>
      <c r="C100" s="129"/>
      <c r="D100" s="126"/>
      <c r="E100" s="134"/>
      <c r="F100" s="182"/>
      <c r="G100" s="318"/>
    </row>
    <row r="101" spans="2:7">
      <c r="B101" s="139"/>
      <c r="C101" s="129"/>
      <c r="D101" s="126"/>
      <c r="E101" s="134"/>
      <c r="F101" s="181"/>
      <c r="G101" s="318"/>
    </row>
    <row r="102" spans="2:7">
      <c r="B102" s="139"/>
      <c r="C102" s="129"/>
      <c r="D102" s="126"/>
      <c r="E102" s="134"/>
      <c r="F102" s="182"/>
      <c r="G102" s="318"/>
    </row>
    <row r="103" spans="2:7">
      <c r="B103" s="139"/>
      <c r="C103" s="129"/>
      <c r="D103" s="3"/>
      <c r="E103" s="134"/>
      <c r="F103" s="181"/>
      <c r="G103" s="318"/>
    </row>
    <row r="104" spans="2:7">
      <c r="B104" s="139"/>
      <c r="C104" s="129"/>
      <c r="D104" s="126"/>
      <c r="E104" s="134"/>
      <c r="F104" s="182"/>
      <c r="G104" s="318"/>
    </row>
    <row r="105" spans="2:7">
      <c r="B105" s="138"/>
      <c r="C105" s="129"/>
      <c r="D105" s="3"/>
      <c r="E105" s="134"/>
      <c r="F105" s="182"/>
      <c r="G105" s="318"/>
    </row>
    <row r="106" spans="2:7">
      <c r="B106" s="139"/>
      <c r="C106" s="129"/>
      <c r="D106" s="126"/>
      <c r="E106" s="134"/>
      <c r="F106" s="325"/>
      <c r="G106" s="318"/>
    </row>
    <row r="107" spans="2:7">
      <c r="B107" s="139"/>
      <c r="C107" s="129"/>
      <c r="D107" s="126"/>
      <c r="E107" s="136"/>
      <c r="F107" s="182"/>
      <c r="G107" s="318"/>
    </row>
    <row r="108" spans="2:7">
      <c r="B108" s="139"/>
      <c r="C108" s="129"/>
      <c r="D108" s="126"/>
      <c r="E108" s="136"/>
      <c r="F108" s="182"/>
      <c r="G108" s="318"/>
    </row>
    <row r="109" spans="2:7">
      <c r="B109" s="139"/>
      <c r="C109" s="129"/>
      <c r="D109" s="126"/>
      <c r="E109" s="136"/>
      <c r="F109" s="182"/>
      <c r="G109" s="318"/>
    </row>
    <row r="110" spans="2:7">
      <c r="B110" s="139"/>
      <c r="C110" s="129"/>
      <c r="D110" s="126"/>
      <c r="E110" s="136"/>
      <c r="F110" s="182"/>
      <c r="G110" s="318"/>
    </row>
    <row r="111" spans="2:7">
      <c r="B111" s="139"/>
      <c r="C111" s="129"/>
      <c r="D111" s="126"/>
      <c r="E111" s="136"/>
      <c r="F111" s="182"/>
      <c r="G111" s="318"/>
    </row>
    <row r="112" spans="2:7">
      <c r="B112" s="139"/>
      <c r="C112" s="129"/>
      <c r="D112" s="126"/>
      <c r="E112" s="136"/>
      <c r="F112" s="182"/>
      <c r="G112" s="318"/>
    </row>
    <row r="113" spans="2:7">
      <c r="B113" s="139"/>
      <c r="C113" s="129"/>
      <c r="D113" s="126"/>
      <c r="E113" s="136"/>
      <c r="F113" s="182"/>
      <c r="G113" s="318"/>
    </row>
    <row r="114" spans="2:7">
      <c r="B114" s="139"/>
      <c r="C114" s="129"/>
      <c r="D114" s="126"/>
      <c r="E114" s="136"/>
      <c r="F114" s="182"/>
      <c r="G114" s="318"/>
    </row>
    <row r="115" spans="2:7">
      <c r="B115" s="139"/>
      <c r="C115" s="129"/>
      <c r="D115" s="126"/>
      <c r="E115" s="136"/>
      <c r="F115" s="182"/>
      <c r="G115" s="318"/>
    </row>
    <row r="116" spans="2:7">
      <c r="B116" s="139"/>
      <c r="C116" s="129"/>
      <c r="D116" s="126"/>
      <c r="E116" s="136"/>
      <c r="F116" s="182"/>
      <c r="G116" s="318"/>
    </row>
    <row r="117" spans="2:7">
      <c r="B117" s="139"/>
      <c r="C117" s="129"/>
      <c r="D117" s="126"/>
      <c r="E117" s="136"/>
      <c r="F117" s="182"/>
      <c r="G117" s="318"/>
    </row>
    <row r="118" spans="2:7" ht="13.8" thickBot="1">
      <c r="B118" s="152"/>
      <c r="C118" s="153"/>
      <c r="D118" s="154"/>
      <c r="E118" s="155"/>
      <c r="F118" s="326"/>
      <c r="G118" s="322"/>
    </row>
    <row r="119" spans="2:7" ht="13.8" thickBot="1">
      <c r="B119" s="467" t="s">
        <v>254</v>
      </c>
      <c r="C119" s="468"/>
      <c r="D119" s="468"/>
      <c r="E119" s="468"/>
      <c r="F119" s="469"/>
      <c r="G119" s="333">
        <f>SUM(G68:G117)+G58</f>
        <v>210000</v>
      </c>
    </row>
    <row r="120" spans="2:7" ht="13.8" thickBot="1">
      <c r="B120" s="124"/>
      <c r="C120" s="124"/>
      <c r="D120" s="124"/>
      <c r="E120" s="137"/>
      <c r="F120" s="320"/>
      <c r="G120" s="320"/>
    </row>
    <row r="121" spans="2:7">
      <c r="B121" s="379" t="s">
        <v>255</v>
      </c>
      <c r="C121" s="380"/>
      <c r="D121" s="380"/>
      <c r="E121" s="380"/>
      <c r="F121" s="470" t="s">
        <v>256</v>
      </c>
      <c r="G121" s="471"/>
    </row>
    <row r="122" spans="2:7" ht="13.8" thickBot="1">
      <c r="B122" s="381"/>
      <c r="C122" s="382"/>
      <c r="D122" s="382"/>
      <c r="E122" s="382"/>
      <c r="F122" s="472"/>
      <c r="G122" s="473"/>
    </row>
  </sheetData>
  <mergeCells count="10">
    <mergeCell ref="B121:E121"/>
    <mergeCell ref="F121:G121"/>
    <mergeCell ref="B122:E122"/>
    <mergeCell ref="F122:G122"/>
    <mergeCell ref="B58:F58"/>
    <mergeCell ref="B60:E60"/>
    <mergeCell ref="F60:G60"/>
    <mergeCell ref="B61:E61"/>
    <mergeCell ref="F61:G61"/>
    <mergeCell ref="B119:F119"/>
  </mergeCells>
  <conditionalFormatting sqref="F77">
    <cfRule type="cellIs" dxfId="43" priority="39" stopIfTrue="1" operator="equal">
      <formula>"ro"</formula>
    </cfRule>
    <cfRule type="cellIs" dxfId="42" priority="40" stopIfTrue="1" operator="equal">
      <formula>" "</formula>
    </cfRule>
  </conditionalFormatting>
  <conditionalFormatting sqref="F16:G16">
    <cfRule type="cellIs" dxfId="41" priority="5" stopIfTrue="1" operator="equal">
      <formula>"ro"</formula>
    </cfRule>
    <cfRule type="cellIs" dxfId="40" priority="6" stopIfTrue="1" operator="equal">
      <formula>" "</formula>
    </cfRule>
  </conditionalFormatting>
  <conditionalFormatting sqref="G10 G14:G18 G20 G32 G34 G38 G40 G42 G45">
    <cfRule type="cellIs" dxfId="39" priority="22" stopIfTrue="1" operator="equal">
      <formula>" "</formula>
    </cfRule>
  </conditionalFormatting>
  <conditionalFormatting sqref="G14">
    <cfRule type="cellIs" dxfId="38" priority="7" stopIfTrue="1" operator="equal">
      <formula>"ro"</formula>
    </cfRule>
    <cfRule type="cellIs" dxfId="37" priority="8" stopIfTrue="1" operator="equal">
      <formula>" "</formula>
    </cfRule>
  </conditionalFormatting>
  <conditionalFormatting sqref="G14:G18 G20 G10 G32 G34 G38 G40 G42 G45">
    <cfRule type="cellIs" dxfId="36" priority="21" stopIfTrue="1" operator="equal">
      <formula>"ro"</formula>
    </cfRule>
  </conditionalFormatting>
  <conditionalFormatting sqref="G18">
    <cfRule type="cellIs" dxfId="35" priority="3" stopIfTrue="1" operator="equal">
      <formula>"ro"</formula>
    </cfRule>
    <cfRule type="cellIs" dxfId="34" priority="4" stopIfTrue="1" operator="equal">
      <formula>" "</formula>
    </cfRule>
  </conditionalFormatting>
  <conditionalFormatting sqref="G20">
    <cfRule type="cellIs" dxfId="33" priority="1" stopIfTrue="1" operator="equal">
      <formula>"ro"</formula>
    </cfRule>
    <cfRule type="cellIs" dxfId="32" priority="2" stopIfTrue="1" operator="equal">
      <formula>" "</formula>
    </cfRule>
  </conditionalFormatting>
  <conditionalFormatting sqref="G22">
    <cfRule type="cellIs" dxfId="31" priority="9" stopIfTrue="1" operator="equal">
      <formula>"ro"</formula>
    </cfRule>
    <cfRule type="cellIs" dxfId="30" priority="10" stopIfTrue="1" operator="equal">
      <formula>" "</formula>
    </cfRule>
  </conditionalFormatting>
  <conditionalFormatting sqref="G24">
    <cfRule type="cellIs" dxfId="29" priority="17" stopIfTrue="1" operator="equal">
      <formula>"ro"</formula>
    </cfRule>
    <cfRule type="cellIs" dxfId="28" priority="18" stopIfTrue="1" operator="equal">
      <formula>" "</formula>
    </cfRule>
  </conditionalFormatting>
  <conditionalFormatting sqref="G26">
    <cfRule type="cellIs" dxfId="27" priority="15" stopIfTrue="1" operator="equal">
      <formula>"ro"</formula>
    </cfRule>
    <cfRule type="cellIs" dxfId="26" priority="16" stopIfTrue="1" operator="equal">
      <formula>" "</formula>
    </cfRule>
  </conditionalFormatting>
  <conditionalFormatting sqref="G28">
    <cfRule type="cellIs" dxfId="25" priority="13" stopIfTrue="1" operator="equal">
      <formula>"ro"</formula>
    </cfRule>
    <cfRule type="cellIs" dxfId="24" priority="14" stopIfTrue="1" operator="equal">
      <formula>" "</formula>
    </cfRule>
  </conditionalFormatting>
  <conditionalFormatting sqref="G30">
    <cfRule type="cellIs" dxfId="23" priority="11" stopIfTrue="1" operator="equal">
      <formula>"ro"</formula>
    </cfRule>
    <cfRule type="cellIs" dxfId="22" priority="12" stopIfTrue="1" operator="equal">
      <formula>" "</formula>
    </cfRule>
  </conditionalFormatting>
  <conditionalFormatting sqref="G68">
    <cfRule type="cellIs" dxfId="21" priority="27" stopIfTrue="1" operator="equal">
      <formula>"ro"</formula>
    </cfRule>
    <cfRule type="cellIs" dxfId="20" priority="28" stopIfTrue="1" operator="equal">
      <formula>" "</formula>
    </cfRule>
    <cfRule type="cellIs" dxfId="19" priority="29" stopIfTrue="1" operator="equal">
      <formula>"ro"</formula>
    </cfRule>
    <cfRule type="cellIs" dxfId="18" priority="30" stopIfTrue="1" operator="equal">
      <formula>" "</formula>
    </cfRule>
  </conditionalFormatting>
  <conditionalFormatting sqref="G75:G81">
    <cfRule type="cellIs" dxfId="17" priority="25" stopIfTrue="1" operator="equal">
      <formula>"ro"</formula>
    </cfRule>
    <cfRule type="cellIs" dxfId="16" priority="26" stopIfTrue="1" operator="equal">
      <formula>" "</formula>
    </cfRule>
  </conditionalFormatting>
  <conditionalFormatting sqref="G78:G80">
    <cfRule type="cellIs" dxfId="15" priority="23" stopIfTrue="1" operator="equal">
      <formula>"ro"</formula>
    </cfRule>
    <cfRule type="cellIs" dxfId="14" priority="24" stopIfTrue="1" operator="equal">
      <formula>" "</formula>
    </cfRule>
  </conditionalFormatting>
  <conditionalFormatting sqref="G85">
    <cfRule type="cellIs" dxfId="13" priority="37" stopIfTrue="1" operator="equal">
      <formula>"ro"</formula>
    </cfRule>
    <cfRule type="cellIs" dxfId="12" priority="38" stopIfTrue="1" operator="equal">
      <formula>" "</formula>
    </cfRule>
  </conditionalFormatting>
  <conditionalFormatting sqref="G87">
    <cfRule type="cellIs" dxfId="11" priority="35" stopIfTrue="1" operator="equal">
      <formula>"ro"</formula>
    </cfRule>
    <cfRule type="cellIs" dxfId="10" priority="36" stopIfTrue="1" operator="equal">
      <formula>" "</formula>
    </cfRule>
  </conditionalFormatting>
  <conditionalFormatting sqref="G89">
    <cfRule type="cellIs" dxfId="9" priority="33" stopIfTrue="1" operator="equal">
      <formula>"ro"</formula>
    </cfRule>
    <cfRule type="cellIs" dxfId="8" priority="34" stopIfTrue="1" operator="equal">
      <formula>" "</formula>
    </cfRule>
  </conditionalFormatting>
  <conditionalFormatting sqref="G91">
    <cfRule type="cellIs" dxfId="7" priority="31" stopIfTrue="1" operator="equal">
      <formula>"ro"</formula>
    </cfRule>
    <cfRule type="cellIs" dxfId="6" priority="32" stopIfTrue="1" operator="equal">
      <formula>" "</formula>
    </cfRule>
  </conditionalFormatting>
  <conditionalFormatting sqref="G93 G95 G99 G101 G103 G106">
    <cfRule type="cellIs" dxfId="5" priority="41" stopIfTrue="1" operator="equal">
      <formula>"ro"</formula>
    </cfRule>
    <cfRule type="cellIs" dxfId="4" priority="42" stopIfTrue="1" operator="equal">
      <formula>" "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&amp;CPart C2: Page &amp;P&amp;  of 145</oddFooter>
  </headerFooter>
  <rowBreaks count="1" manualBreakCount="1">
    <brk id="61" max="6" man="1"/>
  </rowBreaks>
  <colBreaks count="1" manualBreakCount="1">
    <brk id="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L59"/>
  <sheetViews>
    <sheetView view="pageBreakPreview" zoomScale="98" zoomScaleNormal="100" zoomScaleSheetLayoutView="98" workbookViewId="0">
      <selection activeCell="J27" sqref="J27"/>
    </sheetView>
  </sheetViews>
  <sheetFormatPr defaultColWidth="8.77734375" defaultRowHeight="13.2"/>
  <cols>
    <col min="1" max="1" width="11.5546875" style="191" customWidth="1"/>
    <col min="2" max="2" width="52.88671875" style="191" customWidth="1"/>
    <col min="3" max="3" width="6.88671875" style="191" customWidth="1"/>
    <col min="4" max="4" width="11.77734375" style="191" customWidth="1"/>
    <col min="5" max="5" width="11.77734375" style="490" customWidth="1"/>
    <col min="6" max="6" width="15.21875" style="490" customWidth="1"/>
    <col min="7" max="10" width="8.77734375" style="191"/>
    <col min="11" max="11" width="10.77734375" style="191" bestFit="1" customWidth="1"/>
    <col min="12" max="16384" width="8.77734375" style="191"/>
  </cols>
  <sheetData>
    <row r="1" spans="1:12" ht="12" customHeight="1">
      <c r="A1" s="146" t="s">
        <v>248</v>
      </c>
      <c r="B1" s="147" t="s">
        <v>249</v>
      </c>
      <c r="C1" s="147" t="s">
        <v>250</v>
      </c>
      <c r="D1" s="148" t="s">
        <v>251</v>
      </c>
      <c r="E1" s="327" t="s">
        <v>252</v>
      </c>
      <c r="F1" s="321" t="s">
        <v>253</v>
      </c>
      <c r="J1" s="2"/>
      <c r="K1" s="2"/>
      <c r="L1" s="2"/>
    </row>
    <row r="2" spans="1:12" ht="12" customHeight="1">
      <c r="A2" s="209" t="s">
        <v>653</v>
      </c>
      <c r="B2" s="210" t="s">
        <v>652</v>
      </c>
      <c r="C2" s="198"/>
      <c r="D2" s="198"/>
      <c r="E2" s="484"/>
      <c r="F2" s="484"/>
    </row>
    <row r="3" spans="1:12" ht="10.5" customHeight="1">
      <c r="A3" s="199"/>
      <c r="B3" s="199"/>
      <c r="C3" s="199"/>
      <c r="D3" s="199"/>
      <c r="E3" s="485"/>
      <c r="F3" s="485"/>
    </row>
    <row r="4" spans="1:12" ht="10.5" customHeight="1">
      <c r="A4" s="199" t="s">
        <v>645</v>
      </c>
      <c r="B4" s="200" t="s">
        <v>640</v>
      </c>
      <c r="C4" s="199"/>
      <c r="D4" s="199"/>
      <c r="E4" s="485"/>
      <c r="F4" s="485"/>
    </row>
    <row r="5" spans="1:12" ht="10.5" customHeight="1">
      <c r="A5" s="199"/>
      <c r="B5" s="199"/>
      <c r="C5" s="199"/>
      <c r="D5" s="199"/>
      <c r="E5" s="485"/>
      <c r="F5" s="485"/>
    </row>
    <row r="6" spans="1:12" ht="12" customHeight="1">
      <c r="A6" s="199" t="s">
        <v>639</v>
      </c>
      <c r="B6" s="200" t="s">
        <v>651</v>
      </c>
      <c r="C6" s="199"/>
      <c r="D6" s="199"/>
      <c r="E6" s="485"/>
      <c r="F6" s="485"/>
    </row>
    <row r="7" spans="1:12" ht="10.5" customHeight="1">
      <c r="A7" s="199"/>
      <c r="B7" s="199"/>
      <c r="C7" s="199"/>
      <c r="D7" s="201"/>
      <c r="E7" s="202"/>
      <c r="F7" s="202"/>
    </row>
    <row r="8" spans="1:12" ht="10.5" customHeight="1">
      <c r="A8" s="199" t="s">
        <v>643</v>
      </c>
      <c r="B8" s="199" t="s">
        <v>644</v>
      </c>
      <c r="C8" s="203" t="s">
        <v>309</v>
      </c>
      <c r="D8" s="201">
        <v>4003</v>
      </c>
      <c r="E8" s="202"/>
      <c r="F8" s="202"/>
    </row>
    <row r="9" spans="1:12" ht="10.5" customHeight="1">
      <c r="A9" s="199"/>
      <c r="B9" s="199"/>
      <c r="C9" s="199"/>
      <c r="D9" s="201"/>
      <c r="E9" s="202"/>
      <c r="F9" s="202"/>
    </row>
    <row r="10" spans="1:12" ht="10.5" customHeight="1">
      <c r="A10" s="199" t="s">
        <v>642</v>
      </c>
      <c r="B10" s="199" t="s">
        <v>641</v>
      </c>
      <c r="C10" s="199"/>
      <c r="D10" s="201"/>
      <c r="E10" s="202"/>
      <c r="F10" s="202"/>
    </row>
    <row r="11" spans="1:12" ht="12" customHeight="1">
      <c r="A11" s="199"/>
      <c r="B11" s="204"/>
      <c r="C11" s="203"/>
      <c r="D11" s="205"/>
      <c r="E11" s="206"/>
      <c r="F11" s="206"/>
    </row>
    <row r="12" spans="1:12" ht="12" customHeight="1">
      <c r="A12" s="199" t="s">
        <v>647</v>
      </c>
      <c r="B12" s="200" t="s">
        <v>646</v>
      </c>
      <c r="C12" s="203"/>
      <c r="D12" s="205"/>
      <c r="E12" s="206"/>
      <c r="F12" s="206"/>
    </row>
    <row r="13" spans="1:12" ht="12" customHeight="1">
      <c r="A13" s="199"/>
      <c r="B13" s="204"/>
      <c r="C13" s="203"/>
      <c r="D13" s="205"/>
      <c r="E13" s="206"/>
      <c r="F13" s="206"/>
    </row>
    <row r="14" spans="1:12" ht="10.5" customHeight="1">
      <c r="A14" s="199" t="s">
        <v>648</v>
      </c>
      <c r="B14" s="199" t="s">
        <v>644</v>
      </c>
      <c r="C14" s="203" t="s">
        <v>309</v>
      </c>
      <c r="D14" s="201">
        <v>130</v>
      </c>
      <c r="E14" s="202"/>
      <c r="F14" s="202"/>
    </row>
    <row r="15" spans="1:12" ht="12" customHeight="1">
      <c r="A15" s="199"/>
      <c r="B15" s="204"/>
      <c r="C15" s="203"/>
      <c r="D15" s="205"/>
      <c r="E15" s="206"/>
      <c r="F15" s="206"/>
    </row>
    <row r="16" spans="1:12" s="495" customFormat="1" ht="40.950000000000003" customHeight="1">
      <c r="A16" s="491"/>
      <c r="B16" s="492" t="s">
        <v>650</v>
      </c>
      <c r="C16" s="492" t="s">
        <v>649</v>
      </c>
      <c r="D16" s="493">
        <v>1</v>
      </c>
      <c r="E16" s="494">
        <v>75000</v>
      </c>
      <c r="F16" s="494"/>
    </row>
    <row r="17" spans="1:6" ht="12" customHeight="1">
      <c r="A17" s="185"/>
      <c r="B17" s="187"/>
      <c r="C17" s="192"/>
      <c r="D17" s="193"/>
      <c r="E17" s="486"/>
      <c r="F17" s="486"/>
    </row>
    <row r="18" spans="1:6" ht="10.5" customHeight="1">
      <c r="A18" s="185"/>
      <c r="B18" s="185"/>
      <c r="C18" s="185"/>
      <c r="D18" s="185"/>
      <c r="E18" s="487"/>
      <c r="F18" s="487"/>
    </row>
    <row r="19" spans="1:6" ht="12" customHeight="1">
      <c r="A19" s="185"/>
      <c r="B19" s="187"/>
      <c r="C19" s="192"/>
      <c r="D19" s="193"/>
      <c r="E19" s="486"/>
      <c r="F19" s="486"/>
    </row>
    <row r="20" spans="1:6" ht="12" customHeight="1">
      <c r="A20" s="185"/>
      <c r="B20" s="185"/>
      <c r="C20" s="192"/>
      <c r="D20" s="193"/>
      <c r="E20" s="486"/>
      <c r="F20" s="486"/>
    </row>
    <row r="21" spans="1:6" ht="12" customHeight="1">
      <c r="A21" s="185"/>
      <c r="B21" s="185"/>
      <c r="C21" s="192"/>
      <c r="D21" s="193"/>
      <c r="E21" s="486"/>
      <c r="F21" s="486"/>
    </row>
    <row r="22" spans="1:6" ht="10.5" customHeight="1">
      <c r="A22" s="185"/>
      <c r="B22" s="185"/>
      <c r="C22" s="197"/>
      <c r="D22" s="193"/>
      <c r="E22" s="486"/>
      <c r="F22" s="486"/>
    </row>
    <row r="23" spans="1:6" ht="10.5" customHeight="1">
      <c r="A23" s="185"/>
      <c r="B23" s="185"/>
      <c r="C23" s="185"/>
      <c r="D23" s="185"/>
      <c r="E23" s="487"/>
      <c r="F23" s="487"/>
    </row>
    <row r="24" spans="1:6" ht="12" customHeight="1">
      <c r="A24" s="185"/>
      <c r="B24" s="185"/>
      <c r="C24" s="197"/>
      <c r="D24" s="193"/>
      <c r="E24" s="486"/>
      <c r="F24" s="486"/>
    </row>
    <row r="25" spans="1:6" ht="10.5" customHeight="1">
      <c r="A25" s="185"/>
      <c r="B25" s="185"/>
      <c r="C25" s="185"/>
      <c r="D25" s="185"/>
      <c r="E25" s="487"/>
      <c r="F25" s="487"/>
    </row>
    <row r="26" spans="1:6" ht="12" customHeight="1">
      <c r="A26" s="185"/>
      <c r="B26" s="185"/>
      <c r="C26" s="197"/>
      <c r="D26" s="193"/>
      <c r="E26" s="486"/>
      <c r="F26" s="486"/>
    </row>
    <row r="27" spans="1:6" ht="10.5" customHeight="1">
      <c r="A27" s="185"/>
      <c r="B27" s="185"/>
      <c r="C27" s="185"/>
      <c r="D27" s="185"/>
      <c r="E27" s="487"/>
      <c r="F27" s="487"/>
    </row>
    <row r="28" spans="1:6" ht="12" customHeight="1">
      <c r="A28" s="185"/>
      <c r="B28" s="185"/>
      <c r="C28" s="197"/>
      <c r="D28" s="193"/>
      <c r="E28" s="486"/>
      <c r="F28" s="486"/>
    </row>
    <row r="29" spans="1:6" ht="10.95" customHeight="1">
      <c r="A29" s="185"/>
      <c r="B29" s="185"/>
      <c r="C29" s="185"/>
      <c r="D29" s="185"/>
      <c r="E29" s="487"/>
      <c r="F29" s="487"/>
    </row>
    <row r="30" spans="1:6" ht="10.95" customHeight="1">
      <c r="A30" s="185"/>
      <c r="B30" s="185"/>
      <c r="C30" s="185"/>
      <c r="D30" s="185"/>
      <c r="E30" s="487"/>
      <c r="F30" s="487"/>
    </row>
    <row r="31" spans="1:6" ht="10.95" customHeight="1">
      <c r="A31" s="185"/>
      <c r="B31" s="185"/>
      <c r="C31" s="185"/>
      <c r="D31" s="185"/>
      <c r="E31" s="487"/>
      <c r="F31" s="487"/>
    </row>
    <row r="32" spans="1:6" ht="10.95" customHeight="1">
      <c r="A32" s="185"/>
      <c r="B32" s="185"/>
      <c r="C32" s="185"/>
      <c r="D32" s="185"/>
      <c r="E32" s="487"/>
      <c r="F32" s="487"/>
    </row>
    <row r="33" spans="1:6" ht="10.95" customHeight="1">
      <c r="A33" s="185"/>
      <c r="B33" s="185"/>
      <c r="C33" s="185"/>
      <c r="D33" s="185"/>
      <c r="E33" s="487"/>
      <c r="F33" s="487"/>
    </row>
    <row r="34" spans="1:6" ht="10.5" customHeight="1">
      <c r="A34" s="185"/>
      <c r="B34" s="185"/>
      <c r="C34" s="185"/>
      <c r="D34" s="185"/>
      <c r="E34" s="487"/>
      <c r="F34" s="487"/>
    </row>
    <row r="35" spans="1:6" ht="12" customHeight="1">
      <c r="A35" s="185"/>
      <c r="B35" s="185"/>
      <c r="C35" s="185"/>
      <c r="D35" s="185"/>
      <c r="E35" s="487"/>
      <c r="F35" s="487"/>
    </row>
    <row r="36" spans="1:6" ht="10.5" customHeight="1">
      <c r="A36" s="185"/>
      <c r="B36" s="185"/>
      <c r="C36" s="185"/>
      <c r="D36" s="185"/>
      <c r="E36" s="487"/>
      <c r="F36" s="487"/>
    </row>
    <row r="37" spans="1:6" ht="12" customHeight="1">
      <c r="A37" s="185"/>
      <c r="B37" s="185"/>
      <c r="C37" s="185"/>
      <c r="D37" s="185"/>
      <c r="E37" s="487"/>
      <c r="F37" s="487"/>
    </row>
    <row r="38" spans="1:6" ht="10.5" customHeight="1">
      <c r="A38" s="185"/>
      <c r="B38" s="185"/>
      <c r="C38" s="185"/>
      <c r="D38" s="185"/>
      <c r="E38" s="487"/>
      <c r="F38" s="487"/>
    </row>
    <row r="39" spans="1:6" ht="12" customHeight="1">
      <c r="A39" s="185"/>
      <c r="B39" s="185"/>
      <c r="C39" s="185"/>
      <c r="D39" s="185"/>
      <c r="E39" s="487"/>
      <c r="F39" s="487"/>
    </row>
    <row r="40" spans="1:6" ht="10.5" customHeight="1">
      <c r="A40" s="185"/>
      <c r="B40" s="185"/>
      <c r="C40" s="185"/>
      <c r="D40" s="185"/>
      <c r="E40" s="487"/>
      <c r="F40" s="487"/>
    </row>
    <row r="41" spans="1:6" ht="12" customHeight="1">
      <c r="A41" s="185"/>
      <c r="B41" s="185"/>
      <c r="C41" s="185"/>
      <c r="D41" s="185"/>
      <c r="E41" s="487"/>
      <c r="F41" s="487"/>
    </row>
    <row r="42" spans="1:6" ht="10.5" customHeight="1">
      <c r="A42" s="185"/>
      <c r="B42" s="185"/>
      <c r="C42" s="185"/>
      <c r="D42" s="185"/>
      <c r="E42" s="487"/>
      <c r="F42" s="487"/>
    </row>
    <row r="43" spans="1:6" ht="12" customHeight="1">
      <c r="A43" s="185"/>
      <c r="B43" s="185"/>
      <c r="C43" s="185"/>
      <c r="D43" s="185"/>
      <c r="E43" s="487"/>
      <c r="F43" s="487"/>
    </row>
    <row r="44" spans="1:6" ht="10.5" customHeight="1">
      <c r="A44" s="185"/>
      <c r="B44" s="185"/>
      <c r="C44" s="185"/>
      <c r="D44" s="185"/>
      <c r="E44" s="487"/>
      <c r="F44" s="487"/>
    </row>
    <row r="45" spans="1:6" ht="32.25" customHeight="1">
      <c r="A45" s="185"/>
      <c r="B45" s="185"/>
      <c r="C45" s="185"/>
      <c r="D45" s="185"/>
      <c r="E45" s="487"/>
      <c r="F45" s="487"/>
    </row>
    <row r="46" spans="1:6" ht="10.5" customHeight="1">
      <c r="A46" s="190"/>
      <c r="B46" s="190"/>
      <c r="C46" s="190"/>
      <c r="D46" s="190"/>
      <c r="E46" s="488"/>
      <c r="F46" s="488"/>
    </row>
    <row r="47" spans="1:6" ht="10.8" customHeight="1">
      <c r="A47" s="474" t="s">
        <v>638</v>
      </c>
      <c r="B47" s="475"/>
      <c r="C47" s="475"/>
      <c r="D47" s="475"/>
      <c r="E47" s="476"/>
      <c r="F47" s="489"/>
    </row>
    <row r="48" spans="1:6" ht="10.5" customHeight="1"/>
    <row r="49" ht="10.8" customHeight="1"/>
    <row r="50" ht="10.5" customHeight="1"/>
    <row r="51" ht="10.8" customHeight="1"/>
    <row r="52" ht="10.5" customHeight="1"/>
    <row r="53" ht="10.8" customHeight="1"/>
    <row r="54" ht="10.5" customHeight="1"/>
    <row r="55" ht="10.8" customHeight="1"/>
    <row r="56" ht="10.5" customHeight="1"/>
    <row r="57" ht="10.8" customHeight="1"/>
    <row r="58" ht="10.199999999999999" customHeight="1"/>
    <row r="59" ht="13.8" customHeight="1"/>
  </sheetData>
  <mergeCells count="1">
    <mergeCell ref="A47:E4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&amp;CPart C2: Page &amp;P&amp;  of 145</oddFooter>
  </headerFooter>
  <colBreaks count="1" manualBreakCount="1">
    <brk id="6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L69"/>
  <sheetViews>
    <sheetView view="pageBreakPreview" zoomScaleNormal="100" zoomScaleSheetLayoutView="100" workbookViewId="0">
      <selection activeCell="K18" sqref="K18"/>
    </sheetView>
  </sheetViews>
  <sheetFormatPr defaultColWidth="8.77734375" defaultRowHeight="13.2"/>
  <cols>
    <col min="1" max="1" width="11.5546875" style="191" customWidth="1"/>
    <col min="2" max="2" width="52.88671875" style="191" customWidth="1"/>
    <col min="3" max="3" width="6.88671875" style="191" customWidth="1"/>
    <col min="4" max="5" width="11.77734375" style="191" customWidth="1"/>
    <col min="6" max="6" width="15.21875" style="191" customWidth="1"/>
    <col min="7" max="9" width="8.77734375" style="191"/>
    <col min="10" max="12" width="10.5546875" style="191" bestFit="1" customWidth="1"/>
    <col min="13" max="16384" width="8.77734375" style="191"/>
  </cols>
  <sheetData>
    <row r="1" spans="1:12" ht="12" customHeight="1">
      <c r="A1" s="146" t="s">
        <v>248</v>
      </c>
      <c r="B1" s="147" t="s">
        <v>249</v>
      </c>
      <c r="C1" s="147" t="s">
        <v>250</v>
      </c>
      <c r="D1" s="148" t="s">
        <v>251</v>
      </c>
      <c r="E1" s="149" t="s">
        <v>252</v>
      </c>
      <c r="F1" s="150" t="s">
        <v>253</v>
      </c>
      <c r="J1" s="269"/>
      <c r="K1" s="269"/>
      <c r="L1" s="269"/>
    </row>
    <row r="2" spans="1:12" ht="12" customHeight="1">
      <c r="A2" s="209" t="s">
        <v>654</v>
      </c>
      <c r="B2" s="210" t="s">
        <v>655</v>
      </c>
      <c r="C2" s="198"/>
      <c r="D2" s="198"/>
      <c r="E2" s="198"/>
      <c r="F2" s="198"/>
    </row>
    <row r="3" spans="1:12" ht="10.5" customHeight="1">
      <c r="A3" s="199"/>
      <c r="B3" s="199"/>
      <c r="C3" s="199"/>
      <c r="D3" s="199"/>
      <c r="E3" s="199"/>
      <c r="F3" s="199"/>
    </row>
    <row r="4" spans="1:12" ht="10.5" customHeight="1">
      <c r="A4" s="199" t="s">
        <v>656</v>
      </c>
      <c r="B4" s="370" t="s">
        <v>726</v>
      </c>
      <c r="C4" s="201"/>
      <c r="D4" s="199"/>
      <c r="E4" s="211"/>
      <c r="F4" s="211"/>
    </row>
    <row r="5" spans="1:12" ht="10.5" customHeight="1">
      <c r="A5" s="199"/>
      <c r="B5" s="199"/>
      <c r="C5" s="201"/>
      <c r="D5" s="199"/>
      <c r="E5" s="211"/>
      <c r="F5" s="211"/>
    </row>
    <row r="6" spans="1:12" ht="12" customHeight="1">
      <c r="A6" s="199" t="s">
        <v>657</v>
      </c>
      <c r="B6" s="200" t="s">
        <v>577</v>
      </c>
      <c r="C6" s="201" t="s">
        <v>408</v>
      </c>
      <c r="D6" s="201">
        <v>93</v>
      </c>
      <c r="E6" s="202"/>
      <c r="F6" s="211"/>
    </row>
    <row r="7" spans="1:12" ht="10.5" customHeight="1">
      <c r="A7" s="199"/>
      <c r="B7" s="199"/>
      <c r="C7" s="201"/>
      <c r="D7" s="201"/>
      <c r="E7" s="202"/>
      <c r="F7" s="211"/>
    </row>
    <row r="8" spans="1:12" ht="10.5" customHeight="1">
      <c r="A8" s="199"/>
      <c r="B8" s="199"/>
      <c r="C8" s="201"/>
      <c r="D8" s="201"/>
      <c r="E8" s="211"/>
      <c r="F8" s="211"/>
    </row>
    <row r="9" spans="1:12" ht="10.5" customHeight="1">
      <c r="A9" s="199"/>
      <c r="B9" s="199"/>
      <c r="C9" s="201"/>
      <c r="D9" s="201"/>
      <c r="E9" s="211"/>
      <c r="F9" s="211"/>
    </row>
    <row r="10" spans="1:12" ht="10.5" customHeight="1">
      <c r="A10" s="199"/>
      <c r="B10" s="199"/>
      <c r="C10" s="201"/>
      <c r="D10" s="201"/>
      <c r="E10" s="211"/>
      <c r="F10" s="211"/>
    </row>
    <row r="11" spans="1:12" ht="10.5" customHeight="1">
      <c r="A11" s="199"/>
      <c r="B11" s="199"/>
      <c r="C11" s="201"/>
      <c r="D11" s="201"/>
      <c r="E11" s="211"/>
      <c r="F11" s="211"/>
    </row>
    <row r="12" spans="1:12" ht="10.5" customHeight="1">
      <c r="A12" s="199"/>
      <c r="B12" s="199"/>
      <c r="C12" s="201"/>
      <c r="D12" s="201"/>
      <c r="E12" s="211"/>
      <c r="F12" s="211"/>
    </row>
    <row r="13" spans="1:12" ht="10.5" customHeight="1">
      <c r="A13" s="199"/>
      <c r="B13" s="199"/>
      <c r="C13" s="201"/>
      <c r="D13" s="199"/>
      <c r="E13" s="211"/>
      <c r="F13" s="211"/>
    </row>
    <row r="14" spans="1:12" ht="10.5" customHeight="1">
      <c r="A14" s="199"/>
      <c r="B14" s="199"/>
      <c r="C14" s="201"/>
      <c r="D14" s="199"/>
      <c r="E14" s="211"/>
      <c r="F14" s="211"/>
    </row>
    <row r="15" spans="1:12" ht="34.200000000000003" customHeight="1">
      <c r="A15" s="199"/>
      <c r="B15" s="370"/>
      <c r="C15" s="201"/>
      <c r="D15" s="199"/>
      <c r="E15" s="211"/>
      <c r="F15" s="211"/>
    </row>
    <row r="16" spans="1:12" ht="10.5" customHeight="1">
      <c r="A16" s="199"/>
      <c r="B16" s="199"/>
      <c r="C16" s="201"/>
      <c r="D16" s="199"/>
      <c r="E16" s="211"/>
      <c r="F16" s="211"/>
    </row>
    <row r="17" spans="1:6" ht="12" customHeight="1">
      <c r="A17" s="199"/>
      <c r="B17" s="200"/>
      <c r="C17" s="201"/>
      <c r="D17" s="201"/>
      <c r="E17" s="202"/>
      <c r="F17" s="211"/>
    </row>
    <row r="18" spans="1:6" ht="12" customHeight="1">
      <c r="A18" s="199"/>
      <c r="B18" s="199"/>
      <c r="C18" s="201"/>
      <c r="D18" s="201"/>
      <c r="E18" s="202"/>
      <c r="F18" s="211"/>
    </row>
    <row r="19" spans="1:6" ht="12" customHeight="1">
      <c r="A19" s="199"/>
      <c r="B19" s="199"/>
      <c r="C19" s="203"/>
      <c r="D19" s="201"/>
      <c r="E19" s="202"/>
      <c r="F19" s="202"/>
    </row>
    <row r="20" spans="1:6" ht="10.5" customHeight="1">
      <c r="A20" s="199"/>
      <c r="B20" s="199"/>
      <c r="C20" s="199"/>
      <c r="D20" s="201"/>
      <c r="E20" s="202"/>
      <c r="F20" s="202"/>
    </row>
    <row r="21" spans="1:6" ht="12" customHeight="1">
      <c r="A21" s="199"/>
      <c r="B21" s="199"/>
      <c r="C21" s="199"/>
      <c r="D21" s="201"/>
      <c r="E21" s="202"/>
      <c r="F21" s="202"/>
    </row>
    <row r="22" spans="1:6" ht="12" customHeight="1">
      <c r="A22" s="199"/>
      <c r="B22" s="204"/>
      <c r="C22" s="203"/>
      <c r="D22" s="205"/>
      <c r="E22" s="206"/>
      <c r="F22" s="206"/>
    </row>
    <row r="23" spans="1:6" ht="12" customHeight="1">
      <c r="A23" s="199"/>
      <c r="B23" s="200"/>
      <c r="C23" s="203"/>
      <c r="D23" s="205"/>
      <c r="E23" s="206"/>
      <c r="F23" s="206"/>
    </row>
    <row r="24" spans="1:6" ht="10.5" customHeight="1">
      <c r="A24" s="199"/>
      <c r="B24" s="204"/>
      <c r="C24" s="203"/>
      <c r="D24" s="205"/>
      <c r="E24" s="206"/>
      <c r="F24" s="206"/>
    </row>
    <row r="25" spans="1:6" ht="12" customHeight="1">
      <c r="A25" s="199"/>
      <c r="B25" s="199"/>
      <c r="C25" s="200"/>
      <c r="D25" s="201"/>
      <c r="E25" s="202"/>
      <c r="F25" s="202"/>
    </row>
    <row r="26" spans="1:6" ht="40.950000000000003" customHeight="1">
      <c r="A26" s="199"/>
      <c r="B26" s="199"/>
      <c r="C26" s="199"/>
      <c r="D26" s="205"/>
      <c r="E26" s="206"/>
      <c r="F26" s="206"/>
    </row>
    <row r="27" spans="1:6" ht="12" customHeight="1">
      <c r="A27" s="199"/>
      <c r="B27" s="199"/>
      <c r="C27" s="200"/>
      <c r="D27" s="201"/>
      <c r="E27" s="202"/>
      <c r="F27" s="202"/>
    </row>
    <row r="28" spans="1:6" ht="10.5" customHeight="1">
      <c r="A28" s="199"/>
      <c r="B28" s="199"/>
      <c r="C28" s="199"/>
      <c r="D28" s="205"/>
      <c r="E28" s="206"/>
      <c r="F28" s="206"/>
    </row>
    <row r="29" spans="1:6" ht="12" customHeight="1">
      <c r="A29" s="199"/>
      <c r="B29" s="199"/>
      <c r="C29" s="199"/>
      <c r="D29" s="201"/>
      <c r="E29" s="202"/>
      <c r="F29" s="202"/>
    </row>
    <row r="30" spans="1:6" ht="12" customHeight="1">
      <c r="A30" s="199"/>
      <c r="B30" s="204"/>
      <c r="C30" s="203"/>
      <c r="D30" s="205"/>
      <c r="E30" s="206"/>
      <c r="F30" s="206"/>
    </row>
    <row r="31" spans="1:6" ht="12" customHeight="1">
      <c r="A31" s="207"/>
      <c r="B31" s="200"/>
      <c r="C31" s="200"/>
      <c r="D31" s="208"/>
      <c r="E31" s="206"/>
      <c r="F31" s="206"/>
    </row>
    <row r="32" spans="1:6" ht="10.5" customHeight="1">
      <c r="A32" s="185"/>
      <c r="B32" s="187"/>
      <c r="C32" s="192"/>
      <c r="D32" s="193"/>
      <c r="E32" s="188"/>
      <c r="F32" s="189"/>
    </row>
    <row r="33" spans="1:6" ht="10.5" customHeight="1">
      <c r="A33" s="185"/>
      <c r="B33" s="185"/>
      <c r="C33" s="185"/>
      <c r="D33" s="185"/>
      <c r="E33" s="185"/>
      <c r="F33" s="185"/>
    </row>
    <row r="34" spans="1:6" ht="12" customHeight="1">
      <c r="A34" s="185"/>
      <c r="B34" s="187"/>
      <c r="C34" s="192"/>
      <c r="D34" s="193"/>
      <c r="E34" s="188"/>
      <c r="F34" s="189"/>
    </row>
    <row r="35" spans="1:6" ht="10.5" customHeight="1">
      <c r="A35" s="185"/>
      <c r="B35" s="185"/>
      <c r="C35" s="192"/>
      <c r="D35" s="193"/>
      <c r="E35" s="188"/>
      <c r="F35" s="189"/>
    </row>
    <row r="36" spans="1:6" ht="12" customHeight="1">
      <c r="A36" s="185"/>
      <c r="B36" s="185"/>
      <c r="C36" s="192"/>
      <c r="D36" s="193"/>
      <c r="E36" s="188"/>
      <c r="F36" s="189"/>
    </row>
    <row r="37" spans="1:6" ht="10.5" customHeight="1">
      <c r="A37" s="185"/>
      <c r="B37" s="185"/>
      <c r="C37" s="197"/>
      <c r="D37" s="193"/>
      <c r="E37" s="188"/>
      <c r="F37" s="189"/>
    </row>
    <row r="38" spans="1:6" ht="12" customHeight="1">
      <c r="A38" s="185"/>
      <c r="B38" s="185"/>
      <c r="C38" s="185"/>
      <c r="D38" s="185"/>
      <c r="E38" s="185"/>
      <c r="F38" s="185"/>
    </row>
    <row r="39" spans="1:6" ht="10.95" customHeight="1">
      <c r="A39" s="185"/>
      <c r="B39" s="185"/>
      <c r="C39" s="197"/>
      <c r="D39" s="193"/>
      <c r="E39" s="188"/>
      <c r="F39" s="189"/>
    </row>
    <row r="40" spans="1:6" ht="10.95" customHeight="1">
      <c r="A40" s="185"/>
      <c r="B40" s="185"/>
      <c r="C40" s="185"/>
      <c r="D40" s="185"/>
      <c r="E40" s="185"/>
      <c r="F40" s="185"/>
    </row>
    <row r="41" spans="1:6" ht="10.95" customHeight="1">
      <c r="A41" s="185"/>
      <c r="B41" s="185"/>
      <c r="C41" s="197"/>
      <c r="D41" s="193"/>
      <c r="E41" s="188"/>
      <c r="F41" s="189"/>
    </row>
    <row r="42" spans="1:6" ht="10.95" customHeight="1">
      <c r="A42" s="185"/>
      <c r="B42" s="185"/>
      <c r="C42" s="185"/>
      <c r="D42" s="185"/>
      <c r="E42" s="185"/>
      <c r="F42" s="185"/>
    </row>
    <row r="43" spans="1:6" ht="10.95" customHeight="1">
      <c r="A43" s="185"/>
      <c r="B43" s="185"/>
      <c r="C43" s="197"/>
      <c r="D43" s="193"/>
      <c r="E43" s="188"/>
      <c r="F43" s="189"/>
    </row>
    <row r="44" spans="1:6" ht="10.5" customHeight="1">
      <c r="A44" s="185"/>
      <c r="B44" s="185"/>
      <c r="C44" s="185"/>
      <c r="D44" s="185"/>
      <c r="E44" s="185"/>
      <c r="F44" s="185"/>
    </row>
    <row r="45" spans="1:6" ht="12" customHeight="1">
      <c r="A45" s="185"/>
      <c r="B45" s="185"/>
      <c r="C45" s="185"/>
      <c r="D45" s="185"/>
      <c r="E45" s="185"/>
      <c r="F45" s="185"/>
    </row>
    <row r="46" spans="1:6" ht="10.5" customHeight="1">
      <c r="A46" s="185"/>
      <c r="B46" s="185"/>
      <c r="C46" s="185"/>
      <c r="D46" s="185"/>
      <c r="E46" s="185"/>
      <c r="F46" s="185"/>
    </row>
    <row r="47" spans="1:6" ht="12" customHeight="1">
      <c r="A47" s="185"/>
      <c r="B47" s="185"/>
      <c r="C47" s="185"/>
      <c r="D47" s="185"/>
      <c r="E47" s="185"/>
      <c r="F47" s="185"/>
    </row>
    <row r="48" spans="1:6" ht="10.5" customHeight="1">
      <c r="A48" s="185"/>
      <c r="B48" s="185"/>
      <c r="C48" s="185"/>
      <c r="D48" s="185"/>
      <c r="E48" s="185"/>
      <c r="F48" s="185"/>
    </row>
    <row r="49" spans="1:6" ht="12" customHeight="1">
      <c r="A49" s="185"/>
      <c r="B49" s="185"/>
      <c r="C49" s="185"/>
      <c r="D49" s="185"/>
      <c r="E49" s="185"/>
      <c r="F49" s="185"/>
    </row>
    <row r="50" spans="1:6" ht="10.5" customHeight="1">
      <c r="A50" s="185"/>
      <c r="B50" s="185"/>
      <c r="C50" s="185"/>
      <c r="D50" s="185"/>
      <c r="E50" s="185"/>
      <c r="F50" s="185"/>
    </row>
    <row r="51" spans="1:6" ht="12" customHeight="1">
      <c r="A51" s="185"/>
      <c r="B51" s="185"/>
      <c r="C51" s="185"/>
      <c r="D51" s="185"/>
      <c r="E51" s="185"/>
      <c r="F51" s="185"/>
    </row>
    <row r="52" spans="1:6" ht="10.5" customHeight="1">
      <c r="A52" s="185"/>
      <c r="B52" s="185"/>
      <c r="C52" s="185"/>
      <c r="D52" s="185"/>
      <c r="E52" s="185"/>
      <c r="F52" s="185"/>
    </row>
    <row r="53" spans="1:6" ht="12" customHeight="1">
      <c r="A53" s="185"/>
      <c r="B53" s="185"/>
      <c r="C53" s="185"/>
      <c r="D53" s="185"/>
      <c r="E53" s="185"/>
      <c r="F53" s="185"/>
    </row>
    <row r="54" spans="1:6" ht="10.5" customHeight="1">
      <c r="A54" s="185"/>
      <c r="B54" s="185"/>
      <c r="C54" s="185"/>
      <c r="D54" s="185"/>
      <c r="E54" s="185"/>
      <c r="F54" s="185"/>
    </row>
    <row r="55" spans="1:6" ht="32.25" customHeight="1">
      <c r="A55" s="185"/>
      <c r="B55" s="185"/>
      <c r="C55" s="185"/>
      <c r="D55" s="185"/>
      <c r="E55" s="185"/>
      <c r="F55" s="185"/>
    </row>
    <row r="56" spans="1:6" ht="10.5" customHeight="1">
      <c r="A56" s="185"/>
      <c r="B56" s="185"/>
      <c r="C56" s="185"/>
      <c r="D56" s="185"/>
      <c r="E56" s="185"/>
      <c r="F56" s="185"/>
    </row>
    <row r="57" spans="1:6" ht="10.8" customHeight="1">
      <c r="A57" s="185"/>
      <c r="B57" s="185"/>
      <c r="C57" s="185"/>
      <c r="D57" s="185"/>
      <c r="E57" s="185"/>
      <c r="F57" s="185"/>
    </row>
    <row r="58" spans="1:6" ht="10.5" customHeight="1">
      <c r="A58" s="185"/>
      <c r="B58" s="185"/>
      <c r="C58" s="185"/>
      <c r="D58" s="185"/>
      <c r="E58" s="185"/>
      <c r="F58" s="185"/>
    </row>
    <row r="59" spans="1:6" ht="10.8" customHeight="1">
      <c r="A59" s="185"/>
      <c r="B59" s="185"/>
      <c r="C59" s="185"/>
      <c r="D59" s="185"/>
      <c r="E59" s="185"/>
      <c r="F59" s="185"/>
    </row>
    <row r="60" spans="1:6" ht="10.5" customHeight="1">
      <c r="A60" s="185"/>
      <c r="B60" s="185"/>
      <c r="C60" s="185"/>
      <c r="D60" s="185"/>
      <c r="E60" s="185"/>
      <c r="F60" s="185"/>
    </row>
    <row r="61" spans="1:6" ht="10.8" customHeight="1">
      <c r="A61" s="190"/>
      <c r="B61" s="190"/>
      <c r="C61" s="190"/>
      <c r="D61" s="190"/>
      <c r="E61" s="190"/>
      <c r="F61" s="190"/>
    </row>
    <row r="62" spans="1:6" ht="10.5" customHeight="1">
      <c r="A62" s="474" t="s">
        <v>638</v>
      </c>
      <c r="B62" s="475"/>
      <c r="C62" s="475"/>
      <c r="D62" s="475"/>
      <c r="E62" s="476"/>
      <c r="F62" s="195"/>
    </row>
    <row r="63" spans="1:6" ht="10.8" customHeight="1"/>
    <row r="64" spans="1:6" ht="10.5" customHeight="1"/>
    <row r="65" ht="10.8" customHeight="1"/>
    <row r="66" ht="10.5" customHeight="1"/>
    <row r="67" ht="10.8" customHeight="1"/>
    <row r="68" ht="10.199999999999999" customHeight="1"/>
    <row r="69" ht="13.8" customHeight="1"/>
  </sheetData>
  <mergeCells count="1">
    <mergeCell ref="A62:E62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&amp;CPart C2: Page &amp;P&amp;  of 145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L54"/>
  <sheetViews>
    <sheetView tabSelected="1" view="pageBreakPreview" zoomScaleNormal="101" zoomScaleSheetLayoutView="100" workbookViewId="0">
      <pane xSplit="2" topLeftCell="C1" activePane="topRight" state="frozen"/>
      <selection pane="topRight" activeCell="P21" sqref="P21"/>
    </sheetView>
  </sheetViews>
  <sheetFormatPr defaultColWidth="8.77734375" defaultRowHeight="13.2"/>
  <cols>
    <col min="1" max="1" width="11.5546875" style="191" customWidth="1"/>
    <col min="2" max="2" width="52.88671875" style="191" customWidth="1"/>
    <col min="3" max="3" width="6.88671875" style="191" customWidth="1"/>
    <col min="4" max="4" width="11.77734375" style="277" customWidth="1"/>
    <col min="5" max="5" width="11.77734375" style="284" customWidth="1"/>
    <col min="6" max="6" width="15.21875" style="257" customWidth="1"/>
    <col min="7" max="8" width="8.77734375" style="191"/>
    <col min="9" max="9" width="8" style="191" bestFit="1" customWidth="1"/>
    <col min="10" max="12" width="10.6640625" style="191" bestFit="1" customWidth="1"/>
    <col min="13" max="16384" width="8.77734375" style="191"/>
  </cols>
  <sheetData>
    <row r="1" spans="1:12" ht="12" customHeight="1">
      <c r="A1" s="503" t="s">
        <v>248</v>
      </c>
      <c r="B1" s="504" t="s">
        <v>249</v>
      </c>
      <c r="C1" s="504" t="s">
        <v>250</v>
      </c>
      <c r="D1" s="505" t="s">
        <v>251</v>
      </c>
      <c r="E1" s="506" t="s">
        <v>252</v>
      </c>
      <c r="F1" s="507" t="s">
        <v>253</v>
      </c>
      <c r="J1" s="269"/>
      <c r="K1" s="269"/>
      <c r="L1" s="269"/>
    </row>
    <row r="2" spans="1:12" ht="12" customHeight="1">
      <c r="A2" s="508" t="s">
        <v>658</v>
      </c>
      <c r="B2" s="210" t="s">
        <v>659</v>
      </c>
      <c r="C2" s="198"/>
      <c r="D2" s="271"/>
      <c r="E2" s="279"/>
      <c r="F2" s="509"/>
    </row>
    <row r="3" spans="1:12" ht="10.5" customHeight="1">
      <c r="A3" s="510"/>
      <c r="B3" s="199"/>
      <c r="C3" s="199"/>
      <c r="D3" s="272"/>
      <c r="E3" s="280"/>
      <c r="F3" s="511"/>
    </row>
    <row r="4" spans="1:12" ht="10.5" customHeight="1">
      <c r="A4" s="512" t="s">
        <v>662</v>
      </c>
      <c r="B4" s="184" t="s">
        <v>660</v>
      </c>
      <c r="C4" s="185"/>
      <c r="D4" s="273"/>
      <c r="E4" s="280"/>
      <c r="F4" s="261"/>
    </row>
    <row r="5" spans="1:12" ht="10.5" customHeight="1">
      <c r="A5" s="513"/>
      <c r="B5" s="185"/>
      <c r="C5" s="185"/>
      <c r="D5" s="273"/>
      <c r="E5" s="280"/>
      <c r="F5" s="261"/>
    </row>
    <row r="6" spans="1:12" ht="10.5" customHeight="1">
      <c r="A6" s="514" t="s">
        <v>665</v>
      </c>
      <c r="B6" s="196" t="s">
        <v>663</v>
      </c>
      <c r="C6" s="192" t="s">
        <v>661</v>
      </c>
      <c r="D6" s="270"/>
      <c r="E6" s="293"/>
      <c r="F6" s="262"/>
    </row>
    <row r="7" spans="1:12" ht="10.5" customHeight="1">
      <c r="A7" s="513"/>
      <c r="B7" s="196"/>
      <c r="C7" s="185"/>
      <c r="D7" s="273"/>
      <c r="E7" s="293"/>
      <c r="F7" s="261"/>
    </row>
    <row r="8" spans="1:12" ht="10.5" customHeight="1">
      <c r="A8" s="514" t="s">
        <v>666</v>
      </c>
      <c r="B8" s="196" t="s">
        <v>664</v>
      </c>
      <c r="C8" s="192" t="s">
        <v>661</v>
      </c>
      <c r="D8" s="270"/>
      <c r="E8" s="293"/>
      <c r="F8" s="262"/>
    </row>
    <row r="9" spans="1:12" ht="10.5" customHeight="1">
      <c r="A9" s="514"/>
      <c r="B9" s="196"/>
      <c r="C9" s="192"/>
      <c r="D9" s="270"/>
      <c r="E9" s="278"/>
      <c r="F9" s="262"/>
    </row>
    <row r="10" spans="1:12" ht="10.5" customHeight="1">
      <c r="A10" s="514" t="s">
        <v>728</v>
      </c>
      <c r="B10" s="196" t="s">
        <v>727</v>
      </c>
      <c r="C10" s="192" t="s">
        <v>661</v>
      </c>
      <c r="D10" s="496">
        <v>2320</v>
      </c>
      <c r="E10" s="293"/>
      <c r="F10" s="515">
        <f>E10*D10</f>
        <v>0</v>
      </c>
    </row>
    <row r="11" spans="1:12" ht="10.5" customHeight="1">
      <c r="A11" s="513"/>
      <c r="B11" s="185"/>
      <c r="C11" s="185"/>
      <c r="D11" s="497"/>
      <c r="E11" s="280"/>
      <c r="F11" s="261"/>
    </row>
    <row r="12" spans="1:12" ht="10.5" customHeight="1">
      <c r="A12" s="512"/>
      <c r="B12" s="184" t="s">
        <v>680</v>
      </c>
      <c r="C12" s="185"/>
      <c r="D12" s="497"/>
      <c r="E12" s="282"/>
      <c r="F12" s="261"/>
    </row>
    <row r="13" spans="1:12" ht="10.5" customHeight="1">
      <c r="A13" s="513"/>
      <c r="B13" s="185"/>
      <c r="C13" s="185"/>
      <c r="D13" s="497"/>
      <c r="E13" s="282"/>
      <c r="F13" s="261"/>
    </row>
    <row r="14" spans="1:12" ht="21.6">
      <c r="A14" s="516" t="s">
        <v>736</v>
      </c>
      <c r="B14" s="194" t="s">
        <v>681</v>
      </c>
      <c r="C14" s="192" t="s">
        <v>668</v>
      </c>
      <c r="D14" s="498">
        <v>1400</v>
      </c>
      <c r="E14" s="282"/>
      <c r="F14" s="262"/>
    </row>
    <row r="15" spans="1:12" ht="12" customHeight="1">
      <c r="A15" s="513"/>
      <c r="B15" s="185"/>
      <c r="C15" s="185"/>
      <c r="D15" s="273"/>
      <c r="E15" s="280"/>
      <c r="F15" s="261"/>
    </row>
    <row r="16" spans="1:12" ht="12" customHeight="1">
      <c r="A16" s="513"/>
      <c r="B16" s="214"/>
      <c r="C16" s="192"/>
      <c r="D16" s="270"/>
      <c r="E16" s="293"/>
      <c r="F16" s="262"/>
    </row>
    <row r="17" spans="1:6" ht="12" customHeight="1">
      <c r="A17" s="513"/>
      <c r="B17" s="185"/>
      <c r="C17" s="185"/>
      <c r="D17" s="273"/>
      <c r="E17" s="293"/>
      <c r="F17" s="261"/>
    </row>
    <row r="18" spans="1:6" ht="10.5" customHeight="1">
      <c r="A18" s="513"/>
      <c r="B18" s="214"/>
      <c r="C18" s="192"/>
      <c r="D18" s="270"/>
      <c r="E18" s="293"/>
      <c r="F18" s="262"/>
    </row>
    <row r="19" spans="1:6" ht="12" customHeight="1">
      <c r="A19" s="513"/>
      <c r="B19" s="185"/>
      <c r="C19" s="185"/>
      <c r="D19" s="273"/>
      <c r="E19" s="293"/>
      <c r="F19" s="261"/>
    </row>
    <row r="20" spans="1:6" ht="10.5" customHeight="1">
      <c r="A20" s="516"/>
      <c r="B20" s="186"/>
      <c r="C20" s="185"/>
      <c r="D20" s="273"/>
      <c r="E20" s="293"/>
      <c r="F20" s="261"/>
    </row>
    <row r="21" spans="1:6" ht="12" customHeight="1">
      <c r="A21" s="513"/>
      <c r="B21" s="185"/>
      <c r="C21" s="185"/>
      <c r="D21" s="273"/>
      <c r="E21" s="293"/>
      <c r="F21" s="261"/>
    </row>
    <row r="22" spans="1:6">
      <c r="A22" s="513"/>
      <c r="B22" s="214"/>
      <c r="C22" s="192"/>
      <c r="D22" s="270"/>
      <c r="E22" s="293"/>
      <c r="F22" s="262"/>
    </row>
    <row r="23" spans="1:6" ht="12" customHeight="1">
      <c r="A23" s="513"/>
      <c r="B23" s="185"/>
      <c r="C23" s="185"/>
      <c r="D23" s="273"/>
      <c r="E23" s="293"/>
      <c r="F23" s="261"/>
    </row>
    <row r="24" spans="1:6" ht="10.5" customHeight="1">
      <c r="A24" s="513"/>
      <c r="B24" s="214"/>
      <c r="C24" s="192"/>
      <c r="D24" s="270"/>
      <c r="E24" s="293"/>
      <c r="F24" s="262"/>
    </row>
    <row r="25" spans="1:6" ht="10.5" customHeight="1">
      <c r="A25" s="513"/>
      <c r="B25" s="185"/>
      <c r="C25" s="185"/>
      <c r="D25" s="273"/>
      <c r="E25" s="293"/>
      <c r="F25" s="261"/>
    </row>
    <row r="26" spans="1:6" ht="10.5" customHeight="1">
      <c r="A26" s="513"/>
      <c r="B26" s="185"/>
      <c r="C26" s="185"/>
      <c r="D26" s="273"/>
      <c r="E26" s="280"/>
      <c r="F26" s="261"/>
    </row>
    <row r="27" spans="1:6" ht="12" customHeight="1">
      <c r="A27" s="517"/>
      <c r="B27" s="21"/>
      <c r="C27" s="213"/>
      <c r="D27" s="274"/>
      <c r="E27" s="281"/>
      <c r="F27" s="518"/>
    </row>
    <row r="28" spans="1:6" ht="10.95" customHeight="1">
      <c r="A28" s="517"/>
      <c r="B28" s="67"/>
      <c r="C28" s="185"/>
      <c r="D28" s="273"/>
      <c r="E28" s="280"/>
      <c r="F28" s="261"/>
    </row>
    <row r="29" spans="1:6" ht="10.95" customHeight="1">
      <c r="A29" s="519"/>
      <c r="B29" s="520"/>
      <c r="C29" s="185"/>
      <c r="D29" s="273"/>
      <c r="E29" s="280"/>
      <c r="F29" s="261"/>
    </row>
    <row r="30" spans="1:6" ht="10.95" customHeight="1">
      <c r="A30" s="242"/>
      <c r="B30" s="7"/>
      <c r="C30" s="3"/>
      <c r="D30" s="275"/>
      <c r="E30" s="282"/>
      <c r="F30" s="262"/>
    </row>
    <row r="31" spans="1:6" ht="10.95" customHeight="1">
      <c r="A31" s="242"/>
      <c r="B31" s="7"/>
      <c r="C31" s="3"/>
      <c r="D31" s="275"/>
      <c r="E31" s="283"/>
      <c r="F31" s="324"/>
    </row>
    <row r="32" spans="1:6" ht="10.95" customHeight="1">
      <c r="A32" s="242"/>
      <c r="B32" s="7"/>
      <c r="C32" s="3"/>
      <c r="D32" s="275"/>
      <c r="E32" s="282"/>
      <c r="F32" s="262"/>
    </row>
    <row r="33" spans="1:6" ht="10.95" customHeight="1">
      <c r="A33" s="513"/>
      <c r="B33" s="185"/>
      <c r="C33" s="197"/>
      <c r="D33" s="270"/>
      <c r="E33" s="278"/>
      <c r="F33" s="262"/>
    </row>
    <row r="34" spans="1:6" ht="10.5" customHeight="1">
      <c r="A34" s="516"/>
      <c r="B34" s="186"/>
      <c r="C34" s="185"/>
      <c r="D34" s="273"/>
      <c r="E34" s="280"/>
      <c r="F34" s="261"/>
    </row>
    <row r="35" spans="1:6" ht="12" customHeight="1">
      <c r="A35" s="513"/>
      <c r="B35" s="185"/>
      <c r="C35" s="185"/>
      <c r="D35" s="273"/>
      <c r="E35" s="280"/>
      <c r="F35" s="261"/>
    </row>
    <row r="36" spans="1:6" ht="10.5" customHeight="1">
      <c r="A36" s="516"/>
      <c r="B36" s="186"/>
      <c r="C36" s="192"/>
      <c r="D36" s="270"/>
      <c r="E36" s="282"/>
      <c r="F36" s="262"/>
    </row>
    <row r="37" spans="1:6" ht="12" customHeight="1">
      <c r="A37" s="513"/>
      <c r="B37" s="185"/>
      <c r="C37" s="185"/>
      <c r="D37" s="273"/>
      <c r="E37" s="282"/>
      <c r="F37" s="261"/>
    </row>
    <row r="38" spans="1:6" ht="10.5" customHeight="1">
      <c r="A38" s="516"/>
      <c r="B38" s="186"/>
      <c r="C38" s="192"/>
      <c r="D38" s="270"/>
      <c r="E38" s="282"/>
      <c r="F38" s="262"/>
    </row>
    <row r="39" spans="1:6" ht="12" customHeight="1">
      <c r="A39" s="513"/>
      <c r="B39" s="185"/>
      <c r="C39" s="185"/>
      <c r="D39" s="273"/>
      <c r="E39" s="282"/>
      <c r="F39" s="261"/>
    </row>
    <row r="40" spans="1:6" ht="10.5" customHeight="1">
      <c r="A40" s="516"/>
      <c r="B40" s="186"/>
      <c r="C40" s="192"/>
      <c r="D40" s="270"/>
      <c r="E40" s="282"/>
      <c r="F40" s="262"/>
    </row>
    <row r="41" spans="1:6" ht="13.5" customHeight="1">
      <c r="A41" s="513"/>
      <c r="B41" s="185"/>
      <c r="C41" s="185"/>
      <c r="D41" s="273"/>
      <c r="E41" s="280"/>
      <c r="F41" s="261"/>
    </row>
    <row r="42" spans="1:6" ht="13.5" customHeight="1">
      <c r="A42" s="514"/>
      <c r="B42" s="266"/>
      <c r="C42" s="267"/>
      <c r="D42" s="276"/>
      <c r="E42" s="280"/>
      <c r="F42" s="262"/>
    </row>
    <row r="43" spans="1:6" ht="13.5" customHeight="1">
      <c r="A43" s="513"/>
      <c r="B43" s="185"/>
      <c r="C43" s="185"/>
      <c r="D43" s="273"/>
      <c r="E43" s="280"/>
      <c r="F43" s="261"/>
    </row>
    <row r="44" spans="1:6" ht="10.5" customHeight="1">
      <c r="A44" s="512"/>
      <c r="B44" s="184"/>
      <c r="C44" s="185"/>
      <c r="D44" s="273"/>
      <c r="E44" s="280"/>
      <c r="F44" s="261"/>
    </row>
    <row r="45" spans="1:6" ht="12" customHeight="1">
      <c r="A45" s="513"/>
      <c r="B45" s="185"/>
      <c r="C45" s="185"/>
      <c r="D45" s="273"/>
      <c r="E45" s="280"/>
      <c r="F45" s="521"/>
    </row>
    <row r="46" spans="1:6" ht="10.5" customHeight="1">
      <c r="A46" s="516"/>
      <c r="B46" s="186"/>
      <c r="C46" s="192"/>
      <c r="D46" s="270"/>
      <c r="E46" s="282"/>
      <c r="F46" s="262"/>
    </row>
    <row r="47" spans="1:6">
      <c r="A47" s="513"/>
      <c r="B47" s="185"/>
      <c r="C47" s="185"/>
      <c r="D47" s="273"/>
      <c r="E47" s="282"/>
      <c r="F47" s="261"/>
    </row>
    <row r="48" spans="1:6" ht="10.5" customHeight="1">
      <c r="A48" s="512"/>
      <c r="B48" s="184"/>
      <c r="C48" s="185"/>
      <c r="D48" s="273"/>
      <c r="E48" s="282"/>
      <c r="F48" s="261"/>
    </row>
    <row r="49" spans="1:6" ht="10.8" customHeight="1">
      <c r="A49" s="513"/>
      <c r="B49" s="185"/>
      <c r="C49" s="185"/>
      <c r="D49" s="273"/>
      <c r="E49" s="282"/>
      <c r="F49" s="261"/>
    </row>
    <row r="50" spans="1:6" ht="10.5" customHeight="1">
      <c r="A50" s="512"/>
      <c r="B50" s="184"/>
      <c r="C50" s="185"/>
      <c r="D50" s="273"/>
      <c r="E50" s="282"/>
      <c r="F50" s="261"/>
    </row>
    <row r="51" spans="1:6" ht="10.8" customHeight="1">
      <c r="A51" s="513"/>
      <c r="B51" s="185"/>
      <c r="C51" s="185"/>
      <c r="D51" s="273"/>
      <c r="E51" s="282"/>
      <c r="F51" s="261"/>
    </row>
    <row r="52" spans="1:6" ht="10.5" customHeight="1">
      <c r="A52" s="513"/>
      <c r="B52" s="186"/>
      <c r="C52" s="192"/>
      <c r="D52" s="270"/>
      <c r="E52" s="282"/>
      <c r="F52" s="262"/>
    </row>
    <row r="53" spans="1:6" ht="10.8" customHeight="1">
      <c r="A53" s="513"/>
      <c r="B53" s="185"/>
      <c r="C53" s="185"/>
      <c r="D53" s="273"/>
      <c r="E53" s="282"/>
      <c r="F53" s="261"/>
    </row>
    <row r="54" spans="1:6" ht="10.199999999999999" customHeight="1">
      <c r="A54" s="522" t="s">
        <v>638</v>
      </c>
      <c r="B54" s="523"/>
      <c r="C54" s="523"/>
      <c r="D54" s="523"/>
      <c r="E54" s="524"/>
      <c r="F54" s="525"/>
    </row>
  </sheetData>
  <mergeCells count="1">
    <mergeCell ref="A54:E5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&amp;CPart C2: Page &amp;P&amp;  of 145 (corrected)</oddFooter>
  </headerFooter>
  <colBreaks count="1" manualBreakCount="1">
    <brk id="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F64"/>
  <sheetViews>
    <sheetView view="pageBreakPreview" topLeftCell="A19" zoomScaleNormal="100" zoomScaleSheetLayoutView="100" workbookViewId="0">
      <selection activeCell="M35" sqref="M35"/>
    </sheetView>
  </sheetViews>
  <sheetFormatPr defaultColWidth="8.77734375" defaultRowHeight="13.2"/>
  <cols>
    <col min="1" max="1" width="9.21875" style="191" customWidth="1"/>
    <col min="2" max="2" width="34.109375" style="191" customWidth="1"/>
    <col min="3" max="3" width="6.88671875" style="191" customWidth="1"/>
    <col min="4" max="4" width="11.77734375" style="191" customWidth="1"/>
    <col min="5" max="5" width="11.77734375" style="257" customWidth="1"/>
    <col min="6" max="6" width="15.21875" style="257" customWidth="1"/>
    <col min="7" max="9" width="8.77734375" style="191"/>
    <col min="10" max="12" width="10.5546875" style="191" bestFit="1" customWidth="1"/>
    <col min="13" max="16384" width="8.77734375" style="191"/>
  </cols>
  <sheetData>
    <row r="1" spans="1:6" ht="12" customHeight="1">
      <c r="A1" s="146" t="s">
        <v>248</v>
      </c>
      <c r="B1" s="147" t="s">
        <v>249</v>
      </c>
      <c r="C1" s="147" t="s">
        <v>250</v>
      </c>
      <c r="D1" s="148" t="s">
        <v>251</v>
      </c>
      <c r="E1" s="245" t="s">
        <v>252</v>
      </c>
      <c r="F1" s="246" t="s">
        <v>253</v>
      </c>
    </row>
    <row r="2" spans="1:6" ht="12" customHeight="1">
      <c r="A2" s="209" t="s">
        <v>673</v>
      </c>
      <c r="B2" s="210" t="s">
        <v>667</v>
      </c>
      <c r="C2" s="198"/>
      <c r="D2" s="198"/>
      <c r="E2" s="247"/>
      <c r="F2" s="247"/>
    </row>
    <row r="3" spans="1:6" ht="10.5" customHeight="1">
      <c r="A3" s="199"/>
      <c r="B3" s="199"/>
      <c r="C3" s="199"/>
      <c r="D3" s="199"/>
      <c r="E3" s="211"/>
      <c r="F3" s="211"/>
    </row>
    <row r="4" spans="1:6" ht="10.5" customHeight="1">
      <c r="A4" s="184" t="s">
        <v>672</v>
      </c>
      <c r="B4" s="184" t="s">
        <v>675</v>
      </c>
      <c r="C4" s="185"/>
      <c r="D4" s="185"/>
      <c r="E4" s="248"/>
      <c r="F4" s="248"/>
    </row>
    <row r="5" spans="1:6" ht="10.5" customHeight="1">
      <c r="A5" s="185"/>
      <c r="B5" s="185"/>
      <c r="C5" s="185"/>
      <c r="D5" s="185"/>
      <c r="E5" s="248"/>
      <c r="F5" s="248"/>
    </row>
    <row r="6" spans="1:6" ht="10.5" customHeight="1">
      <c r="A6" s="196" t="s">
        <v>674</v>
      </c>
      <c r="B6" s="214" t="s">
        <v>676</v>
      </c>
      <c r="C6" s="192" t="s">
        <v>668</v>
      </c>
      <c r="D6" s="193">
        <v>200</v>
      </c>
      <c r="E6" s="249"/>
      <c r="F6" s="249"/>
    </row>
    <row r="7" spans="1:6" ht="10.5" customHeight="1">
      <c r="A7" s="185"/>
      <c r="B7" s="185"/>
      <c r="C7" s="185"/>
      <c r="D7" s="185"/>
      <c r="E7" s="248"/>
      <c r="F7" s="248"/>
    </row>
    <row r="8" spans="1:6" ht="10.5" customHeight="1">
      <c r="A8" s="196"/>
      <c r="B8" s="212"/>
      <c r="C8" s="192"/>
      <c r="D8" s="193"/>
      <c r="E8" s="249"/>
      <c r="F8" s="249"/>
    </row>
    <row r="9" spans="1:6" ht="10.5" customHeight="1">
      <c r="A9" s="185"/>
      <c r="B9" s="185"/>
      <c r="C9" s="185"/>
      <c r="D9" s="185"/>
      <c r="E9" s="248"/>
      <c r="F9" s="248"/>
    </row>
    <row r="10" spans="1:6" ht="10.5" customHeight="1">
      <c r="A10" s="219" t="s">
        <v>677</v>
      </c>
      <c r="B10" s="217" t="s">
        <v>669</v>
      </c>
      <c r="C10" s="185"/>
      <c r="D10" s="185"/>
      <c r="E10" s="248"/>
      <c r="F10" s="248"/>
    </row>
    <row r="11" spans="1:6" ht="10.5" customHeight="1">
      <c r="A11" s="185"/>
      <c r="B11" s="185"/>
      <c r="C11" s="185"/>
      <c r="D11" s="185"/>
      <c r="E11" s="248"/>
      <c r="F11" s="248"/>
    </row>
    <row r="12" spans="1:6" ht="10.5" customHeight="1">
      <c r="A12" s="196" t="s">
        <v>678</v>
      </c>
      <c r="B12" s="218" t="s">
        <v>670</v>
      </c>
      <c r="C12" s="192" t="s">
        <v>668</v>
      </c>
      <c r="D12" s="193">
        <v>200</v>
      </c>
      <c r="E12" s="249"/>
      <c r="F12" s="249"/>
    </row>
    <row r="13" spans="1:6" ht="12" customHeight="1">
      <c r="A13" s="196"/>
      <c r="B13" s="185"/>
      <c r="C13" s="185"/>
      <c r="D13" s="185"/>
      <c r="E13" s="248"/>
      <c r="F13" s="248"/>
    </row>
    <row r="14" spans="1:6" ht="12" customHeight="1">
      <c r="A14" s="196" t="s">
        <v>679</v>
      </c>
      <c r="B14" s="218" t="s">
        <v>671</v>
      </c>
      <c r="C14" s="192" t="s">
        <v>668</v>
      </c>
      <c r="D14" s="193">
        <v>200</v>
      </c>
      <c r="E14" s="249"/>
      <c r="F14" s="249"/>
    </row>
    <row r="15" spans="1:6" ht="12" customHeight="1">
      <c r="A15" s="185"/>
      <c r="B15" s="185"/>
      <c r="C15" s="185"/>
      <c r="D15" s="185"/>
      <c r="E15" s="248"/>
      <c r="F15" s="248"/>
    </row>
    <row r="16" spans="1:6" ht="10.5" customHeight="1">
      <c r="A16" s="196"/>
      <c r="B16" s="212"/>
      <c r="C16" s="192"/>
      <c r="D16" s="193"/>
      <c r="E16" s="249"/>
      <c r="F16" s="249"/>
    </row>
    <row r="17" spans="1:6" ht="12" customHeight="1">
      <c r="A17" s="185"/>
      <c r="B17" s="185"/>
      <c r="C17" s="185"/>
      <c r="D17" s="185"/>
      <c r="E17" s="248"/>
      <c r="F17" s="248"/>
    </row>
    <row r="18" spans="1:6" ht="12" customHeight="1">
      <c r="A18" s="196"/>
      <c r="B18" s="212"/>
      <c r="C18" s="192"/>
      <c r="D18" s="193"/>
      <c r="E18" s="249"/>
      <c r="F18" s="249"/>
    </row>
    <row r="19" spans="1:6" ht="12" customHeight="1">
      <c r="A19" s="185"/>
      <c r="B19" s="185"/>
      <c r="C19" s="185"/>
      <c r="D19" s="185"/>
      <c r="E19" s="248"/>
      <c r="F19" s="248"/>
    </row>
    <row r="20" spans="1:6" ht="10.5" customHeight="1">
      <c r="A20" s="196"/>
      <c r="B20" s="212"/>
      <c r="C20" s="192"/>
      <c r="D20" s="193"/>
      <c r="E20" s="249"/>
      <c r="F20" s="249"/>
    </row>
    <row r="21" spans="1:6" ht="12" customHeight="1">
      <c r="A21" s="216"/>
      <c r="B21" s="185"/>
      <c r="C21" s="185"/>
      <c r="D21" s="185"/>
      <c r="E21" s="248"/>
      <c r="F21" s="248"/>
    </row>
    <row r="22" spans="1:6" ht="16.95" customHeight="1">
      <c r="A22" s="196"/>
      <c r="B22" s="212"/>
      <c r="C22" s="192"/>
      <c r="D22" s="193"/>
      <c r="E22" s="249"/>
      <c r="F22" s="249"/>
    </row>
    <row r="23" spans="1:6" ht="12" customHeight="1">
      <c r="A23" s="216"/>
      <c r="B23" s="185"/>
      <c r="C23" s="185"/>
      <c r="D23" s="185"/>
      <c r="E23" s="248"/>
      <c r="F23" s="248"/>
    </row>
    <row r="24" spans="1:6" ht="18" customHeight="1">
      <c r="A24" s="219"/>
      <c r="B24" s="217"/>
      <c r="C24" s="185"/>
      <c r="D24" s="185"/>
      <c r="E24" s="248"/>
      <c r="F24" s="248"/>
    </row>
    <row r="25" spans="1:6" ht="12" customHeight="1">
      <c r="A25" s="185"/>
      <c r="B25" s="185"/>
      <c r="C25" s="185"/>
      <c r="D25" s="185"/>
      <c r="E25" s="248"/>
      <c r="F25" s="248"/>
    </row>
    <row r="26" spans="1:6" ht="15.6" customHeight="1">
      <c r="A26" s="196"/>
      <c r="B26" s="218"/>
      <c r="C26" s="192"/>
      <c r="D26" s="193"/>
      <c r="E26" s="249"/>
      <c r="F26" s="249"/>
    </row>
    <row r="27" spans="1:6" ht="10.5" customHeight="1">
      <c r="A27" s="196"/>
      <c r="B27" s="185"/>
      <c r="C27" s="185"/>
      <c r="D27" s="185"/>
      <c r="E27" s="248"/>
      <c r="F27" s="248"/>
    </row>
    <row r="28" spans="1:6" ht="12" customHeight="1">
      <c r="A28" s="196"/>
      <c r="B28" s="218"/>
      <c r="C28" s="192"/>
      <c r="D28" s="193"/>
      <c r="E28" s="249"/>
      <c r="F28" s="249"/>
    </row>
    <row r="29" spans="1:6" ht="10.5" customHeight="1">
      <c r="A29" s="185"/>
      <c r="B29" s="185"/>
      <c r="C29" s="185"/>
      <c r="D29" s="185"/>
      <c r="E29" s="248"/>
      <c r="F29" s="248"/>
    </row>
    <row r="30" spans="1:6" ht="12" customHeight="1">
      <c r="A30" s="184"/>
      <c r="B30" s="194"/>
      <c r="C30" s="192"/>
      <c r="D30" s="193"/>
      <c r="E30" s="249"/>
      <c r="F30" s="249"/>
    </row>
    <row r="31" spans="1:6" ht="10.5" customHeight="1">
      <c r="A31" s="185"/>
      <c r="B31" s="185"/>
      <c r="C31" s="185"/>
      <c r="D31" s="185"/>
      <c r="E31" s="248"/>
      <c r="F31" s="248"/>
    </row>
    <row r="32" spans="1:6" ht="12" customHeight="1">
      <c r="A32" s="20"/>
      <c r="B32" s="21"/>
      <c r="C32" s="213"/>
      <c r="D32" s="213"/>
      <c r="E32" s="250"/>
      <c r="F32" s="250"/>
    </row>
    <row r="33" spans="1:6" ht="10.95" customHeight="1">
      <c r="A33" s="20"/>
      <c r="B33" s="67"/>
      <c r="C33" s="185"/>
      <c r="D33" s="185"/>
      <c r="E33" s="248"/>
      <c r="F33" s="248"/>
    </row>
    <row r="34" spans="1:6" ht="10.95" customHeight="1">
      <c r="A34" s="114"/>
      <c r="B34" s="215"/>
      <c r="C34" s="185"/>
      <c r="D34" s="185"/>
      <c r="E34" s="248"/>
      <c r="F34" s="248"/>
    </row>
    <row r="35" spans="1:6" ht="10.95" customHeight="1">
      <c r="A35" s="6"/>
      <c r="B35" s="7"/>
      <c r="C35" s="3"/>
      <c r="D35" s="66"/>
      <c r="E35" s="251"/>
      <c r="F35" s="252"/>
    </row>
    <row r="36" spans="1:6" ht="10.95" customHeight="1">
      <c r="A36" s="6"/>
      <c r="B36" s="7"/>
      <c r="C36" s="3"/>
      <c r="D36" s="66"/>
      <c r="E36" s="253"/>
      <c r="F36" s="254"/>
    </row>
    <row r="37" spans="1:6" ht="10.95" customHeight="1">
      <c r="A37" s="6"/>
      <c r="B37" s="7"/>
      <c r="C37" s="3"/>
      <c r="D37" s="66"/>
      <c r="E37" s="251"/>
      <c r="F37" s="252"/>
    </row>
    <row r="38" spans="1:6" ht="10.95" customHeight="1">
      <c r="A38" s="185"/>
      <c r="B38" s="185"/>
      <c r="C38" s="197"/>
      <c r="D38" s="193"/>
      <c r="E38" s="249"/>
      <c r="F38" s="249"/>
    </row>
    <row r="39" spans="1:6" ht="10.5" customHeight="1">
      <c r="A39" s="185"/>
      <c r="B39" s="185"/>
      <c r="C39" s="185"/>
      <c r="D39" s="185"/>
      <c r="E39" s="248"/>
      <c r="F39" s="248"/>
    </row>
    <row r="40" spans="1:6" ht="12" customHeight="1">
      <c r="A40" s="185"/>
      <c r="B40" s="185"/>
      <c r="C40" s="185"/>
      <c r="D40" s="185"/>
      <c r="E40" s="248"/>
      <c r="F40" s="248"/>
    </row>
    <row r="41" spans="1:6" ht="10.5" customHeight="1">
      <c r="A41" s="185"/>
      <c r="B41" s="185"/>
      <c r="C41" s="185"/>
      <c r="D41" s="185"/>
      <c r="E41" s="248"/>
      <c r="F41" s="248"/>
    </row>
    <row r="42" spans="1:6" ht="12" customHeight="1">
      <c r="A42" s="185"/>
      <c r="B42" s="185"/>
      <c r="C42" s="185"/>
      <c r="D42" s="185"/>
      <c r="E42" s="248"/>
      <c r="F42" s="248"/>
    </row>
    <row r="43" spans="1:6" ht="10.5" customHeight="1">
      <c r="A43" s="185"/>
      <c r="B43" s="185"/>
      <c r="C43" s="185"/>
      <c r="D43" s="185"/>
      <c r="E43" s="248"/>
      <c r="F43" s="248"/>
    </row>
    <row r="44" spans="1:6" ht="12" customHeight="1">
      <c r="A44" s="185"/>
      <c r="B44" s="185"/>
      <c r="C44" s="185"/>
      <c r="D44" s="185"/>
      <c r="E44" s="248"/>
      <c r="F44" s="248"/>
    </row>
    <row r="45" spans="1:6" ht="10.5" customHeight="1">
      <c r="A45" s="185"/>
      <c r="B45" s="185"/>
      <c r="C45" s="185"/>
      <c r="D45" s="185"/>
      <c r="E45" s="248"/>
      <c r="F45" s="248"/>
    </row>
    <row r="46" spans="1:6" ht="12" customHeight="1">
      <c r="A46" s="185"/>
      <c r="B46" s="185"/>
      <c r="C46" s="185"/>
      <c r="D46" s="185"/>
      <c r="E46" s="248"/>
      <c r="F46" s="248"/>
    </row>
    <row r="47" spans="1:6" ht="10.5" customHeight="1">
      <c r="A47" s="185"/>
      <c r="B47" s="185"/>
      <c r="C47" s="185"/>
      <c r="D47" s="185"/>
      <c r="E47" s="248"/>
      <c r="F47" s="248"/>
    </row>
    <row r="48" spans="1:6" ht="12" customHeight="1">
      <c r="A48" s="185"/>
      <c r="B48" s="185"/>
      <c r="C48" s="185"/>
      <c r="D48" s="185"/>
      <c r="E48" s="248"/>
      <c r="F48" s="248"/>
    </row>
    <row r="49" spans="1:6" ht="10.5" customHeight="1">
      <c r="A49" s="185"/>
      <c r="B49" s="185"/>
      <c r="C49" s="185"/>
      <c r="D49" s="185"/>
      <c r="E49" s="248"/>
      <c r="F49" s="248"/>
    </row>
    <row r="50" spans="1:6" ht="32.25" customHeight="1">
      <c r="A50" s="185"/>
      <c r="B50" s="185"/>
      <c r="C50" s="185"/>
      <c r="D50" s="185"/>
      <c r="E50" s="248"/>
      <c r="F50" s="248"/>
    </row>
    <row r="51" spans="1:6" ht="10.5" customHeight="1">
      <c r="A51" s="185"/>
      <c r="B51" s="185"/>
      <c r="C51" s="185"/>
      <c r="D51" s="185"/>
      <c r="E51" s="248"/>
      <c r="F51" s="248"/>
    </row>
    <row r="52" spans="1:6" ht="10.8" customHeight="1">
      <c r="A52" s="185"/>
      <c r="B52" s="185"/>
      <c r="C52" s="185"/>
      <c r="D52" s="185"/>
      <c r="E52" s="248"/>
      <c r="F52" s="248"/>
    </row>
    <row r="53" spans="1:6" ht="10.5" customHeight="1">
      <c r="A53" s="185"/>
      <c r="B53" s="185"/>
      <c r="C53" s="185"/>
      <c r="D53" s="185"/>
      <c r="E53" s="248"/>
      <c r="F53" s="248"/>
    </row>
    <row r="54" spans="1:6" ht="10.8" customHeight="1">
      <c r="A54" s="185"/>
      <c r="B54" s="185"/>
      <c r="C54" s="185"/>
      <c r="D54" s="185"/>
      <c r="E54" s="248"/>
      <c r="F54" s="248"/>
    </row>
    <row r="55" spans="1:6" ht="10.5" customHeight="1">
      <c r="A55" s="185"/>
      <c r="B55" s="185"/>
      <c r="C55" s="185"/>
      <c r="D55" s="185"/>
      <c r="E55" s="248"/>
      <c r="F55" s="248"/>
    </row>
    <row r="56" spans="1:6" ht="10.8" customHeight="1">
      <c r="A56" s="190"/>
      <c r="B56" s="190"/>
      <c r="C56" s="190"/>
      <c r="D56" s="190"/>
      <c r="E56" s="255"/>
      <c r="F56" s="255"/>
    </row>
    <row r="57" spans="1:6" ht="10.5" customHeight="1">
      <c r="A57" s="474" t="s">
        <v>638</v>
      </c>
      <c r="B57" s="475"/>
      <c r="C57" s="475"/>
      <c r="D57" s="475"/>
      <c r="E57" s="476"/>
      <c r="F57" s="256"/>
    </row>
    <row r="58" spans="1:6" ht="10.8" customHeight="1"/>
    <row r="59" spans="1:6" ht="10.5" customHeight="1"/>
    <row r="60" spans="1:6" ht="10.8" customHeight="1"/>
    <row r="61" spans="1:6" ht="10.5" customHeight="1"/>
    <row r="62" spans="1:6" ht="10.8" customHeight="1"/>
    <row r="63" spans="1:6" ht="10.199999999999999" customHeight="1"/>
    <row r="64" spans="1:6" ht="13.8" customHeight="1"/>
  </sheetData>
  <mergeCells count="1">
    <mergeCell ref="A57:E57"/>
  </mergeCells>
  <conditionalFormatting sqref="F35 F37">
    <cfRule type="cellIs" dxfId="3" priority="1" stopIfTrue="1" operator="equal">
      <formula>"ro"</formula>
    </cfRule>
    <cfRule type="cellIs" dxfId="2" priority="2" stopIfTrue="1" operator="equal">
      <formula>" "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&amp;CPart C2: Page &amp;P&amp;  of 145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61"/>
  </sheetPr>
  <dimension ref="A1:L392"/>
  <sheetViews>
    <sheetView showZeros="0" view="pageBreakPreview" zoomScaleNormal="100" zoomScaleSheetLayoutView="100" workbookViewId="0">
      <selection activeCell="L10" sqref="L10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6.77734375" style="263" customWidth="1"/>
    <col min="7" max="11" width="9.21875" style="2"/>
    <col min="12" max="12" width="10.5546875" style="2" bestFit="1" customWidth="1"/>
    <col min="13" max="16384" width="9.21875" style="2"/>
  </cols>
  <sheetData>
    <row r="1" spans="1:12" ht="28.05" customHeight="1" thickBot="1">
      <c r="A1" s="62" t="s">
        <v>248</v>
      </c>
      <c r="B1" s="63" t="s">
        <v>249</v>
      </c>
      <c r="C1" s="63" t="s">
        <v>250</v>
      </c>
      <c r="D1" s="64" t="s">
        <v>251</v>
      </c>
      <c r="E1" s="65" t="s">
        <v>252</v>
      </c>
      <c r="F1" s="258" t="s">
        <v>253</v>
      </c>
      <c r="J1" s="191"/>
      <c r="K1" s="191"/>
      <c r="L1" s="191"/>
    </row>
    <row r="2" spans="1:12" ht="14.1" customHeight="1">
      <c r="A2" s="14"/>
      <c r="B2" s="15"/>
      <c r="C2" s="16"/>
      <c r="D2" s="96"/>
      <c r="E2" s="18"/>
      <c r="F2" s="259"/>
    </row>
    <row r="3" spans="1:12" ht="14.1" customHeight="1">
      <c r="A3" s="20" t="s">
        <v>301</v>
      </c>
      <c r="B3" s="21" t="s">
        <v>398</v>
      </c>
      <c r="C3" s="3"/>
      <c r="D3" s="66"/>
      <c r="E3" s="5"/>
      <c r="F3" s="260"/>
    </row>
    <row r="4" spans="1:12" ht="14.1" customHeight="1">
      <c r="A4" s="6"/>
      <c r="B4" s="7"/>
      <c r="C4" s="3"/>
      <c r="D4" s="66"/>
      <c r="E4" s="5"/>
      <c r="F4" s="260"/>
    </row>
    <row r="5" spans="1:12" ht="14.1" customHeight="1">
      <c r="A5" s="20" t="s">
        <v>189</v>
      </c>
      <c r="B5" s="21" t="s">
        <v>245</v>
      </c>
      <c r="C5" s="3"/>
      <c r="D5" s="66"/>
      <c r="E5" s="5"/>
      <c r="F5" s="260"/>
    </row>
    <row r="6" spans="1:12" ht="14.1" customHeight="1">
      <c r="A6" s="6"/>
      <c r="B6" s="8"/>
      <c r="C6" s="3"/>
      <c r="D6" s="66"/>
      <c r="E6" s="5"/>
      <c r="F6" s="260"/>
    </row>
    <row r="7" spans="1:12" ht="14.1" customHeight="1">
      <c r="A7" s="20" t="s">
        <v>190</v>
      </c>
      <c r="B7" s="21" t="s">
        <v>191</v>
      </c>
      <c r="C7" s="3"/>
      <c r="D7" s="66"/>
      <c r="E7" s="5"/>
      <c r="F7" s="260"/>
    </row>
    <row r="8" spans="1:12" ht="14.1" customHeight="1">
      <c r="A8" s="6"/>
      <c r="B8" s="7"/>
      <c r="C8" s="3"/>
      <c r="D8" s="66"/>
      <c r="E8" s="5"/>
      <c r="F8" s="260"/>
    </row>
    <row r="9" spans="1:12" ht="14.1" customHeight="1">
      <c r="A9" s="6" t="s">
        <v>194</v>
      </c>
      <c r="B9" s="7" t="s">
        <v>192</v>
      </c>
      <c r="C9" s="3"/>
      <c r="D9" s="66"/>
      <c r="E9" s="5"/>
      <c r="F9" s="260"/>
    </row>
    <row r="10" spans="1:12" ht="14.1" customHeight="1">
      <c r="A10" s="6"/>
      <c r="B10" s="7" t="s">
        <v>193</v>
      </c>
      <c r="C10" s="3" t="s">
        <v>317</v>
      </c>
      <c r="D10" s="66">
        <v>20</v>
      </c>
      <c r="E10" s="499"/>
      <c r="F10" s="252" t="str">
        <f>IF(TRIM(D10)="rate only","ro",IF(ISBLANK(E10)," ",D10*E10))</f>
        <v xml:space="preserve"> </v>
      </c>
    </row>
    <row r="11" spans="1:12" ht="14.1" customHeight="1">
      <c r="A11" s="6"/>
      <c r="B11" s="7"/>
      <c r="C11" s="3"/>
      <c r="D11" s="66"/>
      <c r="E11" s="501"/>
      <c r="F11" s="254"/>
    </row>
    <row r="12" spans="1:12" ht="14.1" customHeight="1">
      <c r="A12" s="6"/>
      <c r="B12" s="7"/>
      <c r="C12" s="3"/>
      <c r="D12" s="66"/>
      <c r="E12" s="501"/>
      <c r="F12" s="254"/>
    </row>
    <row r="13" spans="1:12" ht="14.1" customHeight="1">
      <c r="A13" s="6" t="s">
        <v>171</v>
      </c>
      <c r="B13" s="7" t="s">
        <v>172</v>
      </c>
      <c r="C13" s="3"/>
      <c r="D13" s="66"/>
      <c r="E13" s="501"/>
      <c r="F13" s="254"/>
    </row>
    <row r="14" spans="1:12" ht="14.1" customHeight="1">
      <c r="A14" s="6"/>
      <c r="B14" s="7"/>
      <c r="C14" s="3"/>
      <c r="D14" s="66"/>
      <c r="E14" s="501"/>
      <c r="F14" s="254"/>
    </row>
    <row r="15" spans="1:12" ht="14.1" customHeight="1">
      <c r="A15" s="6" t="s">
        <v>175</v>
      </c>
      <c r="B15" s="7" t="s">
        <v>174</v>
      </c>
      <c r="C15" s="3"/>
      <c r="D15" s="66"/>
      <c r="E15" s="501"/>
      <c r="F15" s="254"/>
    </row>
    <row r="16" spans="1:12" ht="14.1" customHeight="1">
      <c r="A16" s="6"/>
      <c r="B16" s="7" t="s">
        <v>173</v>
      </c>
      <c r="C16" s="223" t="s">
        <v>317</v>
      </c>
      <c r="D16" s="66">
        <v>60</v>
      </c>
      <c r="E16" s="499"/>
      <c r="F16" s="252" t="str">
        <f>IF(TRIM(D16)="rate only","ro",IF(ISBLANK(E16)," ",D16*E16))</f>
        <v xml:space="preserve"> </v>
      </c>
    </row>
    <row r="17" spans="1:6" ht="14.1" customHeight="1">
      <c r="A17" s="35"/>
      <c r="B17" s="222"/>
      <c r="C17" s="223"/>
      <c r="D17" s="66"/>
      <c r="E17" s="502"/>
      <c r="F17" s="254"/>
    </row>
    <row r="18" spans="1:6" ht="24.45" customHeight="1">
      <c r="A18" s="184" t="s">
        <v>713</v>
      </c>
      <c r="B18" s="184" t="s">
        <v>682</v>
      </c>
      <c r="C18" s="185"/>
      <c r="D18" s="371"/>
      <c r="E18" s="185"/>
      <c r="F18" s="261"/>
    </row>
    <row r="19" spans="1:6" ht="14.1" customHeight="1">
      <c r="A19" s="185"/>
      <c r="B19" s="185"/>
      <c r="C19" s="185"/>
      <c r="D19" s="371"/>
      <c r="E19" s="185"/>
      <c r="F19" s="261"/>
    </row>
    <row r="20" spans="1:6" ht="24" customHeight="1">
      <c r="A20" s="196" t="s">
        <v>714</v>
      </c>
      <c r="B20" s="186" t="s">
        <v>683</v>
      </c>
      <c r="C20" s="185"/>
      <c r="D20" s="371"/>
      <c r="E20" s="185"/>
      <c r="F20" s="261"/>
    </row>
    <row r="21" spans="1:6" ht="14.1" customHeight="1">
      <c r="A21" s="185"/>
      <c r="B21" s="185"/>
      <c r="C21" s="185"/>
      <c r="D21" s="371"/>
      <c r="E21" s="185"/>
      <c r="F21" s="261"/>
    </row>
    <row r="22" spans="1:6" ht="14.1" customHeight="1">
      <c r="A22" s="196" t="s">
        <v>714</v>
      </c>
      <c r="B22" s="186" t="s">
        <v>684</v>
      </c>
      <c r="C22" s="220" t="s">
        <v>685</v>
      </c>
      <c r="D22" s="372">
        <v>1</v>
      </c>
      <c r="E22" s="189">
        <f>3*10000</f>
        <v>30000</v>
      </c>
      <c r="F22" s="262">
        <f>E22*D22</f>
        <v>30000</v>
      </c>
    </row>
    <row r="23" spans="1:6" ht="14.1" customHeight="1">
      <c r="A23" s="196"/>
      <c r="B23" s="185"/>
      <c r="C23" s="185"/>
      <c r="D23" s="371"/>
      <c r="E23" s="185"/>
      <c r="F23" s="261"/>
    </row>
    <row r="24" spans="1:6" ht="14.1" customHeight="1">
      <c r="A24" s="196" t="s">
        <v>721</v>
      </c>
      <c r="B24" s="186" t="s">
        <v>686</v>
      </c>
      <c r="C24" s="192" t="s">
        <v>687</v>
      </c>
      <c r="D24" s="373">
        <f>F22</f>
        <v>30000</v>
      </c>
      <c r="E24" s="221"/>
      <c r="F24" s="262"/>
    </row>
    <row r="25" spans="1:6" ht="14.1" customHeight="1">
      <c r="A25" s="196"/>
      <c r="B25" s="185"/>
      <c r="C25" s="185"/>
      <c r="D25" s="371"/>
      <c r="E25" s="185"/>
      <c r="F25" s="261"/>
    </row>
    <row r="26" spans="1:6" ht="14.1" customHeight="1">
      <c r="A26" s="196" t="s">
        <v>715</v>
      </c>
      <c r="B26" s="186" t="s">
        <v>688</v>
      </c>
      <c r="C26" s="220" t="s">
        <v>685</v>
      </c>
      <c r="D26" s="372">
        <v>1</v>
      </c>
      <c r="E26" s="189">
        <f>3*10000</f>
        <v>30000</v>
      </c>
      <c r="F26" s="262">
        <f>E26*D26</f>
        <v>30000</v>
      </c>
    </row>
    <row r="27" spans="1:6" ht="14.1" customHeight="1">
      <c r="A27" s="196"/>
      <c r="B27" s="185"/>
      <c r="C27" s="185"/>
      <c r="D27" s="371"/>
      <c r="E27" s="185"/>
      <c r="F27" s="261"/>
    </row>
    <row r="28" spans="1:6" ht="14.1" customHeight="1">
      <c r="A28" s="196" t="s">
        <v>720</v>
      </c>
      <c r="B28" s="186" t="s">
        <v>689</v>
      </c>
      <c r="C28" s="192" t="s">
        <v>687</v>
      </c>
      <c r="D28" s="373">
        <f>F26</f>
        <v>30000</v>
      </c>
      <c r="E28" s="221"/>
      <c r="F28" s="262"/>
    </row>
    <row r="29" spans="1:6" ht="13.2">
      <c r="A29" s="196"/>
      <c r="B29" s="185"/>
      <c r="C29" s="185"/>
      <c r="D29" s="371"/>
      <c r="E29" s="185"/>
      <c r="F29" s="261"/>
    </row>
    <row r="30" spans="1:6" ht="14.1" customHeight="1">
      <c r="A30" s="196" t="s">
        <v>716</v>
      </c>
      <c r="B30" s="186" t="s">
        <v>690</v>
      </c>
      <c r="C30" s="220" t="s">
        <v>685</v>
      </c>
      <c r="D30" s="372">
        <v>1</v>
      </c>
      <c r="E30" s="189">
        <f>3*10000</f>
        <v>30000</v>
      </c>
      <c r="F30" s="262">
        <f>E30*D30</f>
        <v>30000</v>
      </c>
    </row>
    <row r="31" spans="1:6" ht="13.2">
      <c r="A31" s="196"/>
      <c r="B31" s="185"/>
      <c r="C31" s="185"/>
      <c r="D31" s="371"/>
      <c r="E31" s="185"/>
      <c r="F31" s="261"/>
    </row>
    <row r="32" spans="1:6" ht="21.6">
      <c r="A32" s="196" t="s">
        <v>719</v>
      </c>
      <c r="B32" s="186" t="s">
        <v>691</v>
      </c>
      <c r="C32" s="192" t="s">
        <v>687</v>
      </c>
      <c r="D32" s="373">
        <f>F30</f>
        <v>30000</v>
      </c>
      <c r="E32" s="221"/>
      <c r="F32" s="262"/>
    </row>
    <row r="33" spans="1:6" ht="10.050000000000001" customHeight="1">
      <c r="A33" s="196"/>
      <c r="B33" s="185"/>
      <c r="C33" s="185"/>
      <c r="D33" s="371"/>
      <c r="E33" s="185"/>
      <c r="F33" s="261"/>
    </row>
    <row r="34" spans="1:6" ht="21.6">
      <c r="A34" s="196" t="s">
        <v>717</v>
      </c>
      <c r="B34" s="186" t="s">
        <v>692</v>
      </c>
      <c r="C34" s="220" t="s">
        <v>685</v>
      </c>
      <c r="D34" s="372">
        <v>1</v>
      </c>
      <c r="E34" s="189">
        <f>3*10000</f>
        <v>30000</v>
      </c>
      <c r="F34" s="262">
        <f>E34*D34</f>
        <v>30000</v>
      </c>
    </row>
    <row r="35" spans="1:6" ht="13.2">
      <c r="A35" s="196"/>
      <c r="B35" s="185"/>
      <c r="C35" s="185"/>
      <c r="D35" s="371"/>
      <c r="E35" s="185"/>
      <c r="F35" s="261"/>
    </row>
    <row r="36" spans="1:6" ht="14.1" customHeight="1">
      <c r="A36" s="196" t="s">
        <v>718</v>
      </c>
      <c r="B36" s="186" t="s">
        <v>693</v>
      </c>
      <c r="C36" s="192" t="s">
        <v>687</v>
      </c>
      <c r="D36" s="373">
        <f>F34</f>
        <v>30000</v>
      </c>
      <c r="E36" s="221"/>
      <c r="F36" s="262"/>
    </row>
    <row r="37" spans="1:6" ht="14.1" customHeight="1">
      <c r="A37" s="185"/>
      <c r="B37" s="185"/>
      <c r="C37" s="185"/>
      <c r="D37" s="371"/>
      <c r="E37" s="185"/>
      <c r="F37" s="261"/>
    </row>
    <row r="38" spans="1:6" ht="14.1" customHeight="1">
      <c r="A38" s="185"/>
      <c r="B38" s="185"/>
      <c r="C38" s="185"/>
      <c r="D38" s="371"/>
      <c r="E38" s="185"/>
      <c r="F38" s="261"/>
    </row>
    <row r="39" spans="1:6" ht="14.1" customHeight="1">
      <c r="A39" s="185"/>
      <c r="B39" s="185"/>
      <c r="C39" s="185"/>
      <c r="D39" s="371"/>
      <c r="E39" s="185"/>
      <c r="F39" s="261"/>
    </row>
    <row r="40" spans="1:6" ht="14.1" customHeight="1">
      <c r="A40" s="185"/>
      <c r="B40" s="185"/>
      <c r="C40" s="185"/>
      <c r="D40" s="371"/>
      <c r="E40" s="185"/>
      <c r="F40" s="261"/>
    </row>
    <row r="41" spans="1:6" ht="14.1" customHeight="1">
      <c r="A41" s="185"/>
      <c r="B41" s="185"/>
      <c r="C41" s="185"/>
      <c r="D41" s="371"/>
      <c r="E41" s="185"/>
      <c r="F41" s="261"/>
    </row>
    <row r="42" spans="1:6" ht="14.1" customHeight="1">
      <c r="A42" s="474" t="s">
        <v>638</v>
      </c>
      <c r="B42" s="475"/>
      <c r="C42" s="475"/>
      <c r="D42" s="475"/>
      <c r="E42" s="476"/>
      <c r="F42" s="332"/>
    </row>
    <row r="43" spans="1:6" ht="14.1" customHeight="1"/>
    <row r="44" spans="1:6" ht="14.1" customHeight="1"/>
    <row r="45" spans="1:6" ht="14.1" customHeight="1"/>
    <row r="46" spans="1:6" ht="14.1" customHeight="1"/>
    <row r="47" spans="1:6" ht="14.1" customHeight="1"/>
    <row r="48" spans="1:6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28.05" customHeight="1"/>
    <row r="77" ht="14.1" customHeight="1"/>
    <row r="78" ht="28.05" customHeight="1"/>
    <row r="79" ht="42" customHeight="1"/>
    <row r="80" ht="10.050000000000001" customHeight="1"/>
    <row r="81" ht="28.05" customHeight="1"/>
    <row r="82" ht="28.05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28.05" customHeight="1"/>
    <row r="129" ht="14.1" customHeight="1"/>
    <row r="130" ht="28.05" customHeight="1"/>
    <row r="131" ht="42" customHeight="1"/>
    <row r="132" ht="10.050000000000001" customHeight="1"/>
    <row r="133" ht="28.05" customHeight="1"/>
    <row r="134" ht="28.05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28.05" customHeight="1"/>
    <row r="181" ht="14.1" customHeight="1"/>
    <row r="182" ht="28.05" customHeight="1"/>
    <row r="183" ht="42" customHeight="1"/>
    <row r="184" ht="10.050000000000001" customHeight="1"/>
    <row r="185" ht="28.05" customHeight="1"/>
    <row r="186" ht="28.05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28.05" customHeight="1"/>
    <row r="233" ht="14.1" customHeight="1"/>
    <row r="234" ht="28.05" customHeight="1"/>
    <row r="235" ht="42" customHeight="1"/>
    <row r="236" ht="10.050000000000001" customHeight="1"/>
    <row r="237" ht="28.05" customHeight="1"/>
    <row r="238" ht="28.05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28.05" customHeight="1"/>
    <row r="285" ht="14.1" customHeight="1"/>
    <row r="286" ht="28.05" customHeight="1"/>
    <row r="287" ht="42" customHeight="1"/>
    <row r="288" ht="10.050000000000001" customHeight="1"/>
    <row r="289" ht="28.05" customHeight="1"/>
    <row r="290" ht="28.05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28.05" customHeight="1"/>
    <row r="337" ht="14.1" customHeight="1"/>
    <row r="338" ht="28.05" customHeight="1"/>
    <row r="339" ht="42" customHeight="1"/>
    <row r="340" ht="10.050000000000001" customHeight="1"/>
    <row r="341" ht="28.05" customHeight="1"/>
    <row r="342" ht="28.05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28.05" customHeight="1"/>
    <row r="389" ht="14.1" customHeight="1"/>
    <row r="390" ht="28.05" customHeight="1"/>
    <row r="391" ht="42" customHeight="1"/>
    <row r="392" ht="10.050000000000001" customHeight="1"/>
  </sheetData>
  <mergeCells count="1">
    <mergeCell ref="A42:E42"/>
  </mergeCells>
  <phoneticPr fontId="1" type="noConversion"/>
  <printOptions horizontalCentered="1"/>
  <pageMargins left="0.78740157480314965" right="0.59055118110236227" top="0.98425196850393704" bottom="0.39370078740157483" header="0.39370078740157483" footer="0.19685039370078741"/>
  <pageSetup paperSize="9" scale="93" firstPageNumber="76" orientation="portrait" blackAndWhite="1" r:id="rId1"/>
  <headerFooter alignWithMargins="0">
    <oddHeader>&amp;L&amp;"Calibri,Regular"&amp;8
Part C2: Pricing Data
RTD01-2016/2017-TIDC25</oddHeader>
    <oddFooter>&amp;C&amp;"Calibri,Regular"&amp;8Part C2: Page &amp;P&amp;  of 145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0"/>
  </sheetPr>
  <dimension ref="A1:E65"/>
  <sheetViews>
    <sheetView showZeros="0" showWhiteSpace="0" view="pageBreakPreview" zoomScale="110" zoomScaleNormal="110" zoomScaleSheetLayoutView="110" workbookViewId="0">
      <selection activeCell="G67" sqref="G67"/>
    </sheetView>
  </sheetViews>
  <sheetFormatPr defaultColWidth="9.21875" defaultRowHeight="12" customHeight="1"/>
  <cols>
    <col min="1" max="1" width="20.77734375" style="2" customWidth="1"/>
    <col min="2" max="2" width="45.77734375" style="2" customWidth="1"/>
    <col min="3" max="3" width="28.5546875" style="263" customWidth="1"/>
    <col min="4" max="4" width="11.21875" style="2" bestFit="1" customWidth="1"/>
    <col min="5" max="5" width="11.109375" style="2" bestFit="1" customWidth="1"/>
    <col min="6" max="16384" width="9.21875" style="2"/>
  </cols>
  <sheetData>
    <row r="1" spans="1:3" ht="28.05" customHeight="1" thickBot="1">
      <c r="A1" s="376" t="s">
        <v>10</v>
      </c>
      <c r="B1" s="376"/>
      <c r="C1" s="376"/>
    </row>
    <row r="2" spans="1:3" ht="14.1" customHeight="1" thickBot="1">
      <c r="A2" s="47" t="s">
        <v>259</v>
      </c>
      <c r="B2" s="48" t="s">
        <v>249</v>
      </c>
      <c r="C2" s="294" t="s">
        <v>253</v>
      </c>
    </row>
    <row r="3" spans="1:3" ht="14.1" customHeight="1">
      <c r="A3" s="14"/>
      <c r="B3" s="15"/>
      <c r="C3" s="259"/>
    </row>
    <row r="4" spans="1:3" ht="14.1" customHeight="1">
      <c r="A4" s="49" t="s">
        <v>246</v>
      </c>
      <c r="B4" s="50" t="s">
        <v>291</v>
      </c>
      <c r="C4" s="295"/>
    </row>
    <row r="5" spans="1:3" ht="14.1" customHeight="1">
      <c r="A5" s="51" t="s">
        <v>221</v>
      </c>
      <c r="B5" s="7" t="s">
        <v>234</v>
      </c>
      <c r="C5" s="336">
        <f>'Section 001'!F60</f>
        <v>0</v>
      </c>
    </row>
    <row r="6" spans="1:3" ht="14.1" customHeight="1">
      <c r="A6" s="51" t="s">
        <v>222</v>
      </c>
      <c r="B6" s="7" t="s">
        <v>111</v>
      </c>
      <c r="C6" s="260">
        <f>'Section 002'!F38</f>
        <v>0</v>
      </c>
    </row>
    <row r="7" spans="1:3" ht="14.1" customHeight="1">
      <c r="A7" s="51"/>
      <c r="B7" s="7"/>
      <c r="C7" s="260"/>
    </row>
    <row r="8" spans="1:3" ht="14.1" customHeight="1">
      <c r="A8" s="52" t="s">
        <v>292</v>
      </c>
      <c r="B8" s="53" t="s">
        <v>286</v>
      </c>
      <c r="C8" s="296"/>
    </row>
    <row r="9" spans="1:3" ht="14.1" customHeight="1">
      <c r="A9" s="51" t="s">
        <v>223</v>
      </c>
      <c r="B9" s="8" t="s">
        <v>235</v>
      </c>
      <c r="C9" s="260">
        <f>'Section 101'!F79</f>
        <v>0</v>
      </c>
    </row>
    <row r="10" spans="1:3" ht="14.1" customHeight="1">
      <c r="A10" s="51" t="s">
        <v>224</v>
      </c>
      <c r="B10" s="7" t="s">
        <v>338</v>
      </c>
      <c r="C10" s="260">
        <f>'Section 102'!F87</f>
        <v>0</v>
      </c>
    </row>
    <row r="11" spans="1:3" ht="14.1" customHeight="1">
      <c r="A11" s="51" t="s">
        <v>225</v>
      </c>
      <c r="B11" s="7" t="s">
        <v>236</v>
      </c>
      <c r="C11" s="260">
        <f>+'Section 103'!F15</f>
        <v>0</v>
      </c>
    </row>
    <row r="12" spans="1:3" ht="14.1" customHeight="1">
      <c r="A12" s="51" t="s">
        <v>226</v>
      </c>
      <c r="B12" s="7" t="s">
        <v>237</v>
      </c>
      <c r="C12" s="260">
        <f>'Section 104'!F43</f>
        <v>0</v>
      </c>
    </row>
    <row r="13" spans="1:3" ht="14.1" customHeight="1">
      <c r="A13" s="51" t="s">
        <v>227</v>
      </c>
      <c r="B13" s="7" t="s">
        <v>238</v>
      </c>
      <c r="C13" s="260">
        <f>'Section 106'!F51</f>
        <v>0</v>
      </c>
    </row>
    <row r="14" spans="1:3" ht="14.1" customHeight="1">
      <c r="A14" s="51" t="s">
        <v>110</v>
      </c>
      <c r="B14" s="7" t="s">
        <v>101</v>
      </c>
      <c r="C14" s="260">
        <f>'Section 107'!F129</f>
        <v>0</v>
      </c>
    </row>
    <row r="15" spans="1:3" ht="14.1" customHeight="1">
      <c r="A15" s="51"/>
      <c r="B15" s="7"/>
      <c r="C15" s="260"/>
    </row>
    <row r="16" spans="1:3" ht="14.1" customHeight="1">
      <c r="A16" s="54" t="s">
        <v>287</v>
      </c>
      <c r="B16" s="55" t="s">
        <v>288</v>
      </c>
      <c r="C16" s="297"/>
    </row>
    <row r="17" spans="1:3" ht="14.1" customHeight="1">
      <c r="A17" s="51" t="s">
        <v>289</v>
      </c>
      <c r="B17" s="7" t="s">
        <v>290</v>
      </c>
      <c r="C17" s="260">
        <f>'Section 201'!F50</f>
        <v>0</v>
      </c>
    </row>
    <row r="18" spans="1:3" ht="14.1" customHeight="1">
      <c r="A18" s="51" t="s">
        <v>228</v>
      </c>
      <c r="B18" s="7" t="s">
        <v>239</v>
      </c>
      <c r="C18" s="260">
        <f>'Section 202'!F32</f>
        <v>0</v>
      </c>
    </row>
    <row r="19" spans="1:3" ht="14.1" customHeight="1">
      <c r="A19" s="51" t="s">
        <v>229</v>
      </c>
      <c r="B19" s="7" t="s">
        <v>240</v>
      </c>
      <c r="C19" s="260">
        <f>'Section 203'!F48</f>
        <v>0</v>
      </c>
    </row>
    <row r="20" spans="1:3" ht="14.1" customHeight="1">
      <c r="A20" s="51"/>
      <c r="B20" s="7"/>
      <c r="C20" s="260"/>
    </row>
    <row r="21" spans="1:3" ht="14.1" customHeight="1">
      <c r="A21" s="241" t="s">
        <v>710</v>
      </c>
      <c r="B21" s="21" t="s">
        <v>711</v>
      </c>
      <c r="C21" s="260"/>
    </row>
    <row r="22" spans="1:3" ht="14.1" customHeight="1">
      <c r="A22" s="51" t="s">
        <v>708</v>
      </c>
      <c r="B22" s="7" t="s">
        <v>712</v>
      </c>
      <c r="C22" s="260">
        <f>'Section 302'!F31</f>
        <v>0</v>
      </c>
    </row>
    <row r="23" spans="1:3" ht="14.1" customHeight="1">
      <c r="A23" s="51"/>
      <c r="B23" s="7"/>
      <c r="C23" s="260"/>
    </row>
    <row r="24" spans="1:3" ht="14.1" customHeight="1">
      <c r="A24" s="51"/>
      <c r="B24" s="7"/>
      <c r="C24" s="260"/>
    </row>
    <row r="25" spans="1:3" ht="14.1" customHeight="1">
      <c r="A25" s="56" t="s">
        <v>293</v>
      </c>
      <c r="B25" s="57" t="s">
        <v>294</v>
      </c>
      <c r="C25" s="298"/>
    </row>
    <row r="26" spans="1:3" ht="14.1" customHeight="1">
      <c r="A26" s="51" t="s">
        <v>230</v>
      </c>
      <c r="B26" s="7" t="s">
        <v>241</v>
      </c>
      <c r="C26" s="260">
        <f>'Section 502'!F78</f>
        <v>0</v>
      </c>
    </row>
    <row r="27" spans="1:3" ht="14.1" customHeight="1">
      <c r="A27" s="51" t="s">
        <v>231</v>
      </c>
      <c r="B27" s="7" t="s">
        <v>242</v>
      </c>
      <c r="C27" s="260">
        <f>'Section 503'!F32</f>
        <v>0</v>
      </c>
    </row>
    <row r="28" spans="1:3" ht="14.1" customHeight="1">
      <c r="A28" s="51" t="s">
        <v>704</v>
      </c>
      <c r="B28" s="7" t="s">
        <v>703</v>
      </c>
      <c r="C28" s="260">
        <f>'Section 505'!F48</f>
        <v>0</v>
      </c>
    </row>
    <row r="29" spans="1:3" ht="14.1" customHeight="1">
      <c r="A29" s="51"/>
      <c r="B29" s="7"/>
      <c r="C29" s="260"/>
    </row>
    <row r="30" spans="1:3" ht="14.1" customHeight="1">
      <c r="A30" s="58" t="s">
        <v>295</v>
      </c>
      <c r="B30" s="59" t="s">
        <v>296</v>
      </c>
      <c r="C30" s="299"/>
    </row>
    <row r="31" spans="1:3" ht="14.1" customHeight="1">
      <c r="A31" s="51" t="s">
        <v>232</v>
      </c>
      <c r="B31" s="7" t="s">
        <v>243</v>
      </c>
      <c r="C31" s="260">
        <f>'Section 601'!F51</f>
        <v>0</v>
      </c>
    </row>
    <row r="32" spans="1:3" ht="14.1" customHeight="1">
      <c r="A32" s="51" t="s">
        <v>470</v>
      </c>
      <c r="B32" s="7" t="s">
        <v>472</v>
      </c>
      <c r="C32" s="260">
        <f>'Section 604'!F22</f>
        <v>0</v>
      </c>
    </row>
    <row r="33" spans="1:3" ht="14.1" customHeight="1">
      <c r="A33" s="51" t="s">
        <v>233</v>
      </c>
      <c r="B33" s="7" t="s">
        <v>244</v>
      </c>
      <c r="C33" s="260">
        <f>'Section 605'!F18</f>
        <v>0</v>
      </c>
    </row>
    <row r="34" spans="1:3" ht="14.1" customHeight="1">
      <c r="A34" s="51" t="s">
        <v>473</v>
      </c>
      <c r="B34" s="7" t="s">
        <v>459</v>
      </c>
      <c r="C34" s="260">
        <f>'Section 606'!F23</f>
        <v>0</v>
      </c>
    </row>
    <row r="35" spans="1:3" ht="14.1" customHeight="1">
      <c r="A35" s="51" t="s">
        <v>471</v>
      </c>
      <c r="B35" s="7" t="s">
        <v>474</v>
      </c>
      <c r="C35" s="260">
        <f>'Section 609'!F26</f>
        <v>0</v>
      </c>
    </row>
    <row r="36" spans="1:3" ht="14.1" customHeight="1">
      <c r="A36" s="51" t="s">
        <v>525</v>
      </c>
      <c r="B36" s="7" t="s">
        <v>531</v>
      </c>
      <c r="C36" s="260">
        <f>'Section 612'!F41</f>
        <v>0</v>
      </c>
    </row>
    <row r="37" spans="1:3" ht="14.1" customHeight="1">
      <c r="A37" s="51" t="s">
        <v>526</v>
      </c>
      <c r="B37" s="7" t="s">
        <v>527</v>
      </c>
      <c r="C37" s="260">
        <f>'Section 613'!F36</f>
        <v>0</v>
      </c>
    </row>
    <row r="38" spans="1:3" ht="14.1" customHeight="1">
      <c r="A38" s="51"/>
      <c r="B38" s="7"/>
      <c r="C38" s="260"/>
    </row>
    <row r="39" spans="1:3" ht="14.1" customHeight="1">
      <c r="A39" s="224" t="s">
        <v>694</v>
      </c>
      <c r="B39" s="225" t="s">
        <v>695</v>
      </c>
      <c r="C39" s="300"/>
    </row>
    <row r="40" spans="1:3" ht="14.1" customHeight="1">
      <c r="A40" s="51" t="s">
        <v>696</v>
      </c>
      <c r="B40" s="7" t="s">
        <v>619</v>
      </c>
      <c r="C40" s="336"/>
    </row>
    <row r="41" spans="1:3" ht="14.1" customHeight="1">
      <c r="A41" s="51" t="s">
        <v>697</v>
      </c>
      <c r="B41" s="7" t="s">
        <v>652</v>
      </c>
      <c r="C41" s="260">
        <f>'Section 702'!F47</f>
        <v>0</v>
      </c>
    </row>
    <row r="42" spans="1:3" ht="14.1" customHeight="1">
      <c r="A42" s="51" t="s">
        <v>698</v>
      </c>
      <c r="B42" s="7" t="s">
        <v>701</v>
      </c>
      <c r="C42" s="260">
        <f>'Section 703'!F62</f>
        <v>0</v>
      </c>
    </row>
    <row r="43" spans="1:3" ht="14.1" customHeight="1">
      <c r="A43" s="51" t="s">
        <v>699</v>
      </c>
      <c r="B43" s="7" t="s">
        <v>659</v>
      </c>
      <c r="C43" s="260">
        <f>'Section 704'!F54</f>
        <v>0</v>
      </c>
    </row>
    <row r="44" spans="1:3" ht="14.1" customHeight="1">
      <c r="A44" s="51" t="s">
        <v>700</v>
      </c>
      <c r="B44" s="7" t="s">
        <v>702</v>
      </c>
      <c r="C44" s="260">
        <f>'Section 706'!F57</f>
        <v>0</v>
      </c>
    </row>
    <row r="45" spans="1:3" ht="14.1" customHeight="1">
      <c r="A45" s="51"/>
      <c r="B45" s="7"/>
      <c r="C45" s="260"/>
    </row>
    <row r="46" spans="1:3" ht="14.1" customHeight="1">
      <c r="A46" s="60" t="s">
        <v>301</v>
      </c>
      <c r="B46" s="61" t="s">
        <v>398</v>
      </c>
      <c r="C46" s="301"/>
    </row>
    <row r="47" spans="1:3" ht="14.1" customHeight="1">
      <c r="A47" s="51" t="s">
        <v>130</v>
      </c>
      <c r="B47" s="7" t="s">
        <v>245</v>
      </c>
      <c r="C47" s="336">
        <f>'Section 903'!F42</f>
        <v>0</v>
      </c>
    </row>
    <row r="48" spans="1:3" ht="14.1" customHeight="1" thickBot="1">
      <c r="A48" s="25"/>
      <c r="B48" s="26"/>
      <c r="C48" s="302"/>
    </row>
    <row r="49" spans="1:5" ht="28.05" customHeight="1" thickBot="1">
      <c r="A49" s="377" t="s">
        <v>302</v>
      </c>
      <c r="B49" s="378"/>
      <c r="C49" s="337"/>
    </row>
    <row r="50" spans="1:5" ht="14.1" customHeight="1" thickBot="1">
      <c r="A50" s="32"/>
      <c r="B50" s="32"/>
      <c r="C50" s="303"/>
    </row>
    <row r="51" spans="1:5" ht="28.05" customHeight="1">
      <c r="A51" s="379" t="s">
        <v>255</v>
      </c>
      <c r="B51" s="380"/>
      <c r="C51" s="304"/>
    </row>
    <row r="52" spans="1:5" ht="42" customHeight="1" thickBot="1">
      <c r="A52" s="381"/>
      <c r="B52" s="382"/>
      <c r="C52" s="305"/>
    </row>
    <row r="53" spans="1:5" ht="10.050000000000001" customHeight="1" thickBot="1"/>
    <row r="54" spans="1:5" ht="28.05" customHeight="1" thickBot="1">
      <c r="A54" s="383" t="s">
        <v>249</v>
      </c>
      <c r="B54" s="384"/>
      <c r="C54" s="294" t="s">
        <v>253</v>
      </c>
    </row>
    <row r="55" spans="1:5" ht="28.05" customHeight="1">
      <c r="A55" s="374"/>
      <c r="B55" s="375"/>
      <c r="C55" s="259"/>
    </row>
    <row r="56" spans="1:5" ht="28.05" customHeight="1">
      <c r="A56" s="385" t="s">
        <v>300</v>
      </c>
      <c r="B56" s="386"/>
      <c r="C56" s="338">
        <f>C49</f>
        <v>0</v>
      </c>
    </row>
    <row r="57" spans="1:5" ht="28.05" customHeight="1">
      <c r="A57" s="387" t="s">
        <v>297</v>
      </c>
      <c r="B57" s="388"/>
      <c r="C57" s="336">
        <f>C56*0.1</f>
        <v>0</v>
      </c>
      <c r="E57" s="268"/>
    </row>
    <row r="58" spans="1:5" ht="28.05" customHeight="1">
      <c r="A58" s="385" t="s">
        <v>298</v>
      </c>
      <c r="B58" s="386"/>
      <c r="C58" s="338">
        <f>C56+C57</f>
        <v>0</v>
      </c>
      <c r="D58" s="268"/>
      <c r="E58" s="285"/>
    </row>
    <row r="59" spans="1:5" ht="28.05" customHeight="1">
      <c r="A59" s="387" t="s">
        <v>475</v>
      </c>
      <c r="B59" s="388"/>
      <c r="C59" s="336">
        <f>C58*0.15</f>
        <v>0</v>
      </c>
      <c r="E59" s="286"/>
    </row>
    <row r="60" spans="1:5" ht="28.05" customHeight="1" thickBot="1">
      <c r="A60" s="391"/>
      <c r="B60" s="392"/>
      <c r="C60" s="302"/>
      <c r="E60" s="268"/>
    </row>
    <row r="61" spans="1:5" ht="28.05" customHeight="1" thickBot="1">
      <c r="A61" s="377" t="s">
        <v>299</v>
      </c>
      <c r="B61" s="393"/>
      <c r="C61" s="337">
        <f>C58+C59</f>
        <v>0</v>
      </c>
    </row>
    <row r="62" spans="1:5" ht="14.1" customHeight="1" thickBot="1"/>
    <row r="63" spans="1:5" ht="28.05" customHeight="1">
      <c r="A63" s="394" t="s">
        <v>255</v>
      </c>
      <c r="B63" s="395"/>
      <c r="C63" s="306" t="s">
        <v>256</v>
      </c>
    </row>
    <row r="64" spans="1:5" ht="42" customHeight="1" thickBot="1">
      <c r="A64" s="389"/>
      <c r="B64" s="390"/>
      <c r="C64" s="307"/>
    </row>
    <row r="65" ht="10.050000000000001" customHeight="1"/>
  </sheetData>
  <mergeCells count="14">
    <mergeCell ref="A56:B56"/>
    <mergeCell ref="A57:B57"/>
    <mergeCell ref="A58:B58"/>
    <mergeCell ref="A59:B59"/>
    <mergeCell ref="A64:B64"/>
    <mergeCell ref="A60:B60"/>
    <mergeCell ref="A61:B61"/>
    <mergeCell ref="A63:B63"/>
    <mergeCell ref="A55:B55"/>
    <mergeCell ref="A1:C1"/>
    <mergeCell ref="A49:B49"/>
    <mergeCell ref="A51:B51"/>
    <mergeCell ref="A52:B52"/>
    <mergeCell ref="A54:B54"/>
  </mergeCells>
  <phoneticPr fontId="1" type="noConversion"/>
  <printOptions horizontalCentered="1"/>
  <pageMargins left="0.78740157480314965" right="0.59055118110236227" top="0.98425196850393704" bottom="0.39370078740157483" header="0.39370078740157483" footer="0.19685039370078741"/>
  <pageSetup paperSize="9" scale="88" firstPageNumber="79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80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J447"/>
  <sheetViews>
    <sheetView showZeros="0" view="pageBreakPreview" topLeftCell="A64" zoomScaleNormal="100" zoomScaleSheetLayoutView="100" workbookViewId="0">
      <selection activeCell="G74" sqref="G74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8" width="9.21875" style="2"/>
    <col min="9" max="9" width="10.21875" style="2" bestFit="1" customWidth="1"/>
    <col min="10" max="10" width="12.44140625" style="2" customWidth="1"/>
    <col min="11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66"/>
      <c r="E3" s="5"/>
      <c r="F3" s="1"/>
    </row>
    <row r="4" spans="1:6" ht="14.1" customHeight="1">
      <c r="A4" s="6"/>
      <c r="B4" s="7"/>
      <c r="C4" s="3"/>
      <c r="D4" s="66"/>
      <c r="E4" s="5"/>
      <c r="F4" s="1"/>
    </row>
    <row r="5" spans="1:6" ht="14.1" customHeight="1">
      <c r="A5" s="20" t="s">
        <v>304</v>
      </c>
      <c r="B5" s="21" t="s">
        <v>235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20" t="s">
        <v>305</v>
      </c>
      <c r="B7" s="21" t="s">
        <v>306</v>
      </c>
      <c r="C7" s="3"/>
      <c r="D7" s="66"/>
      <c r="E7" s="5"/>
      <c r="F7" s="1"/>
    </row>
    <row r="8" spans="1:6" ht="14.1" customHeight="1">
      <c r="A8" s="6"/>
      <c r="B8" s="7"/>
      <c r="C8" s="3"/>
      <c r="D8" s="66"/>
      <c r="E8" s="5"/>
      <c r="F8" s="1"/>
    </row>
    <row r="9" spans="1:6" ht="14.1" customHeight="1">
      <c r="A9" s="6" t="s">
        <v>308</v>
      </c>
      <c r="B9" s="7" t="s">
        <v>307</v>
      </c>
      <c r="C9" s="3" t="s">
        <v>309</v>
      </c>
      <c r="D9" s="66">
        <v>13600</v>
      </c>
      <c r="E9" s="24"/>
      <c r="F9" s="23" t="str">
        <f>IF(TRIM(D9)="rate only","ro",IF(ISBLANK(E9)," ",D9*E9))</f>
        <v xml:space="preserve"> </v>
      </c>
    </row>
    <row r="10" spans="1:6" ht="14.1" customHeight="1">
      <c r="A10" s="6"/>
      <c r="B10" s="7"/>
      <c r="C10" s="3"/>
      <c r="D10" s="66"/>
      <c r="E10" s="5"/>
      <c r="F10" s="1"/>
    </row>
    <row r="11" spans="1:6" ht="14.1" customHeight="1">
      <c r="A11" s="6"/>
      <c r="B11" s="7"/>
      <c r="C11" s="3"/>
      <c r="D11" s="66"/>
      <c r="E11" s="24"/>
      <c r="F11" s="23"/>
    </row>
    <row r="12" spans="1:6" ht="14.1" customHeight="1">
      <c r="A12" s="6"/>
      <c r="B12" s="7"/>
      <c r="C12" s="3"/>
      <c r="D12" s="66"/>
      <c r="E12" s="5"/>
      <c r="F12" s="1"/>
    </row>
    <row r="13" spans="1:6" ht="14.1" customHeight="1">
      <c r="A13" s="20" t="s">
        <v>310</v>
      </c>
      <c r="B13" s="21" t="s">
        <v>311</v>
      </c>
      <c r="C13" s="3"/>
      <c r="D13" s="66"/>
      <c r="E13" s="5"/>
      <c r="F13" s="1"/>
    </row>
    <row r="14" spans="1:6" ht="14.1" customHeight="1">
      <c r="A14" s="20"/>
      <c r="B14" s="21" t="s">
        <v>312</v>
      </c>
      <c r="C14" s="3"/>
      <c r="D14" s="66"/>
      <c r="E14" s="5"/>
      <c r="F14" s="1"/>
    </row>
    <row r="15" spans="1:6" ht="14.1" customHeight="1">
      <c r="A15" s="6"/>
      <c r="B15" s="7"/>
      <c r="C15" s="3"/>
      <c r="D15" s="66"/>
      <c r="E15" s="5"/>
      <c r="F15" s="1"/>
    </row>
    <row r="16" spans="1:6" ht="14.1" customHeight="1">
      <c r="A16" s="6" t="s">
        <v>314</v>
      </c>
      <c r="B16" s="7" t="s">
        <v>214</v>
      </c>
      <c r="C16" s="3" t="s">
        <v>317</v>
      </c>
      <c r="D16" s="66">
        <v>15</v>
      </c>
      <c r="E16" s="24"/>
      <c r="F16" s="23" t="str">
        <f>IF(TRIM(D16)="rate only","ro",IF(ISBLANK(E16)," ",D16*E16))</f>
        <v xml:space="preserve"> </v>
      </c>
    </row>
    <row r="17" spans="1:6" ht="14.1" customHeight="1">
      <c r="A17" s="6"/>
      <c r="B17" s="7" t="s">
        <v>313</v>
      </c>
      <c r="C17" s="3"/>
      <c r="D17" s="66"/>
      <c r="E17" s="5"/>
      <c r="F17" s="1"/>
    </row>
    <row r="18" spans="1:6" ht="14.1" customHeight="1">
      <c r="A18" s="6"/>
      <c r="B18" s="7"/>
      <c r="C18" s="3"/>
      <c r="D18" s="66"/>
      <c r="E18" s="5"/>
      <c r="F18" s="1"/>
    </row>
    <row r="19" spans="1:6" ht="14.1" customHeight="1">
      <c r="A19" s="6" t="s">
        <v>315</v>
      </c>
      <c r="B19" s="7" t="s">
        <v>215</v>
      </c>
      <c r="C19" s="3" t="s">
        <v>317</v>
      </c>
      <c r="D19" s="66">
        <v>10</v>
      </c>
      <c r="E19" s="24"/>
      <c r="F19" s="23" t="str">
        <f>IF(TRIM(D19)="rate only","ro",IF(ISBLANK(E19)," ",D19*E19))</f>
        <v xml:space="preserve"> </v>
      </c>
    </row>
    <row r="20" spans="1:6" ht="14.1" customHeight="1">
      <c r="A20" s="6"/>
      <c r="B20" s="7" t="s">
        <v>316</v>
      </c>
      <c r="C20" s="3"/>
      <c r="D20" s="66"/>
      <c r="E20" s="5"/>
      <c r="F20" s="1"/>
    </row>
    <row r="21" spans="1:6" ht="14.1" customHeight="1">
      <c r="A21" s="6"/>
      <c r="B21" s="7"/>
      <c r="C21" s="3"/>
      <c r="D21" s="66"/>
      <c r="E21" s="5"/>
      <c r="F21" s="1"/>
    </row>
    <row r="22" spans="1:6" ht="14.1" customHeight="1">
      <c r="A22" s="6"/>
      <c r="B22" s="7"/>
      <c r="C22" s="3"/>
      <c r="D22" s="66"/>
      <c r="E22" s="94"/>
      <c r="F22" s="1"/>
    </row>
    <row r="23" spans="1:6" ht="14.1" customHeight="1">
      <c r="A23" s="6"/>
      <c r="B23" s="7"/>
      <c r="C23" s="3"/>
      <c r="D23" s="66"/>
      <c r="E23" s="5"/>
      <c r="F23" s="1"/>
    </row>
    <row r="24" spans="1:6" ht="14.1" customHeight="1">
      <c r="A24" s="6"/>
      <c r="B24" s="7"/>
      <c r="C24" s="3"/>
      <c r="D24" s="66"/>
      <c r="E24" s="5"/>
      <c r="F24" s="1"/>
    </row>
    <row r="25" spans="1:6" ht="14.1" customHeight="1">
      <c r="A25" s="6"/>
      <c r="B25" s="7"/>
      <c r="C25" s="3"/>
      <c r="D25" s="66"/>
      <c r="E25" s="5"/>
      <c r="F25" s="1"/>
    </row>
    <row r="26" spans="1:6" ht="14.1" customHeight="1">
      <c r="A26" s="20"/>
      <c r="B26" s="21"/>
      <c r="C26" s="3"/>
      <c r="D26" s="66"/>
      <c r="E26" s="5"/>
      <c r="F26" s="1"/>
    </row>
    <row r="27" spans="1:6" ht="14.1" customHeight="1">
      <c r="A27" s="20"/>
      <c r="B27" s="21"/>
      <c r="C27" s="3"/>
      <c r="D27" s="66"/>
      <c r="E27" s="5"/>
      <c r="F27" s="1"/>
    </row>
    <row r="28" spans="1:6" ht="14.1" customHeight="1">
      <c r="A28" s="20"/>
      <c r="B28" s="21"/>
      <c r="C28" s="3"/>
      <c r="D28" s="66"/>
      <c r="E28" s="5"/>
      <c r="F28" s="1"/>
    </row>
    <row r="29" spans="1:6" ht="14.1" customHeight="1">
      <c r="A29" s="6"/>
      <c r="B29" s="7"/>
      <c r="C29" s="3"/>
      <c r="D29" s="66"/>
      <c r="E29" s="5"/>
      <c r="F29" s="1"/>
    </row>
    <row r="30" spans="1:6" ht="14.1" customHeight="1">
      <c r="A30" s="6"/>
      <c r="B30" s="7"/>
      <c r="C30" s="3"/>
      <c r="D30" s="66"/>
      <c r="E30" s="94"/>
      <c r="F30" s="1"/>
    </row>
    <row r="31" spans="1:6" ht="14.1" customHeight="1">
      <c r="A31" s="6"/>
      <c r="B31" s="7"/>
      <c r="C31" s="3"/>
      <c r="D31" s="66"/>
      <c r="E31" s="5"/>
      <c r="F31" s="1"/>
    </row>
    <row r="32" spans="1:6" ht="14.1" customHeight="1">
      <c r="A32" s="6"/>
      <c r="B32" s="7"/>
      <c r="C32" s="3"/>
      <c r="D32" s="66"/>
      <c r="E32" s="5"/>
      <c r="F32" s="1"/>
    </row>
    <row r="33" spans="1:6" ht="14.1" customHeight="1">
      <c r="A33" s="6"/>
      <c r="B33" s="7"/>
      <c r="C33" s="3"/>
      <c r="D33" s="66"/>
      <c r="E33" s="94"/>
      <c r="F33" s="1"/>
    </row>
    <row r="34" spans="1:6" ht="14.1" customHeight="1">
      <c r="A34" s="6"/>
      <c r="B34" s="7"/>
      <c r="C34" s="3"/>
      <c r="D34" s="66"/>
      <c r="E34" s="5"/>
      <c r="F34" s="1"/>
    </row>
    <row r="35" spans="1:6" ht="14.1" customHeight="1">
      <c r="A35" s="6"/>
      <c r="B35" s="7"/>
      <c r="C35" s="3"/>
      <c r="D35" s="66"/>
      <c r="E35" s="5"/>
      <c r="F35" s="1"/>
    </row>
    <row r="36" spans="1:6" ht="14.1" customHeight="1">
      <c r="A36" s="6"/>
      <c r="B36" s="7"/>
      <c r="C36" s="3"/>
      <c r="D36" s="66"/>
      <c r="E36" s="94"/>
      <c r="F36" s="1"/>
    </row>
    <row r="37" spans="1:6" ht="14.1" customHeight="1">
      <c r="A37" s="6"/>
      <c r="B37" s="7"/>
      <c r="C37" s="3"/>
      <c r="D37" s="66"/>
      <c r="E37" s="5"/>
      <c r="F37" s="1"/>
    </row>
    <row r="38" spans="1:6" ht="14.1" customHeight="1">
      <c r="A38" s="6"/>
      <c r="B38" s="7"/>
      <c r="C38" s="3"/>
      <c r="D38" s="66"/>
      <c r="E38" s="5"/>
      <c r="F38" s="1"/>
    </row>
    <row r="39" spans="1:6" ht="14.1" customHeight="1">
      <c r="A39" s="6"/>
      <c r="B39" s="7"/>
      <c r="C39" s="3"/>
      <c r="D39" s="66"/>
      <c r="E39" s="5"/>
      <c r="F39" s="1"/>
    </row>
    <row r="40" spans="1:6" ht="14.1" customHeight="1">
      <c r="A40" s="20"/>
      <c r="B40" s="21"/>
      <c r="C40" s="3"/>
      <c r="D40" s="66"/>
      <c r="E40" s="5"/>
      <c r="F40" s="1"/>
    </row>
    <row r="41" spans="1:6" ht="14.1" customHeight="1">
      <c r="A41" s="20"/>
      <c r="B41" s="21"/>
      <c r="C41" s="3"/>
      <c r="D41" s="66"/>
      <c r="E41" s="5"/>
      <c r="F41" s="1"/>
    </row>
    <row r="42" spans="1:6" ht="14.1" customHeight="1">
      <c r="A42" s="6"/>
      <c r="B42" s="7"/>
      <c r="C42" s="3"/>
      <c r="D42" s="66"/>
      <c r="E42" s="5"/>
      <c r="F42" s="1"/>
    </row>
    <row r="43" spans="1:6" ht="14.1" customHeight="1">
      <c r="A43" s="6"/>
      <c r="B43" s="7"/>
      <c r="C43" s="3"/>
      <c r="D43" s="66"/>
      <c r="E43" s="94"/>
      <c r="F43" s="1"/>
    </row>
    <row r="44" spans="1:6" ht="14.1" customHeight="1">
      <c r="A44" s="6"/>
      <c r="B44" s="7"/>
      <c r="C44" s="3"/>
      <c r="D44" s="66"/>
      <c r="E44" s="5"/>
      <c r="F44" s="1"/>
    </row>
    <row r="45" spans="1:6" ht="14.1" customHeight="1" thickBot="1">
      <c r="A45" s="25"/>
      <c r="B45" s="26"/>
      <c r="C45" s="27"/>
      <c r="D45" s="97"/>
      <c r="E45" s="29"/>
      <c r="F45" s="30"/>
    </row>
    <row r="46" spans="1:6" ht="28.05" customHeight="1" thickBot="1">
      <c r="A46" s="411" t="s">
        <v>257</v>
      </c>
      <c r="B46" s="412"/>
      <c r="C46" s="412"/>
      <c r="D46" s="412"/>
      <c r="E46" s="413"/>
      <c r="F46" s="88">
        <f>SUM(F2:F45)</f>
        <v>0</v>
      </c>
    </row>
    <row r="47" spans="1:6" ht="14.1" customHeight="1">
      <c r="A47" s="32"/>
      <c r="B47" s="32"/>
      <c r="C47" s="32"/>
      <c r="D47" s="98"/>
      <c r="E47" s="32"/>
      <c r="F47" s="34"/>
    </row>
    <row r="48" spans="1:6" ht="28.05" customHeight="1">
      <c r="A48" s="414" t="s">
        <v>255</v>
      </c>
      <c r="B48" s="415"/>
      <c r="C48" s="415"/>
      <c r="D48" s="416"/>
      <c r="E48" s="398" t="s">
        <v>256</v>
      </c>
      <c r="F48" s="397"/>
    </row>
    <row r="49" spans="1:10" ht="10.050000000000001" customHeight="1" thickBot="1">
      <c r="A49" s="35"/>
      <c r="E49" s="37"/>
    </row>
    <row r="50" spans="1:10" ht="28.05" customHeight="1" thickBot="1">
      <c r="A50" s="83" t="s">
        <v>248</v>
      </c>
      <c r="B50" s="84" t="s">
        <v>249</v>
      </c>
      <c r="C50" s="84" t="s">
        <v>250</v>
      </c>
      <c r="D50" s="85" t="s">
        <v>251</v>
      </c>
      <c r="E50" s="86" t="s">
        <v>252</v>
      </c>
      <c r="F50" s="87" t="s">
        <v>253</v>
      </c>
    </row>
    <row r="51" spans="1:10" ht="28.05" customHeight="1">
      <c r="A51" s="417" t="s">
        <v>258</v>
      </c>
      <c r="B51" s="418"/>
      <c r="C51" s="418"/>
      <c r="D51" s="418"/>
      <c r="E51" s="419"/>
      <c r="F51" s="89">
        <f>F46</f>
        <v>0</v>
      </c>
    </row>
    <row r="52" spans="1:10" ht="14.1" customHeight="1">
      <c r="A52" s="6"/>
      <c r="B52" s="7"/>
      <c r="C52" s="3"/>
      <c r="D52" s="66"/>
      <c r="E52" s="5"/>
      <c r="F52" s="1"/>
    </row>
    <row r="53" spans="1:10" ht="14.1" customHeight="1">
      <c r="A53" s="20" t="s">
        <v>318</v>
      </c>
      <c r="B53" s="21" t="s">
        <v>319</v>
      </c>
      <c r="C53" s="3"/>
      <c r="D53" s="66"/>
      <c r="E53" s="5"/>
      <c r="F53" s="1"/>
    </row>
    <row r="54" spans="1:10" ht="14.1" customHeight="1">
      <c r="A54" s="20"/>
      <c r="B54" s="67" t="s">
        <v>320</v>
      </c>
      <c r="C54" s="3"/>
      <c r="D54" s="66"/>
      <c r="E54" s="5"/>
      <c r="F54" s="1"/>
    </row>
    <row r="55" spans="1:10" ht="14.1" customHeight="1">
      <c r="A55" s="6"/>
      <c r="B55" s="7"/>
      <c r="C55" s="3"/>
      <c r="D55" s="66"/>
      <c r="E55" s="5"/>
      <c r="F55" s="1"/>
      <c r="I55" s="420"/>
      <c r="J55" s="420"/>
    </row>
    <row r="56" spans="1:10" ht="14.1" customHeight="1">
      <c r="A56" s="6" t="s">
        <v>331</v>
      </c>
      <c r="B56" s="7" t="s">
        <v>321</v>
      </c>
      <c r="C56" s="3"/>
      <c r="D56" s="66"/>
      <c r="E56" s="5"/>
      <c r="F56" s="1"/>
      <c r="I56" s="46"/>
      <c r="J56" s="46"/>
    </row>
    <row r="57" spans="1:10" ht="14.1" customHeight="1">
      <c r="A57" s="6"/>
      <c r="B57" s="7" t="s">
        <v>322</v>
      </c>
      <c r="C57" s="3" t="s">
        <v>323</v>
      </c>
      <c r="D57" s="66">
        <v>200</v>
      </c>
      <c r="E57" s="24"/>
      <c r="F57" s="23" t="str">
        <f>IF(TRIM(D57)="rate only","ro",IF(ISBLANK(E57)," ",D57*E57))</f>
        <v xml:space="preserve"> </v>
      </c>
      <c r="I57" s="46"/>
      <c r="J57" s="46"/>
    </row>
    <row r="58" spans="1:10" ht="14.1" customHeight="1">
      <c r="A58" s="6"/>
      <c r="B58" s="7"/>
      <c r="C58" s="3"/>
      <c r="D58" s="66"/>
      <c r="E58" s="5"/>
      <c r="F58" s="1"/>
      <c r="I58" s="46"/>
      <c r="J58" s="46"/>
    </row>
    <row r="59" spans="1:10" ht="14.1" customHeight="1">
      <c r="A59" s="6" t="s">
        <v>332</v>
      </c>
      <c r="B59" s="7" t="s">
        <v>324</v>
      </c>
      <c r="C59" s="3"/>
      <c r="D59" s="66"/>
      <c r="E59" s="5"/>
      <c r="F59" s="1"/>
    </row>
    <row r="60" spans="1:10" ht="14.1" customHeight="1">
      <c r="A60" s="6"/>
      <c r="B60" s="7" t="s">
        <v>325</v>
      </c>
      <c r="C60" s="3"/>
      <c r="D60" s="66"/>
      <c r="E60" s="5"/>
      <c r="F60" s="1"/>
      <c r="I60" s="421"/>
      <c r="J60" s="421"/>
    </row>
    <row r="61" spans="1:10" ht="14.1" customHeight="1">
      <c r="A61" s="6"/>
      <c r="B61" s="7"/>
      <c r="C61" s="3"/>
      <c r="D61" s="66"/>
      <c r="E61" s="5"/>
      <c r="F61" s="1"/>
    </row>
    <row r="62" spans="1:10" ht="14.1" customHeight="1">
      <c r="A62" s="6" t="s">
        <v>333</v>
      </c>
      <c r="B62" s="7" t="s">
        <v>326</v>
      </c>
      <c r="C62" s="3" t="s">
        <v>309</v>
      </c>
      <c r="D62" s="66">
        <v>6.03</v>
      </c>
      <c r="E62" s="24"/>
      <c r="F62" s="23" t="str">
        <f>IF(TRIM(D62)="rate only","ro",IF(ISBLANK(E62)," ",D62*E62))</f>
        <v xml:space="preserve"> </v>
      </c>
    </row>
    <row r="63" spans="1:10" ht="14.1" customHeight="1">
      <c r="A63" s="6"/>
      <c r="B63" s="7"/>
      <c r="C63" s="3"/>
      <c r="D63" s="66"/>
      <c r="E63" s="5"/>
      <c r="F63" s="1"/>
    </row>
    <row r="64" spans="1:10" ht="14.1" customHeight="1">
      <c r="A64" s="6" t="s">
        <v>334</v>
      </c>
      <c r="B64" s="7" t="s">
        <v>327</v>
      </c>
      <c r="C64" s="3" t="s">
        <v>309</v>
      </c>
      <c r="D64" s="66">
        <v>0</v>
      </c>
      <c r="E64" s="94"/>
      <c r="F64" s="1"/>
    </row>
    <row r="65" spans="1:10" ht="14.1" customHeight="1">
      <c r="A65" s="6"/>
      <c r="B65" s="7"/>
      <c r="C65" s="3"/>
      <c r="D65" s="66"/>
      <c r="E65" s="5"/>
      <c r="F65" s="1"/>
      <c r="I65" s="115"/>
    </row>
    <row r="66" spans="1:10" ht="14.1" customHeight="1">
      <c r="A66" s="6" t="s">
        <v>336</v>
      </c>
      <c r="B66" s="7" t="s">
        <v>206</v>
      </c>
      <c r="C66" s="3" t="s">
        <v>263</v>
      </c>
      <c r="D66" s="66"/>
      <c r="E66" s="94"/>
      <c r="F66" s="1"/>
    </row>
    <row r="67" spans="1:10" ht="14.1" customHeight="1">
      <c r="A67" s="6"/>
      <c r="B67" s="7"/>
      <c r="C67" s="3"/>
      <c r="D67" s="66"/>
      <c r="E67" s="5"/>
      <c r="F67" s="1"/>
    </row>
    <row r="68" spans="1:10" ht="14.1" customHeight="1">
      <c r="A68" s="6" t="s">
        <v>208</v>
      </c>
      <c r="B68" s="7" t="s">
        <v>207</v>
      </c>
      <c r="C68" s="3" t="s">
        <v>309</v>
      </c>
      <c r="D68" s="66">
        <v>242</v>
      </c>
      <c r="E68" s="24"/>
      <c r="F68" s="23" t="str">
        <f>IF(TRIM(D68)="rate only","ro",IF(ISBLANK(E68)," ",D68*E68))</f>
        <v xml:space="preserve"> </v>
      </c>
    </row>
    <row r="69" spans="1:10" ht="14.1" customHeight="1">
      <c r="A69" s="6"/>
      <c r="B69" s="7"/>
      <c r="C69" s="3"/>
      <c r="D69" s="66"/>
      <c r="E69" s="5"/>
      <c r="F69" s="1"/>
    </row>
    <row r="70" spans="1:10" ht="14.1" customHeight="1">
      <c r="A70" s="6" t="s">
        <v>335</v>
      </c>
      <c r="B70" s="7" t="s">
        <v>330</v>
      </c>
      <c r="C70" s="3" t="s">
        <v>309</v>
      </c>
      <c r="D70" s="66">
        <v>1000</v>
      </c>
      <c r="E70" s="24"/>
      <c r="F70" s="23" t="str">
        <f>IF(TRIM(D70)="rate only","ro",IF(ISBLANK(E70)," ",D70*E70))</f>
        <v xml:space="preserve"> </v>
      </c>
      <c r="I70" s="422"/>
      <c r="J70" s="422"/>
    </row>
    <row r="71" spans="1:10" ht="14.1" customHeight="1">
      <c r="A71" s="6"/>
      <c r="B71" s="7"/>
      <c r="C71" s="3"/>
      <c r="D71" s="66"/>
      <c r="E71" s="5"/>
      <c r="F71" s="1"/>
    </row>
    <row r="72" spans="1:10" ht="14.1" customHeight="1">
      <c r="A72" s="6" t="s">
        <v>437</v>
      </c>
      <c r="B72" s="7" t="s">
        <v>328</v>
      </c>
      <c r="C72" s="3"/>
      <c r="D72" s="66"/>
      <c r="E72" s="5"/>
      <c r="F72" s="1"/>
    </row>
    <row r="73" spans="1:10" ht="14.1" customHeight="1">
      <c r="A73" s="6"/>
      <c r="B73" s="7" t="s">
        <v>329</v>
      </c>
      <c r="C73" s="3" t="s">
        <v>309</v>
      </c>
      <c r="D73" s="66">
        <v>268</v>
      </c>
      <c r="E73" s="24"/>
      <c r="F73" s="23" t="str">
        <f>IF(TRIM(D73)="rate only","ro",IF(ISBLANK(E73)," ",D73*E73))</f>
        <v xml:space="preserve"> </v>
      </c>
    </row>
    <row r="74" spans="1:10" ht="14.1" customHeight="1">
      <c r="A74" s="6"/>
      <c r="B74" s="7"/>
      <c r="C74" s="3"/>
      <c r="D74" s="66"/>
      <c r="E74" s="94"/>
      <c r="F74" s="1"/>
    </row>
    <row r="75" spans="1:10" ht="14.1" customHeight="1">
      <c r="A75" s="6"/>
      <c r="B75" s="7"/>
      <c r="C75" s="3"/>
      <c r="D75" s="66"/>
      <c r="E75" s="94"/>
      <c r="F75" s="1"/>
    </row>
    <row r="76" spans="1:10" ht="14.1" customHeight="1">
      <c r="A76" s="6"/>
      <c r="B76" s="7"/>
      <c r="C76" s="3"/>
      <c r="D76" s="66"/>
      <c r="E76" s="94"/>
      <c r="F76" s="1"/>
    </row>
    <row r="77" spans="1:10" ht="14.1" customHeight="1">
      <c r="A77" s="6"/>
      <c r="B77" s="7"/>
      <c r="C77" s="3"/>
      <c r="D77" s="66"/>
      <c r="E77" s="94"/>
      <c r="F77" s="1"/>
      <c r="I77" s="268"/>
    </row>
    <row r="78" spans="1:10" ht="14.1" customHeight="1" thickBot="1">
      <c r="A78" s="25"/>
      <c r="B78" s="26"/>
      <c r="C78" s="27"/>
      <c r="D78" s="97"/>
      <c r="E78" s="29"/>
      <c r="F78" s="30"/>
    </row>
    <row r="79" spans="1:10" ht="28.05" customHeight="1" thickBot="1">
      <c r="A79" s="411" t="s">
        <v>254</v>
      </c>
      <c r="B79" s="412"/>
      <c r="C79" s="412"/>
      <c r="D79" s="412"/>
      <c r="E79" s="413"/>
      <c r="F79" s="88">
        <f>SUM(F51:F78)</f>
        <v>0</v>
      </c>
    </row>
    <row r="80" spans="1:10" ht="14.1" customHeight="1">
      <c r="A80" s="35"/>
      <c r="C80" s="46"/>
      <c r="E80" s="37"/>
      <c r="F80" s="37"/>
    </row>
    <row r="81" spans="1:6" ht="28.05" customHeight="1">
      <c r="A81" s="414" t="s">
        <v>255</v>
      </c>
      <c r="B81" s="415"/>
      <c r="C81" s="415"/>
      <c r="D81" s="416"/>
      <c r="E81" s="398" t="s">
        <v>256</v>
      </c>
      <c r="F81" s="397"/>
    </row>
    <row r="82" spans="1:6" ht="42" customHeight="1" thickBot="1">
      <c r="A82" s="423"/>
      <c r="B82" s="424"/>
      <c r="C82" s="424"/>
      <c r="D82" s="425"/>
      <c r="E82" s="399"/>
      <c r="F82" s="400"/>
    </row>
    <row r="83" spans="1:6" ht="10.050000000000001" customHeight="1"/>
    <row r="84" spans="1:6" ht="28.05" customHeight="1"/>
    <row r="85" spans="1:6" ht="28.05" customHeight="1"/>
    <row r="86" spans="1:6" ht="14.1" customHeight="1"/>
    <row r="87" spans="1:6" ht="14.1" customHeight="1"/>
    <row r="88" spans="1:6" ht="14.1" customHeight="1"/>
    <row r="89" spans="1:6" ht="14.1" customHeight="1"/>
    <row r="90" spans="1:6" ht="14.1" customHeight="1"/>
    <row r="91" spans="1:6" ht="14.1" customHeight="1"/>
    <row r="92" spans="1:6" ht="14.1" customHeight="1"/>
    <row r="93" spans="1:6" ht="14.1" customHeight="1"/>
    <row r="94" spans="1:6" ht="14.1" customHeight="1"/>
    <row r="95" spans="1:6" ht="14.1" customHeight="1"/>
    <row r="96" spans="1: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28.05" customHeight="1"/>
    <row r="132" ht="14.1" customHeight="1"/>
    <row r="133" ht="28.05" customHeight="1"/>
    <row r="134" ht="42" customHeight="1"/>
    <row r="135" ht="10.050000000000001" customHeight="1"/>
    <row r="136" ht="28.05" customHeight="1"/>
    <row r="137" ht="28.05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28.05" customHeight="1"/>
    <row r="184" ht="14.1" customHeight="1"/>
    <row r="185" ht="28.05" customHeight="1"/>
    <row r="186" ht="42" customHeight="1"/>
    <row r="187" ht="10.050000000000001" customHeight="1"/>
    <row r="188" ht="28.05" customHeight="1"/>
    <row r="189" ht="28.05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28.05" customHeight="1"/>
    <row r="236" ht="14.1" customHeight="1"/>
    <row r="237" ht="28.05" customHeight="1"/>
    <row r="238" ht="42" customHeight="1"/>
    <row r="239" ht="10.050000000000001" customHeight="1"/>
    <row r="240" ht="28.05" customHeight="1"/>
    <row r="241" ht="28.05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28.05" customHeight="1"/>
    <row r="288" ht="14.1" customHeight="1"/>
    <row r="289" ht="28.05" customHeight="1"/>
    <row r="290" ht="42" customHeight="1"/>
    <row r="291" ht="10.050000000000001" customHeight="1"/>
    <row r="292" ht="28.05" customHeight="1"/>
    <row r="293" ht="28.05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28.05" customHeight="1"/>
    <row r="340" ht="14.1" customHeight="1"/>
    <row r="341" ht="28.05" customHeight="1"/>
    <row r="342" ht="42" customHeight="1"/>
    <row r="343" ht="10.050000000000001" customHeight="1"/>
    <row r="344" ht="28.05" customHeight="1"/>
    <row r="345" ht="28.05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28.05" customHeight="1"/>
    <row r="392" ht="14.1" customHeight="1"/>
    <row r="393" ht="28.05" customHeight="1"/>
    <row r="394" ht="42" customHeight="1"/>
    <row r="395" ht="10.050000000000001" customHeight="1"/>
    <row r="396" ht="28.05" customHeight="1"/>
    <row r="397" ht="28.05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28.05" customHeight="1"/>
    <row r="444" ht="14.1" customHeight="1"/>
    <row r="445" ht="28.05" customHeight="1"/>
    <row r="446" ht="42" customHeight="1"/>
    <row r="447" ht="10.050000000000001" customHeight="1"/>
  </sheetData>
  <mergeCells count="12">
    <mergeCell ref="I55:J55"/>
    <mergeCell ref="I60:J60"/>
    <mergeCell ref="I70:J70"/>
    <mergeCell ref="A82:D82"/>
    <mergeCell ref="A81:D81"/>
    <mergeCell ref="A46:E46"/>
    <mergeCell ref="E81:F81"/>
    <mergeCell ref="A48:D48"/>
    <mergeCell ref="E48:F48"/>
    <mergeCell ref="E82:F82"/>
    <mergeCell ref="A51:E51"/>
    <mergeCell ref="A79:E79"/>
  </mergeCells>
  <phoneticPr fontId="1" type="noConversion"/>
  <conditionalFormatting sqref="F9 F11 F16 F19 F57 F62 F64 F66 F68 F70">
    <cfRule type="cellIs" dxfId="125" priority="5" stopIfTrue="1" operator="equal">
      <formula>"ro"</formula>
    </cfRule>
    <cfRule type="cellIs" dxfId="124" priority="6" stopIfTrue="1" operator="equal">
      <formula>" "</formula>
    </cfRule>
  </conditionalFormatting>
  <conditionalFormatting sqref="F73:F77">
    <cfRule type="cellIs" dxfId="123" priority="1" stopIfTrue="1" operator="equal">
      <formula>"ro"</formula>
    </cfRule>
    <cfRule type="cellIs" dxfId="122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10" orientation="portrait" blackAndWhite="1" r:id="rId1"/>
  <headerFooter alignWithMargins="0">
    <oddHeader>&amp;L&amp;"Calibri,Regular"&amp;8
Part C2: Pricing Data
RTD-05-2025/2026-TIDC25</oddHeader>
    <oddFooter>&amp;C&amp;"Calibri,Regular"&amp;8Part C2: Page &amp;P&amp;  of 145</oddFooter>
  </headerFooter>
  <rowBreaks count="1" manualBreakCount="1">
    <brk id="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</sheetPr>
  <dimension ref="A1:F475"/>
  <sheetViews>
    <sheetView showZeros="0" view="pageBreakPreview" zoomScale="90" zoomScaleNormal="100" zoomScaleSheetLayoutView="90" workbookViewId="0">
      <selection activeCell="H14" sqref="H14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66"/>
      <c r="E3" s="5"/>
      <c r="F3" s="1"/>
    </row>
    <row r="4" spans="1:6" ht="14.1" customHeight="1">
      <c r="A4" s="6"/>
      <c r="B4" s="7"/>
      <c r="C4" s="3"/>
      <c r="D4" s="66"/>
      <c r="E4" s="5"/>
      <c r="F4" s="1"/>
    </row>
    <row r="5" spans="1:6" ht="14.1" customHeight="1">
      <c r="A5" s="20" t="s">
        <v>337</v>
      </c>
      <c r="B5" s="21" t="s">
        <v>338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6"/>
      <c r="B7" s="7"/>
      <c r="C7" s="3"/>
      <c r="D7" s="103"/>
      <c r="E7" s="94"/>
      <c r="F7" s="167"/>
    </row>
    <row r="8" spans="1:6" ht="14.1" customHeight="1">
      <c r="A8" s="20" t="s">
        <v>339</v>
      </c>
      <c r="B8" s="21" t="s">
        <v>340</v>
      </c>
      <c r="C8" s="3"/>
      <c r="D8" s="66"/>
      <c r="E8" s="5"/>
      <c r="F8" s="1"/>
    </row>
    <row r="9" spans="1:6" ht="14.1" customHeight="1">
      <c r="A9" s="6"/>
      <c r="B9" s="8"/>
      <c r="C9" s="3"/>
      <c r="D9" s="66"/>
      <c r="E9" s="5"/>
      <c r="F9" s="1"/>
    </row>
    <row r="10" spans="1:6" ht="14.1" customHeight="1">
      <c r="A10" s="6" t="s">
        <v>438</v>
      </c>
      <c r="B10" s="7" t="s">
        <v>341</v>
      </c>
      <c r="C10" s="3" t="s">
        <v>444</v>
      </c>
      <c r="D10" s="66">
        <v>1200</v>
      </c>
      <c r="E10" s="24"/>
      <c r="F10" s="23">
        <f>E10*D10</f>
        <v>0</v>
      </c>
    </row>
    <row r="11" spans="1:6" ht="14.1" customHeight="1">
      <c r="A11" s="6"/>
      <c r="B11" s="7"/>
      <c r="C11" s="3"/>
      <c r="D11" s="66"/>
      <c r="E11" s="5"/>
      <c r="F11" s="1"/>
    </row>
    <row r="12" spans="1:6" ht="14.1" customHeight="1">
      <c r="A12" s="6" t="s">
        <v>350</v>
      </c>
      <c r="B12" s="7" t="s">
        <v>342</v>
      </c>
      <c r="C12" s="3" t="s">
        <v>317</v>
      </c>
      <c r="D12" s="66">
        <v>4</v>
      </c>
      <c r="E12" s="24"/>
      <c r="F12" s="23" t="str">
        <f>IF(TRIM(D12)="rate only","ro",IF(ISBLANK(E12)," ",D12*E12))</f>
        <v xml:space="preserve"> </v>
      </c>
    </row>
    <row r="13" spans="1:6" ht="14.1" customHeight="1">
      <c r="A13" s="6"/>
      <c r="B13" s="7"/>
      <c r="C13" s="3"/>
      <c r="D13" s="66"/>
      <c r="E13" s="5"/>
      <c r="F13" s="1"/>
    </row>
    <row r="14" spans="1:6" ht="14.1" customHeight="1">
      <c r="A14" s="6" t="s">
        <v>351</v>
      </c>
      <c r="B14" s="7" t="s">
        <v>343</v>
      </c>
      <c r="C14" s="3" t="s">
        <v>317</v>
      </c>
      <c r="D14" s="66">
        <v>6</v>
      </c>
      <c r="E14" s="24"/>
      <c r="F14" s="23" t="str">
        <f>IF(TRIM(D14)="rate only","ro",IF(ISBLANK(E14)," ",D14*E14))</f>
        <v xml:space="preserve"> </v>
      </c>
    </row>
    <row r="15" spans="1:6" ht="14.1" customHeight="1">
      <c r="A15" s="6"/>
      <c r="B15" s="7"/>
      <c r="C15" s="3"/>
      <c r="D15" s="66"/>
      <c r="E15" s="5"/>
      <c r="F15" s="1"/>
    </row>
    <row r="16" spans="1:6" ht="14.1" customHeight="1">
      <c r="A16" s="6" t="s">
        <v>352</v>
      </c>
      <c r="B16" s="7" t="s">
        <v>344</v>
      </c>
      <c r="C16" s="3"/>
      <c r="D16" s="66"/>
      <c r="E16" s="5"/>
      <c r="F16" s="1"/>
    </row>
    <row r="17" spans="1:6" ht="14.1" customHeight="1">
      <c r="A17" s="6"/>
      <c r="B17" s="7" t="s">
        <v>362</v>
      </c>
      <c r="C17" s="3"/>
      <c r="D17" s="66"/>
      <c r="E17" s="5"/>
      <c r="F17" s="1"/>
    </row>
    <row r="18" spans="1:6" ht="14.1" customHeight="1">
      <c r="A18" s="6"/>
      <c r="B18" s="7" t="s">
        <v>363</v>
      </c>
      <c r="C18" s="3" t="s">
        <v>317</v>
      </c>
      <c r="D18" s="66">
        <v>4</v>
      </c>
      <c r="E18" s="24"/>
      <c r="F18" s="23" t="str">
        <f>IF(TRIM(D18)="rate only","ro",IF(ISBLANK(E18)," ",D18*E18))</f>
        <v xml:space="preserve"> </v>
      </c>
    </row>
    <row r="19" spans="1:6" ht="14.1" customHeight="1">
      <c r="A19" s="6"/>
      <c r="B19" s="7"/>
      <c r="C19" s="3"/>
      <c r="D19" s="103"/>
      <c r="E19" s="94"/>
      <c r="F19" s="167"/>
    </row>
    <row r="20" spans="1:6" ht="14.1" customHeight="1">
      <c r="A20" s="6" t="s">
        <v>353</v>
      </c>
      <c r="B20" s="7" t="s">
        <v>345</v>
      </c>
      <c r="C20" s="3"/>
      <c r="D20" s="66"/>
      <c r="E20" s="5"/>
      <c r="F20" s="1"/>
    </row>
    <row r="21" spans="1:6" ht="14.1" customHeight="1">
      <c r="A21" s="6"/>
      <c r="B21" s="7" t="s">
        <v>346</v>
      </c>
      <c r="C21" s="3" t="s">
        <v>317</v>
      </c>
      <c r="D21" s="66">
        <v>5</v>
      </c>
      <c r="E21" s="24"/>
      <c r="F21" s="23" t="str">
        <f>IF(TRIM(D21)="rate only","ro",IF(ISBLANK(E21)," ",D21*E21))</f>
        <v xml:space="preserve"> </v>
      </c>
    </row>
    <row r="22" spans="1:6" ht="14.1" customHeight="1">
      <c r="A22" s="6"/>
      <c r="B22" s="7"/>
      <c r="C22" s="3"/>
      <c r="D22" s="66"/>
      <c r="E22" s="5"/>
      <c r="F22" s="1"/>
    </row>
    <row r="23" spans="1:6" ht="14.1" customHeight="1">
      <c r="A23" s="6" t="s">
        <v>354</v>
      </c>
      <c r="B23" s="7" t="s">
        <v>347</v>
      </c>
      <c r="C23" s="3" t="s">
        <v>309</v>
      </c>
      <c r="D23" s="66">
        <v>5</v>
      </c>
      <c r="E23" s="24"/>
      <c r="F23" s="23" t="str">
        <f>IF(TRIM(D23)="rate only","ro",IF(ISBLANK(E23)," ",D23*E23))</f>
        <v xml:space="preserve"> </v>
      </c>
    </row>
    <row r="24" spans="1:6" ht="14.1" customHeight="1">
      <c r="A24" s="6"/>
      <c r="B24" s="7"/>
      <c r="C24" s="3"/>
      <c r="D24" s="66"/>
      <c r="E24" s="5"/>
      <c r="F24" s="1"/>
    </row>
    <row r="25" spans="1:6" ht="14.1" customHeight="1">
      <c r="A25" s="6" t="s">
        <v>355</v>
      </c>
      <c r="B25" s="7" t="s">
        <v>348</v>
      </c>
      <c r="C25" s="3" t="s">
        <v>317</v>
      </c>
      <c r="D25" s="66">
        <v>85</v>
      </c>
      <c r="E25" s="24"/>
      <c r="F25" s="23" t="str">
        <f>IF(TRIM(D25)="rate only","ro",IF(ISBLANK(E25)," ",D25*E25))</f>
        <v xml:space="preserve"> </v>
      </c>
    </row>
    <row r="26" spans="1:6" ht="14.1" customHeight="1">
      <c r="A26" s="6"/>
      <c r="B26" s="7"/>
      <c r="C26" s="3"/>
      <c r="D26" s="66"/>
      <c r="E26" s="5"/>
      <c r="F26" s="1"/>
    </row>
    <row r="27" spans="1:6" ht="14.1" customHeight="1">
      <c r="A27" s="6" t="s">
        <v>356</v>
      </c>
      <c r="B27" s="7" t="s">
        <v>216</v>
      </c>
      <c r="C27" s="3"/>
      <c r="D27" s="66"/>
      <c r="E27" s="5"/>
      <c r="F27" s="1"/>
    </row>
    <row r="28" spans="1:6" ht="14.1" customHeight="1">
      <c r="A28" s="6"/>
      <c r="B28" s="7" t="s">
        <v>349</v>
      </c>
      <c r="C28" s="3" t="s">
        <v>317</v>
      </c>
      <c r="D28" s="66">
        <v>4</v>
      </c>
      <c r="E28" s="24"/>
      <c r="F28" s="23" t="str">
        <f>IF(TRIM(D28)="rate only","ro",IF(ISBLANK(E28)," ",D28*E28))</f>
        <v xml:space="preserve"> </v>
      </c>
    </row>
    <row r="29" spans="1:6" ht="14.1" customHeight="1">
      <c r="A29" s="6"/>
      <c r="B29" s="7"/>
      <c r="C29" s="3"/>
      <c r="D29" s="103"/>
      <c r="E29" s="94"/>
      <c r="F29" s="167"/>
    </row>
    <row r="30" spans="1:6" ht="14.1" customHeight="1">
      <c r="A30" s="6"/>
      <c r="B30" s="7"/>
      <c r="C30" s="3"/>
      <c r="D30" s="103"/>
      <c r="E30" s="94"/>
      <c r="F30" s="167"/>
    </row>
    <row r="31" spans="1:6" ht="14.1" customHeight="1" thickBot="1">
      <c r="A31" s="25"/>
      <c r="B31" s="26"/>
      <c r="C31" s="27"/>
      <c r="D31" s="168"/>
      <c r="E31" s="29"/>
      <c r="F31" s="169"/>
    </row>
    <row r="32" spans="1:6" ht="28.05" customHeight="1" thickBot="1">
      <c r="A32" s="426" t="s">
        <v>257</v>
      </c>
      <c r="B32" s="427"/>
      <c r="C32" s="427"/>
      <c r="D32" s="427"/>
      <c r="E32" s="428"/>
      <c r="F32" s="95">
        <f>SUM(F2:F31)</f>
        <v>0</v>
      </c>
    </row>
    <row r="33" spans="1:6" ht="14.1" customHeight="1">
      <c r="A33" s="32"/>
      <c r="B33" s="32"/>
      <c r="C33" s="32"/>
      <c r="D33" s="98"/>
      <c r="E33" s="32"/>
      <c r="F33" s="34"/>
    </row>
    <row r="34" spans="1:6" ht="28.05" customHeight="1">
      <c r="A34" s="396" t="s">
        <v>255</v>
      </c>
      <c r="B34" s="397"/>
      <c r="C34" s="397"/>
      <c r="D34" s="397"/>
      <c r="E34" s="398" t="s">
        <v>256</v>
      </c>
      <c r="F34" s="397"/>
    </row>
    <row r="35" spans="1:6" ht="10.050000000000001" customHeight="1" thickBot="1">
      <c r="A35" s="35"/>
      <c r="E35" s="37"/>
    </row>
    <row r="36" spans="1:6" ht="28.05" customHeight="1" thickBot="1">
      <c r="A36" s="83" t="s">
        <v>248</v>
      </c>
      <c r="B36" s="84" t="s">
        <v>249</v>
      </c>
      <c r="C36" s="84" t="s">
        <v>250</v>
      </c>
      <c r="D36" s="85" t="s">
        <v>251</v>
      </c>
      <c r="E36" s="86" t="s">
        <v>252</v>
      </c>
      <c r="F36" s="87" t="s">
        <v>253</v>
      </c>
    </row>
    <row r="37" spans="1:6" ht="28.05" customHeight="1">
      <c r="A37" s="417" t="s">
        <v>258</v>
      </c>
      <c r="B37" s="429"/>
      <c r="C37" s="429"/>
      <c r="D37" s="429"/>
      <c r="E37" s="430"/>
      <c r="F37" s="89">
        <f>F32</f>
        <v>0</v>
      </c>
    </row>
    <row r="38" spans="1:6" ht="14.1" customHeight="1">
      <c r="A38" s="6"/>
      <c r="B38" s="7"/>
      <c r="C38" s="3"/>
      <c r="D38" s="66"/>
      <c r="E38" s="5"/>
      <c r="F38" s="1"/>
    </row>
    <row r="39" spans="1:6" ht="14.1" customHeight="1">
      <c r="A39" s="6"/>
      <c r="B39" s="7"/>
      <c r="C39" s="3"/>
      <c r="D39" s="66"/>
      <c r="E39" s="5"/>
      <c r="F39" s="1"/>
    </row>
    <row r="40" spans="1:6" ht="14.1" customHeight="1">
      <c r="A40" s="6" t="s">
        <v>439</v>
      </c>
      <c r="B40" s="7" t="s">
        <v>360</v>
      </c>
      <c r="C40" s="3" t="s">
        <v>317</v>
      </c>
      <c r="D40" s="66">
        <v>50</v>
      </c>
      <c r="E40" s="24"/>
      <c r="F40" s="23" t="str">
        <f>IF(TRIM(D40)="rate only","ro",IF(ISBLANK(E40)," ",D40*E40))</f>
        <v xml:space="preserve"> </v>
      </c>
    </row>
    <row r="41" spans="1:6" ht="14.1" customHeight="1">
      <c r="A41" s="6"/>
      <c r="B41" s="7"/>
      <c r="C41" s="3"/>
      <c r="D41" s="66"/>
      <c r="E41" s="5"/>
      <c r="F41" s="1"/>
    </row>
    <row r="42" spans="1:6" ht="14.1" customHeight="1">
      <c r="A42" s="6" t="s">
        <v>361</v>
      </c>
      <c r="B42" s="7" t="s">
        <v>366</v>
      </c>
      <c r="C42" s="3" t="s">
        <v>317</v>
      </c>
      <c r="D42" s="66">
        <v>50</v>
      </c>
      <c r="E42" s="24"/>
      <c r="F42" s="23" t="str">
        <f>IF(TRIM(D42)="rate only","ro",IF(ISBLANK(E42)," ",D42*E42))</f>
        <v xml:space="preserve"> </v>
      </c>
    </row>
    <row r="43" spans="1:6" ht="14.1" customHeight="1">
      <c r="A43" s="6"/>
      <c r="B43" s="7"/>
      <c r="C43" s="3"/>
      <c r="D43" s="66"/>
      <c r="E43" s="5"/>
      <c r="F43" s="1"/>
    </row>
    <row r="44" spans="1:6" ht="14.1" customHeight="1">
      <c r="A44" s="6"/>
      <c r="B44" s="7"/>
      <c r="C44" s="3"/>
      <c r="D44" s="66"/>
      <c r="E44" s="5"/>
      <c r="F44" s="1"/>
    </row>
    <row r="45" spans="1:6" ht="14.1" customHeight="1">
      <c r="A45" s="20" t="s">
        <v>357</v>
      </c>
      <c r="B45" s="21" t="s">
        <v>358</v>
      </c>
      <c r="C45" s="3"/>
      <c r="D45" s="66"/>
      <c r="E45" s="5"/>
      <c r="F45" s="1"/>
    </row>
    <row r="46" spans="1:6" ht="14.1" customHeight="1">
      <c r="A46" s="6"/>
      <c r="B46" s="21" t="s">
        <v>359</v>
      </c>
      <c r="C46" s="3"/>
      <c r="D46" s="66"/>
      <c r="E46" s="5"/>
      <c r="F46" s="1"/>
    </row>
    <row r="47" spans="1:6" ht="14.1" customHeight="1">
      <c r="A47" s="6"/>
      <c r="B47" s="7"/>
      <c r="C47" s="3"/>
      <c r="D47" s="66"/>
      <c r="E47" s="5"/>
      <c r="F47" s="1"/>
    </row>
    <row r="48" spans="1:6" ht="14.1" customHeight="1">
      <c r="A48" s="6" t="s">
        <v>367</v>
      </c>
      <c r="B48" s="7" t="s">
        <v>364</v>
      </c>
      <c r="C48" s="3" t="s">
        <v>317</v>
      </c>
      <c r="D48" s="66">
        <v>2</v>
      </c>
      <c r="E48" s="24"/>
      <c r="F48" s="23" t="str">
        <f>IF(TRIM(D48)="rate only","ro",IF(ISBLANK(E48)," ",D48*E48))</f>
        <v xml:space="preserve"> </v>
      </c>
    </row>
    <row r="49" spans="1:6" ht="14.1" customHeight="1">
      <c r="A49" s="6"/>
      <c r="B49" s="7"/>
      <c r="C49" s="3"/>
      <c r="D49" s="66"/>
      <c r="E49" s="5"/>
      <c r="F49" s="1"/>
    </row>
    <row r="50" spans="1:6" ht="14.1" customHeight="1">
      <c r="A50" s="6" t="s">
        <v>368</v>
      </c>
      <c r="B50" s="7" t="s">
        <v>365</v>
      </c>
      <c r="C50" s="3" t="s">
        <v>317</v>
      </c>
      <c r="D50" s="66">
        <v>2</v>
      </c>
      <c r="E50" s="24"/>
      <c r="F50" s="23" t="str">
        <f>IF(TRIM(D50)="rate only","ro",IF(ISBLANK(E50)," ",D50*E50))</f>
        <v xml:space="preserve"> </v>
      </c>
    </row>
    <row r="51" spans="1:6" ht="14.1" customHeight="1">
      <c r="A51" s="6"/>
      <c r="B51" s="7"/>
      <c r="C51" s="3"/>
      <c r="D51" s="66"/>
      <c r="E51" s="5"/>
      <c r="F51" s="1"/>
    </row>
    <row r="52" spans="1:6" ht="14.1" customHeight="1">
      <c r="A52" s="6" t="s">
        <v>369</v>
      </c>
      <c r="B52" s="7" t="s">
        <v>347</v>
      </c>
      <c r="C52" s="3" t="s">
        <v>317</v>
      </c>
      <c r="D52" s="66">
        <v>2</v>
      </c>
      <c r="E52" s="24"/>
      <c r="F52" s="23" t="str">
        <f>IF(TRIM(D52)="rate only","ro",IF(ISBLANK(E52)," ",D52*E52))</f>
        <v xml:space="preserve"> </v>
      </c>
    </row>
    <row r="53" spans="1:6" ht="14.1" customHeight="1">
      <c r="A53" s="6"/>
      <c r="B53" s="7"/>
      <c r="C53" s="3"/>
      <c r="D53" s="66"/>
      <c r="E53" s="5"/>
      <c r="F53" s="1"/>
    </row>
    <row r="54" spans="1:6" ht="14.1" customHeight="1">
      <c r="A54" s="6" t="s">
        <v>370</v>
      </c>
      <c r="B54" s="7" t="s">
        <v>348</v>
      </c>
      <c r="C54" s="3" t="s">
        <v>317</v>
      </c>
      <c r="D54" s="66">
        <v>50</v>
      </c>
      <c r="E54" s="24"/>
      <c r="F54" s="23" t="str">
        <f>IF(TRIM(D54)="rate only","ro",IF(ISBLANK(E54)," ",D54*E54))</f>
        <v xml:space="preserve"> </v>
      </c>
    </row>
    <row r="55" spans="1:6" ht="14.1" customHeight="1">
      <c r="A55" s="6"/>
      <c r="B55" s="7"/>
      <c r="C55" s="3"/>
      <c r="D55" s="66"/>
      <c r="E55" s="5"/>
      <c r="F55" s="1"/>
    </row>
    <row r="56" spans="1:6" ht="14.1" customHeight="1">
      <c r="A56" s="6" t="s">
        <v>371</v>
      </c>
      <c r="B56" s="7" t="s">
        <v>366</v>
      </c>
      <c r="C56" s="3" t="s">
        <v>317</v>
      </c>
      <c r="D56" s="66">
        <v>10</v>
      </c>
      <c r="E56" s="24"/>
      <c r="F56" s="23" t="str">
        <f>IF(TRIM(D56)="rate only","ro",IF(ISBLANK(E56)," ",D56*E56))</f>
        <v xml:space="preserve"> </v>
      </c>
    </row>
    <row r="57" spans="1:6" ht="14.1" customHeight="1">
      <c r="A57" s="6"/>
      <c r="B57" s="7"/>
      <c r="C57" s="3"/>
      <c r="D57" s="66"/>
      <c r="E57" s="5"/>
      <c r="F57" s="1"/>
    </row>
    <row r="58" spans="1:6" ht="14.1" customHeight="1">
      <c r="A58" s="6"/>
      <c r="B58" s="7"/>
      <c r="C58" s="3"/>
      <c r="D58" s="66"/>
      <c r="E58" s="5"/>
      <c r="F58" s="1"/>
    </row>
    <row r="59" spans="1:6" ht="14.1" customHeight="1">
      <c r="A59" s="20"/>
      <c r="B59" s="21"/>
      <c r="C59" s="3"/>
      <c r="D59" s="105"/>
      <c r="E59" s="94"/>
      <c r="F59" s="1"/>
    </row>
    <row r="60" spans="1:6" ht="14.1" customHeight="1">
      <c r="A60" s="20"/>
      <c r="B60" s="21"/>
      <c r="C60" s="3"/>
      <c r="D60" s="105"/>
      <c r="E60" s="94"/>
      <c r="F60" s="1"/>
    </row>
    <row r="61" spans="1:6" ht="14.1" customHeight="1">
      <c r="A61" s="20"/>
      <c r="B61" s="21"/>
      <c r="C61" s="3"/>
      <c r="D61" s="105"/>
      <c r="E61" s="94"/>
      <c r="F61" s="1"/>
    </row>
    <row r="62" spans="1:6" ht="14.1" customHeight="1">
      <c r="A62" s="20"/>
      <c r="B62" s="21"/>
      <c r="C62" s="3"/>
      <c r="D62" s="105"/>
      <c r="E62" s="94"/>
      <c r="F62" s="1"/>
    </row>
    <row r="63" spans="1:6" ht="14.1" customHeight="1">
      <c r="A63" s="20"/>
      <c r="B63" s="21"/>
      <c r="C63" s="3"/>
      <c r="D63" s="105"/>
      <c r="E63" s="94"/>
      <c r="F63" s="1"/>
    </row>
    <row r="64" spans="1:6" ht="14.1" customHeight="1">
      <c r="A64" s="20"/>
      <c r="B64" s="21"/>
      <c r="C64" s="3"/>
      <c r="D64" s="105"/>
      <c r="E64" s="94"/>
      <c r="F64" s="1"/>
    </row>
    <row r="65" spans="1:6" ht="14.1" customHeight="1">
      <c r="A65" s="20"/>
      <c r="B65" s="21"/>
      <c r="C65" s="3"/>
      <c r="D65" s="105"/>
      <c r="E65" s="94"/>
      <c r="F65" s="1"/>
    </row>
    <row r="66" spans="1:6" ht="14.1" customHeight="1">
      <c r="A66" s="20"/>
      <c r="B66" s="21"/>
      <c r="C66" s="3"/>
      <c r="D66" s="105"/>
      <c r="E66" s="94"/>
      <c r="F66" s="1"/>
    </row>
    <row r="67" spans="1:6" ht="14.1" customHeight="1">
      <c r="A67" s="20"/>
      <c r="B67" s="21"/>
      <c r="C67" s="3"/>
      <c r="D67" s="105"/>
      <c r="E67" s="94"/>
      <c r="F67" s="1"/>
    </row>
    <row r="68" spans="1:6" ht="14.1" customHeight="1">
      <c r="A68" s="20"/>
      <c r="B68" s="21"/>
      <c r="C68" s="3"/>
      <c r="D68" s="105"/>
      <c r="E68" s="94"/>
      <c r="F68" s="1"/>
    </row>
    <row r="69" spans="1:6" ht="14.1" customHeight="1">
      <c r="A69" s="20"/>
      <c r="B69" s="21"/>
      <c r="C69" s="3"/>
      <c r="D69" s="105"/>
      <c r="E69" s="94"/>
      <c r="F69" s="1"/>
    </row>
    <row r="70" spans="1:6" ht="14.1" customHeight="1">
      <c r="A70" s="20"/>
      <c r="B70" s="21"/>
      <c r="C70" s="3"/>
      <c r="D70" s="105"/>
      <c r="E70" s="94"/>
      <c r="F70" s="1"/>
    </row>
    <row r="71" spans="1:6" ht="14.1" customHeight="1">
      <c r="A71" s="20"/>
      <c r="B71" s="21"/>
      <c r="C71" s="3"/>
      <c r="D71" s="105"/>
      <c r="E71" s="94"/>
      <c r="F71" s="1"/>
    </row>
    <row r="72" spans="1:6" ht="14.1" customHeight="1">
      <c r="A72" s="20"/>
      <c r="B72" s="21"/>
      <c r="C72" s="3"/>
      <c r="D72" s="105"/>
      <c r="E72" s="94"/>
      <c r="F72" s="1"/>
    </row>
    <row r="73" spans="1:6" ht="14.1" customHeight="1">
      <c r="A73" s="20"/>
      <c r="B73" s="21"/>
      <c r="C73" s="3"/>
      <c r="D73" s="105"/>
      <c r="E73" s="94"/>
      <c r="F73" s="1"/>
    </row>
    <row r="74" spans="1:6" ht="14.1" customHeight="1">
      <c r="A74" s="20"/>
      <c r="B74" s="21"/>
      <c r="C74" s="3"/>
      <c r="D74" s="105"/>
      <c r="E74" s="94"/>
      <c r="F74" s="1"/>
    </row>
    <row r="75" spans="1:6" ht="14.1" customHeight="1">
      <c r="A75" s="20"/>
      <c r="B75" s="21"/>
      <c r="C75" s="3"/>
      <c r="D75" s="105"/>
      <c r="E75" s="94"/>
      <c r="F75" s="1"/>
    </row>
    <row r="76" spans="1:6" ht="14.1" customHeight="1">
      <c r="A76" s="20"/>
      <c r="B76" s="21"/>
      <c r="C76" s="3"/>
      <c r="D76" s="105"/>
      <c r="E76" s="94"/>
      <c r="F76" s="1"/>
    </row>
    <row r="77" spans="1:6" ht="14.1" customHeight="1">
      <c r="A77" s="20"/>
      <c r="B77" s="21"/>
      <c r="C77" s="3"/>
      <c r="D77" s="105"/>
      <c r="E77" s="94"/>
      <c r="F77" s="1"/>
    </row>
    <row r="78" spans="1:6" ht="14.1" customHeight="1">
      <c r="A78" s="20"/>
      <c r="B78" s="21"/>
      <c r="C78" s="3"/>
      <c r="D78" s="105"/>
      <c r="E78" s="94"/>
      <c r="F78" s="1"/>
    </row>
    <row r="79" spans="1:6" ht="14.1" customHeight="1">
      <c r="A79" s="20"/>
      <c r="B79" s="21"/>
      <c r="C79" s="3"/>
      <c r="D79" s="105"/>
      <c r="E79" s="94"/>
      <c r="F79" s="1"/>
    </row>
    <row r="80" spans="1:6" ht="14.1" customHeight="1">
      <c r="A80" s="20"/>
      <c r="B80" s="21"/>
      <c r="C80" s="3"/>
      <c r="D80" s="105"/>
      <c r="E80" s="94"/>
      <c r="F80" s="1"/>
    </row>
    <row r="81" spans="1:6" ht="14.1" customHeight="1">
      <c r="A81" s="20"/>
      <c r="B81" s="21"/>
      <c r="C81" s="3"/>
      <c r="D81" s="105"/>
      <c r="E81" s="94"/>
      <c r="F81" s="1"/>
    </row>
    <row r="82" spans="1:6" ht="14.1" customHeight="1">
      <c r="A82" s="20"/>
      <c r="B82" s="21"/>
      <c r="C82" s="3"/>
      <c r="D82" s="105"/>
      <c r="E82" s="94"/>
      <c r="F82" s="1"/>
    </row>
    <row r="83" spans="1:6" ht="14.1" customHeight="1">
      <c r="A83" s="20"/>
      <c r="B83" s="21"/>
      <c r="C83" s="3"/>
      <c r="D83" s="105"/>
      <c r="E83" s="94"/>
      <c r="F83" s="1"/>
    </row>
    <row r="84" spans="1:6" ht="14.1" customHeight="1">
      <c r="A84" s="20"/>
      <c r="B84" s="21"/>
      <c r="C84" s="3"/>
      <c r="D84" s="105"/>
      <c r="E84" s="94"/>
      <c r="F84" s="1"/>
    </row>
    <row r="85" spans="1:6" ht="14.1" customHeight="1">
      <c r="A85" s="6"/>
      <c r="B85" s="7"/>
      <c r="C85" s="3"/>
      <c r="D85" s="66"/>
      <c r="E85" s="5"/>
      <c r="F85" s="1"/>
    </row>
    <row r="86" spans="1:6" ht="14.1" customHeight="1" thickBot="1">
      <c r="A86" s="25"/>
      <c r="B86" s="26"/>
      <c r="C86" s="27"/>
      <c r="D86" s="97"/>
      <c r="E86" s="29"/>
      <c r="F86" s="30"/>
    </row>
    <row r="87" spans="1:6" ht="14.1" customHeight="1" thickBot="1">
      <c r="A87" s="411" t="s">
        <v>254</v>
      </c>
      <c r="B87" s="412"/>
      <c r="C87" s="412"/>
      <c r="D87" s="412"/>
      <c r="E87" s="413"/>
      <c r="F87" s="88">
        <f>SUM(F37:F86)</f>
        <v>0</v>
      </c>
    </row>
    <row r="88" spans="1:6" ht="14.1" customHeight="1">
      <c r="A88" s="396" t="s">
        <v>255</v>
      </c>
      <c r="B88" s="397"/>
      <c r="C88" s="397"/>
      <c r="D88" s="397"/>
      <c r="E88" s="398" t="s">
        <v>256</v>
      </c>
      <c r="F88" s="397"/>
    </row>
    <row r="89" spans="1:6" ht="14.1" customHeight="1" thickBot="1">
      <c r="A89" s="381"/>
      <c r="B89" s="382"/>
      <c r="C89" s="382"/>
      <c r="D89" s="382"/>
      <c r="E89" s="399"/>
      <c r="F89" s="400"/>
    </row>
    <row r="90" spans="1:6" ht="14.1" customHeight="1"/>
    <row r="91" spans="1:6" ht="14.1" customHeight="1"/>
    <row r="92" spans="1:6" ht="14.1" customHeight="1"/>
    <row r="93" spans="1:6" ht="14.1" customHeight="1"/>
    <row r="94" spans="1:6" ht="14.1" customHeight="1"/>
    <row r="95" spans="1:6" ht="14.1" customHeight="1"/>
    <row r="96" spans="1: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28.05" customHeight="1"/>
    <row r="109" ht="28.05" customHeight="1"/>
    <row r="110" ht="42" customHeight="1"/>
    <row r="111" ht="10.050000000000001" customHeight="1"/>
    <row r="112" ht="28.05" customHeight="1"/>
    <row r="113" ht="28.05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28.05" customHeight="1"/>
    <row r="160" ht="14.1" customHeight="1"/>
    <row r="161" ht="28.05" customHeight="1"/>
    <row r="162" ht="42" customHeight="1"/>
    <row r="163" ht="10.050000000000001" customHeight="1"/>
    <row r="164" ht="28.05" customHeight="1"/>
    <row r="165" ht="28.05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28.05" customHeight="1"/>
    <row r="212" ht="14.1" customHeight="1"/>
    <row r="213" ht="28.05" customHeight="1"/>
    <row r="214" ht="42" customHeight="1"/>
    <row r="215" ht="10.050000000000001" customHeight="1"/>
    <row r="216" ht="28.05" customHeight="1"/>
    <row r="217" ht="28.05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28.05" customHeight="1"/>
    <row r="264" ht="14.1" customHeight="1"/>
    <row r="265" ht="28.05" customHeight="1"/>
    <row r="266" ht="42" customHeight="1"/>
    <row r="267" ht="10.050000000000001" customHeight="1"/>
    <row r="268" ht="28.05" customHeight="1"/>
    <row r="269" ht="28.05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28.05" customHeight="1"/>
    <row r="316" ht="14.1" customHeight="1"/>
    <row r="317" ht="28.05" customHeight="1"/>
    <row r="318" ht="42" customHeight="1"/>
    <row r="319" ht="10.050000000000001" customHeight="1"/>
    <row r="320" ht="28.05" customHeight="1"/>
    <row r="321" ht="28.05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28.05" customHeight="1"/>
    <row r="368" ht="14.1" customHeight="1"/>
    <row r="369" ht="28.05" customHeight="1"/>
    <row r="370" ht="42" customHeight="1"/>
    <row r="371" ht="10.050000000000001" customHeight="1"/>
    <row r="372" ht="28.05" customHeight="1"/>
    <row r="373" ht="28.05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28.05" customHeight="1"/>
    <row r="420" ht="14.1" customHeight="1"/>
    <row r="421" ht="28.05" customHeight="1"/>
    <row r="422" ht="42" customHeight="1"/>
    <row r="423" ht="10.050000000000001" customHeight="1"/>
    <row r="424" ht="28.05" customHeight="1"/>
    <row r="425" ht="28.05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28.05" customHeight="1"/>
    <row r="472" ht="14.1" customHeight="1"/>
    <row r="473" ht="28.05" customHeight="1"/>
    <row r="474" ht="42" customHeight="1"/>
    <row r="475" ht="10.050000000000001" customHeight="1"/>
  </sheetData>
  <mergeCells count="9">
    <mergeCell ref="E88:F88"/>
    <mergeCell ref="A32:E32"/>
    <mergeCell ref="A34:D34"/>
    <mergeCell ref="E34:F34"/>
    <mergeCell ref="A89:D89"/>
    <mergeCell ref="E89:F89"/>
    <mergeCell ref="A37:E37"/>
    <mergeCell ref="A87:E87"/>
    <mergeCell ref="A88:D88"/>
  </mergeCells>
  <phoneticPr fontId="1" type="noConversion"/>
  <conditionalFormatting sqref="F10 F12 F14 F18">
    <cfRule type="cellIs" dxfId="121" priority="3" stopIfTrue="1" operator="equal">
      <formula>"ro"</formula>
    </cfRule>
    <cfRule type="cellIs" dxfId="120" priority="4" stopIfTrue="1" operator="equal">
      <formula>" "</formula>
    </cfRule>
  </conditionalFormatting>
  <conditionalFormatting sqref="F21 F23 F25 F28">
    <cfRule type="cellIs" dxfId="119" priority="1" stopIfTrue="1" operator="equal">
      <formula>"ro"</formula>
    </cfRule>
    <cfRule type="cellIs" dxfId="118" priority="2" stopIfTrue="1" operator="equal">
      <formula>" "</formula>
    </cfRule>
  </conditionalFormatting>
  <conditionalFormatting sqref="F40 F42 F48 F50 F52 F54 F56:F84">
    <cfRule type="cellIs" dxfId="117" priority="5" stopIfTrue="1" operator="equal">
      <formula>"ro"</formula>
    </cfRule>
    <cfRule type="cellIs" dxfId="116" priority="6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12" orientation="portrait" blackAndWhite="1" r:id="rId1"/>
  <headerFooter alignWithMargins="0">
    <oddHeader>&amp;L&amp;"-,Regular"&amp;8
Part C2: Pricing Data
RTD05-2025/2026-TIDC25</oddHeader>
    <oddFooter>&amp;C&amp;"Calibri,Regular"&amp;8Part C2: Page &amp;P&amp;  of 145</oddFooter>
  </headerFooter>
  <rowBreaks count="1" manualBreakCount="1">
    <brk id="3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</sheetPr>
  <dimension ref="A1:F435"/>
  <sheetViews>
    <sheetView showZeros="0" view="pageBreakPreview" zoomScaleNormal="100" zoomScaleSheetLayoutView="100" workbookViewId="0">
      <selection activeCell="H12" sqref="H12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66"/>
      <c r="E3" s="5"/>
      <c r="F3" s="1"/>
    </row>
    <row r="4" spans="1:6" ht="14.1" customHeight="1">
      <c r="A4" s="6"/>
      <c r="B4" s="7"/>
      <c r="C4" s="3"/>
      <c r="D4" s="66"/>
      <c r="E4" s="5"/>
      <c r="F4" s="1"/>
    </row>
    <row r="5" spans="1:6" ht="14.1" customHeight="1">
      <c r="A5" s="20" t="s">
        <v>372</v>
      </c>
      <c r="B5" s="21" t="s">
        <v>236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6" t="s">
        <v>373</v>
      </c>
      <c r="B7" s="7" t="s">
        <v>374</v>
      </c>
      <c r="C7" s="3"/>
      <c r="D7" s="66"/>
      <c r="E7" s="5"/>
      <c r="F7" s="1"/>
    </row>
    <row r="8" spans="1:6" ht="14.1" customHeight="1">
      <c r="A8" s="6"/>
      <c r="B8" s="7" t="s">
        <v>375</v>
      </c>
      <c r="C8" s="3" t="s">
        <v>376</v>
      </c>
      <c r="D8" s="105">
        <v>76954</v>
      </c>
      <c r="E8" s="24"/>
      <c r="F8" s="90">
        <f>E8*D8</f>
        <v>0</v>
      </c>
    </row>
    <row r="9" spans="1:6" ht="14.1" customHeight="1">
      <c r="A9" s="6"/>
      <c r="B9" s="7"/>
      <c r="C9" s="3"/>
      <c r="D9" s="66"/>
      <c r="E9" s="5"/>
      <c r="F9" s="1"/>
    </row>
    <row r="10" spans="1:6" ht="14.1" customHeight="1">
      <c r="A10" s="6"/>
      <c r="B10" s="7" t="s">
        <v>29</v>
      </c>
      <c r="C10" s="3"/>
      <c r="D10" s="66"/>
      <c r="E10" s="5"/>
      <c r="F10" s="1"/>
    </row>
    <row r="11" spans="1:6" ht="14.1" customHeight="1">
      <c r="A11" s="6"/>
      <c r="B11" s="7" t="s">
        <v>140</v>
      </c>
      <c r="C11" s="3"/>
      <c r="D11" s="66"/>
      <c r="E11" s="5"/>
      <c r="F11" s="1"/>
    </row>
    <row r="12" spans="1:6" ht="14.1" customHeight="1">
      <c r="A12" s="6"/>
      <c r="B12" s="7" t="s">
        <v>30</v>
      </c>
      <c r="C12" s="3"/>
      <c r="D12" s="66"/>
      <c r="E12" s="5"/>
      <c r="F12" s="1"/>
    </row>
    <row r="13" spans="1:6" ht="14.1" customHeight="1">
      <c r="A13" s="6"/>
      <c r="B13" s="7"/>
      <c r="C13" s="3"/>
      <c r="D13" s="66"/>
      <c r="E13" s="5"/>
      <c r="F13" s="1"/>
    </row>
    <row r="14" spans="1:6" ht="14.1" customHeight="1" thickBot="1">
      <c r="A14" s="25"/>
      <c r="B14" s="26"/>
      <c r="C14" s="27"/>
      <c r="D14" s="97"/>
      <c r="E14" s="29"/>
      <c r="F14" s="30"/>
    </row>
    <row r="15" spans="1:6" ht="28.05" customHeight="1" thickBot="1">
      <c r="A15" s="411" t="s">
        <v>254</v>
      </c>
      <c r="B15" s="412"/>
      <c r="C15" s="412"/>
      <c r="D15" s="412"/>
      <c r="E15" s="413"/>
      <c r="F15" s="88">
        <f>SUM(F2:F14)</f>
        <v>0</v>
      </c>
    </row>
    <row r="16" spans="1:6" ht="14.1" customHeight="1">
      <c r="A16" s="32"/>
      <c r="B16" s="32"/>
      <c r="C16" s="32"/>
      <c r="D16" s="98"/>
      <c r="E16" s="32"/>
      <c r="F16" s="34"/>
    </row>
    <row r="17" spans="1:6" ht="28.05" customHeight="1">
      <c r="A17" s="396" t="s">
        <v>255</v>
      </c>
      <c r="B17" s="397"/>
      <c r="C17" s="397"/>
      <c r="D17" s="397"/>
      <c r="E17" s="398" t="s">
        <v>256</v>
      </c>
      <c r="F17" s="397"/>
    </row>
    <row r="18" spans="1:6" ht="42" customHeight="1" thickBot="1">
      <c r="A18" s="381"/>
      <c r="B18" s="382"/>
      <c r="C18" s="382"/>
      <c r="D18" s="382"/>
      <c r="E18" s="399"/>
      <c r="F18" s="400"/>
    </row>
    <row r="19" spans="1:6" ht="10.050000000000001" customHeight="1">
      <c r="A19" s="35"/>
      <c r="E19" s="37"/>
    </row>
    <row r="20" spans="1:6" ht="28.05" customHeight="1"/>
    <row r="21" spans="1:6" ht="28.05" customHeight="1"/>
    <row r="22" spans="1:6" ht="14.1" customHeight="1"/>
    <row r="23" spans="1:6" ht="14.1" customHeight="1"/>
    <row r="24" spans="1:6" ht="14.1" customHeight="1"/>
    <row r="25" spans="1:6" ht="14.1" customHeight="1"/>
    <row r="26" spans="1:6" ht="14.1" customHeight="1"/>
    <row r="27" spans="1:6" ht="14.1" customHeight="1"/>
    <row r="28" spans="1:6" ht="14.1" customHeight="1"/>
    <row r="29" spans="1:6" ht="14.1" customHeight="1"/>
    <row r="30" spans="1:6" ht="14.1" customHeight="1"/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28.05" customHeight="1"/>
    <row r="68" ht="14.1" customHeight="1"/>
    <row r="69" ht="28.05" customHeight="1"/>
    <row r="70" ht="42" customHeight="1"/>
    <row r="71" ht="10.050000000000001" customHeight="1"/>
    <row r="72" ht="28.05" customHeight="1"/>
    <row r="73" ht="28.05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28.05" customHeight="1"/>
    <row r="120" ht="14.1" customHeight="1"/>
    <row r="121" ht="28.05" customHeight="1"/>
    <row r="122" ht="42" customHeight="1"/>
    <row r="123" ht="10.050000000000001" customHeight="1"/>
    <row r="124" ht="28.05" customHeight="1"/>
    <row r="125" ht="28.05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28.05" customHeight="1"/>
    <row r="172" ht="14.1" customHeight="1"/>
    <row r="173" ht="28.05" customHeight="1"/>
    <row r="174" ht="42" customHeight="1"/>
    <row r="175" ht="10.050000000000001" customHeight="1"/>
    <row r="176" ht="28.05" customHeight="1"/>
    <row r="177" ht="28.05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28.05" customHeight="1"/>
    <row r="224" ht="14.1" customHeight="1"/>
    <row r="225" ht="28.05" customHeight="1"/>
    <row r="226" ht="42" customHeight="1"/>
    <row r="227" ht="10.050000000000001" customHeight="1"/>
    <row r="228" ht="28.05" customHeight="1"/>
    <row r="229" ht="28.05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28.05" customHeight="1"/>
    <row r="276" ht="14.1" customHeight="1"/>
    <row r="277" ht="28.05" customHeight="1"/>
    <row r="278" ht="42" customHeight="1"/>
    <row r="279" ht="10.050000000000001" customHeight="1"/>
    <row r="280" ht="28.05" customHeight="1"/>
    <row r="281" ht="28.05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28.05" customHeight="1"/>
    <row r="328" ht="14.1" customHeight="1"/>
    <row r="329" ht="28.05" customHeight="1"/>
    <row r="330" ht="42" customHeight="1"/>
    <row r="331" ht="10.050000000000001" customHeight="1"/>
    <row r="332" ht="28.05" customHeight="1"/>
    <row r="333" ht="28.05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28.05" customHeight="1"/>
    <row r="380" ht="14.1" customHeight="1"/>
    <row r="381" ht="28.05" customHeight="1"/>
    <row r="382" ht="42" customHeight="1"/>
    <row r="383" ht="10.050000000000001" customHeight="1"/>
    <row r="384" ht="28.05" customHeight="1"/>
    <row r="385" ht="28.05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28.05" customHeight="1"/>
    <row r="432" ht="14.1" customHeight="1"/>
    <row r="433" ht="28.05" customHeight="1"/>
    <row r="434" ht="42" customHeight="1"/>
    <row r="435" ht="10.050000000000001" customHeight="1"/>
  </sheetData>
  <mergeCells count="5">
    <mergeCell ref="A15:E15"/>
    <mergeCell ref="A17:D17"/>
    <mergeCell ref="E17:F17"/>
    <mergeCell ref="A18:D18"/>
    <mergeCell ref="E18:F18"/>
  </mergeCells>
  <phoneticPr fontId="1" type="noConversion"/>
  <conditionalFormatting sqref="F8">
    <cfRule type="cellIs" dxfId="115" priority="1" stopIfTrue="1" operator="equal">
      <formula>"ro"</formula>
    </cfRule>
    <cfRule type="cellIs" dxfId="114" priority="2" stopIfTrue="1" operator="equal">
      <formula>" "</formula>
    </cfRule>
    <cfRule type="cellIs" dxfId="113" priority="3" stopIfTrue="1" operator="equal">
      <formula>"ro"</formula>
    </cfRule>
    <cfRule type="cellIs" dxfId="112" priority="4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14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0"/>
  </sheetPr>
  <dimension ref="A1:F411"/>
  <sheetViews>
    <sheetView showZeros="0" view="pageBreakPreview" zoomScaleNormal="100" zoomScaleSheetLayoutView="100" zoomScalePageLayoutView="115" workbookViewId="0">
      <selection activeCell="I15" sqref="I15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66"/>
      <c r="E3" s="5"/>
      <c r="F3" s="1"/>
    </row>
    <row r="4" spans="1:6" ht="14.1" customHeight="1">
      <c r="A4" s="6"/>
      <c r="B4" s="7"/>
      <c r="C4" s="3"/>
      <c r="D4" s="66"/>
      <c r="E4" s="5"/>
      <c r="F4" s="1"/>
    </row>
    <row r="5" spans="1:6" ht="14.1" customHeight="1">
      <c r="A5" s="20" t="s">
        <v>377</v>
      </c>
      <c r="B5" s="21" t="s">
        <v>237</v>
      </c>
      <c r="C5" s="3"/>
      <c r="D5" s="66"/>
      <c r="E5" s="5"/>
      <c r="F5" s="1"/>
    </row>
    <row r="6" spans="1:6" ht="14.1" customHeight="1">
      <c r="A6" s="6"/>
      <c r="B6" s="8"/>
      <c r="C6" s="3"/>
      <c r="D6" s="66"/>
      <c r="E6" s="5"/>
      <c r="F6" s="1"/>
    </row>
    <row r="7" spans="1:6" ht="14.1" customHeight="1">
      <c r="A7" s="20" t="s">
        <v>378</v>
      </c>
      <c r="B7" s="21" t="s">
        <v>379</v>
      </c>
      <c r="C7" s="3"/>
      <c r="D7" s="66"/>
      <c r="E7" s="5"/>
      <c r="F7" s="1"/>
    </row>
    <row r="8" spans="1:6" ht="14.1" customHeight="1">
      <c r="A8" s="6"/>
      <c r="B8" s="7"/>
      <c r="C8" s="3"/>
      <c r="D8" s="66"/>
      <c r="E8" s="5"/>
      <c r="F8" s="1"/>
    </row>
    <row r="9" spans="1:6" ht="14.1" customHeight="1">
      <c r="A9" s="6" t="s">
        <v>380</v>
      </c>
      <c r="B9" s="7" t="s">
        <v>381</v>
      </c>
      <c r="C9" s="3" t="s">
        <v>309</v>
      </c>
      <c r="D9" s="105">
        <v>6168</v>
      </c>
      <c r="E9" s="24"/>
      <c r="F9" s="90">
        <f>E9*D9</f>
        <v>0</v>
      </c>
    </row>
    <row r="10" spans="1:6" ht="14.1" customHeight="1">
      <c r="A10" s="6"/>
      <c r="B10" s="7"/>
      <c r="C10" s="3"/>
      <c r="D10" s="66"/>
      <c r="E10" s="5"/>
      <c r="F10" s="123"/>
    </row>
    <row r="11" spans="1:6" ht="14.1" customHeight="1">
      <c r="A11" s="6" t="s">
        <v>409</v>
      </c>
      <c r="B11" s="7" t="s">
        <v>382</v>
      </c>
      <c r="C11" s="3" t="s">
        <v>309</v>
      </c>
      <c r="D11" s="105">
        <v>100</v>
      </c>
      <c r="E11" s="24"/>
      <c r="F11" s="90">
        <f t="shared" ref="F11:F38" si="0">E11*D11</f>
        <v>0</v>
      </c>
    </row>
    <row r="12" spans="1:6" ht="14.1" customHeight="1">
      <c r="A12" s="6"/>
      <c r="B12" s="7"/>
      <c r="C12" s="3"/>
      <c r="D12" s="66"/>
      <c r="E12" s="5"/>
      <c r="F12" s="123">
        <f t="shared" si="0"/>
        <v>0</v>
      </c>
    </row>
    <row r="13" spans="1:6" ht="14.1" customHeight="1">
      <c r="A13" s="6"/>
      <c r="B13" s="7"/>
      <c r="C13" s="3"/>
      <c r="D13" s="66"/>
      <c r="E13" s="5"/>
      <c r="F13" s="123">
        <f t="shared" si="0"/>
        <v>0</v>
      </c>
    </row>
    <row r="14" spans="1:6" ht="14.1" customHeight="1">
      <c r="A14" s="20" t="s">
        <v>387</v>
      </c>
      <c r="B14" s="21" t="s">
        <v>383</v>
      </c>
      <c r="C14" s="3"/>
      <c r="D14" s="66"/>
      <c r="E14" s="5"/>
      <c r="F14" s="123">
        <f t="shared" si="0"/>
        <v>0</v>
      </c>
    </row>
    <row r="15" spans="1:6" ht="14.1" customHeight="1">
      <c r="A15" s="20"/>
      <c r="B15" s="21" t="s">
        <v>217</v>
      </c>
      <c r="C15" s="3"/>
      <c r="D15" s="66"/>
      <c r="E15" s="5"/>
      <c r="F15" s="123">
        <f t="shared" si="0"/>
        <v>0</v>
      </c>
    </row>
    <row r="16" spans="1:6" ht="14.1" customHeight="1">
      <c r="A16" s="20"/>
      <c r="B16" s="21" t="s">
        <v>384</v>
      </c>
      <c r="C16" s="3"/>
      <c r="D16" s="66"/>
      <c r="E16" s="5"/>
      <c r="F16" s="123">
        <f t="shared" si="0"/>
        <v>0</v>
      </c>
    </row>
    <row r="17" spans="1:6" ht="14.1" customHeight="1">
      <c r="A17" s="6"/>
      <c r="B17" s="7"/>
      <c r="C17" s="3"/>
      <c r="D17" s="66"/>
      <c r="E17" s="5"/>
      <c r="F17" s="123"/>
    </row>
    <row r="18" spans="1:6" ht="14.1" customHeight="1">
      <c r="A18" s="6" t="s">
        <v>388</v>
      </c>
      <c r="B18" s="7" t="s">
        <v>385</v>
      </c>
      <c r="C18" s="3" t="s">
        <v>386</v>
      </c>
      <c r="D18" s="105">
        <v>30</v>
      </c>
      <c r="E18" s="24"/>
      <c r="F18" s="90">
        <f t="shared" si="0"/>
        <v>0</v>
      </c>
    </row>
    <row r="19" spans="1:6" ht="14.1" customHeight="1">
      <c r="A19" s="6"/>
      <c r="B19" s="7"/>
      <c r="C19" s="3"/>
      <c r="D19" s="66"/>
      <c r="E19" s="5"/>
      <c r="F19" s="123">
        <f t="shared" si="0"/>
        <v>0</v>
      </c>
    </row>
    <row r="20" spans="1:6" ht="14.1" customHeight="1">
      <c r="A20" s="6"/>
      <c r="B20" s="7"/>
      <c r="C20" s="3"/>
      <c r="D20" s="66"/>
      <c r="E20" s="5"/>
      <c r="F20" s="123">
        <f t="shared" si="0"/>
        <v>0</v>
      </c>
    </row>
    <row r="21" spans="1:6" ht="14.1" customHeight="1">
      <c r="A21" s="20" t="s">
        <v>389</v>
      </c>
      <c r="B21" s="21" t="s">
        <v>218</v>
      </c>
      <c r="C21" s="3"/>
      <c r="D21" s="66"/>
      <c r="E21" s="5"/>
      <c r="F21" s="123">
        <f t="shared" si="0"/>
        <v>0</v>
      </c>
    </row>
    <row r="22" spans="1:6" ht="14.1" customHeight="1">
      <c r="A22" s="20"/>
      <c r="B22" s="21" t="s">
        <v>390</v>
      </c>
      <c r="C22" s="3"/>
      <c r="D22" s="66"/>
      <c r="E22" s="5"/>
      <c r="F22" s="123">
        <f t="shared" si="0"/>
        <v>0</v>
      </c>
    </row>
    <row r="23" spans="1:6" ht="14.1" customHeight="1">
      <c r="A23" s="6"/>
      <c r="B23" s="7"/>
      <c r="C23" s="3"/>
      <c r="D23" s="66"/>
      <c r="E23" s="5"/>
      <c r="F23" s="123">
        <f t="shared" si="0"/>
        <v>0</v>
      </c>
    </row>
    <row r="24" spans="1:6" ht="14.1" customHeight="1">
      <c r="A24" s="6" t="s">
        <v>399</v>
      </c>
      <c r="B24" s="7" t="s">
        <v>391</v>
      </c>
      <c r="C24" s="3" t="s">
        <v>403</v>
      </c>
      <c r="D24" s="105">
        <v>6</v>
      </c>
      <c r="E24" s="24"/>
      <c r="F24" s="90">
        <f t="shared" si="0"/>
        <v>0</v>
      </c>
    </row>
    <row r="25" spans="1:6" ht="14.1" customHeight="1">
      <c r="A25" s="6"/>
      <c r="B25" s="7"/>
      <c r="C25" s="3"/>
      <c r="D25" s="66"/>
      <c r="E25" s="5"/>
      <c r="F25" s="123">
        <f t="shared" si="0"/>
        <v>0</v>
      </c>
    </row>
    <row r="26" spans="1:6" ht="14.1" customHeight="1">
      <c r="A26" s="6" t="s">
        <v>400</v>
      </c>
      <c r="B26" s="7" t="s">
        <v>219</v>
      </c>
      <c r="C26" s="3"/>
      <c r="D26" s="66"/>
      <c r="E26" s="5"/>
      <c r="F26" s="123">
        <f t="shared" si="0"/>
        <v>0</v>
      </c>
    </row>
    <row r="27" spans="1:6" ht="14.1" customHeight="1">
      <c r="A27" s="6"/>
      <c r="B27" s="7"/>
      <c r="C27" s="3"/>
      <c r="D27" s="66"/>
      <c r="E27" s="5"/>
      <c r="F27" s="123">
        <f t="shared" si="0"/>
        <v>0</v>
      </c>
    </row>
    <row r="28" spans="1:6" ht="14.1" customHeight="1">
      <c r="A28" s="6" t="s">
        <v>401</v>
      </c>
      <c r="B28" s="7" t="s">
        <v>392</v>
      </c>
      <c r="C28" s="3"/>
      <c r="D28" s="66"/>
      <c r="E28" s="5"/>
      <c r="F28" s="123">
        <f t="shared" si="0"/>
        <v>0</v>
      </c>
    </row>
    <row r="29" spans="1:6" ht="14.1" customHeight="1">
      <c r="A29" s="6"/>
      <c r="B29" s="7" t="s">
        <v>393</v>
      </c>
      <c r="C29" s="3"/>
      <c r="D29" s="66"/>
      <c r="E29" s="5"/>
      <c r="F29" s="123">
        <f t="shared" si="0"/>
        <v>0</v>
      </c>
    </row>
    <row r="30" spans="1:6" ht="14.1" customHeight="1">
      <c r="A30" s="6"/>
      <c r="B30" s="7" t="s">
        <v>394</v>
      </c>
      <c r="C30" s="3" t="s">
        <v>263</v>
      </c>
      <c r="D30" s="105">
        <v>20</v>
      </c>
      <c r="E30" s="24"/>
      <c r="F30" s="90">
        <f t="shared" si="0"/>
        <v>0</v>
      </c>
    </row>
    <row r="31" spans="1:6" ht="14.1" customHeight="1">
      <c r="A31" s="6"/>
      <c r="B31" s="7"/>
      <c r="C31" s="3"/>
      <c r="D31" s="66"/>
      <c r="E31" s="5"/>
      <c r="F31" s="123">
        <f t="shared" si="0"/>
        <v>0</v>
      </c>
    </row>
    <row r="32" spans="1:6" ht="14.1" customHeight="1">
      <c r="A32" s="6" t="s">
        <v>402</v>
      </c>
      <c r="B32" s="7" t="s">
        <v>395</v>
      </c>
      <c r="C32" s="3"/>
      <c r="D32" s="66"/>
      <c r="E32" s="5"/>
      <c r="F32" s="123">
        <f t="shared" si="0"/>
        <v>0</v>
      </c>
    </row>
    <row r="33" spans="1:6" ht="14.1" customHeight="1">
      <c r="A33" s="6"/>
      <c r="B33" s="7" t="s">
        <v>396</v>
      </c>
      <c r="C33" s="3"/>
      <c r="D33" s="66"/>
      <c r="E33" s="5"/>
      <c r="F33" s="123">
        <f t="shared" si="0"/>
        <v>0</v>
      </c>
    </row>
    <row r="34" spans="1:6" ht="14.1" customHeight="1">
      <c r="A34" s="6"/>
      <c r="B34" s="7" t="s">
        <v>397</v>
      </c>
      <c r="C34" s="3" t="s">
        <v>263</v>
      </c>
      <c r="D34" s="105">
        <v>15</v>
      </c>
      <c r="E34" s="24"/>
      <c r="F34" s="90">
        <f t="shared" si="0"/>
        <v>0</v>
      </c>
    </row>
    <row r="35" spans="1:6" ht="14.1" customHeight="1">
      <c r="A35" s="6"/>
      <c r="B35" s="7"/>
      <c r="C35" s="3"/>
      <c r="D35" s="66"/>
      <c r="E35" s="5"/>
      <c r="F35" s="123">
        <f t="shared" si="0"/>
        <v>0</v>
      </c>
    </row>
    <row r="36" spans="1:6" ht="14.1" customHeight="1">
      <c r="A36" s="6" t="s">
        <v>404</v>
      </c>
      <c r="B36" s="7" t="s">
        <v>405</v>
      </c>
      <c r="C36" s="3"/>
      <c r="D36" s="66"/>
      <c r="E36" s="5"/>
      <c r="F36" s="123">
        <f t="shared" si="0"/>
        <v>0</v>
      </c>
    </row>
    <row r="37" spans="1:6" ht="14.1" customHeight="1">
      <c r="A37" s="6"/>
      <c r="B37" s="7" t="s">
        <v>406</v>
      </c>
      <c r="C37" s="3"/>
      <c r="D37" s="66"/>
      <c r="E37" s="5"/>
      <c r="F37" s="123">
        <f t="shared" si="0"/>
        <v>0</v>
      </c>
    </row>
    <row r="38" spans="1:6" ht="14.1" customHeight="1">
      <c r="A38" s="6"/>
      <c r="B38" s="7"/>
      <c r="C38" s="3"/>
      <c r="D38" s="66"/>
      <c r="E38" s="5"/>
      <c r="F38" s="123">
        <f t="shared" si="0"/>
        <v>0</v>
      </c>
    </row>
    <row r="39" spans="1:6" ht="14.1" customHeight="1">
      <c r="A39" s="6" t="s">
        <v>410</v>
      </c>
      <c r="B39" s="7" t="s">
        <v>407</v>
      </c>
      <c r="C39" s="3" t="s">
        <v>263</v>
      </c>
      <c r="D39" s="105">
        <v>450</v>
      </c>
      <c r="E39" s="24"/>
      <c r="F39" s="90">
        <f>E39*D39</f>
        <v>0</v>
      </c>
    </row>
    <row r="40" spans="1:6" ht="14.1" customHeight="1">
      <c r="A40" s="6"/>
      <c r="B40" s="7"/>
      <c r="C40" s="3"/>
      <c r="D40" s="66"/>
      <c r="E40" s="5"/>
      <c r="F40" s="123"/>
    </row>
    <row r="41" spans="1:6" ht="14.1" customHeight="1">
      <c r="A41" s="6"/>
      <c r="B41" s="7"/>
      <c r="C41" s="3"/>
      <c r="D41" s="105"/>
      <c r="E41" s="94"/>
      <c r="F41" s="123"/>
    </row>
    <row r="42" spans="1:6" ht="14.1" customHeight="1" thickBot="1">
      <c r="A42" s="25"/>
      <c r="B42" s="26"/>
      <c r="C42" s="27"/>
      <c r="D42" s="97"/>
      <c r="E42" s="29"/>
      <c r="F42" s="30"/>
    </row>
    <row r="43" spans="1:6" ht="28.05" customHeight="1" thickBot="1">
      <c r="A43" s="411" t="s">
        <v>254</v>
      </c>
      <c r="B43" s="412"/>
      <c r="C43" s="412"/>
      <c r="D43" s="412"/>
      <c r="E43" s="413"/>
      <c r="F43" s="88">
        <f>SUM(F2:F42)</f>
        <v>0</v>
      </c>
    </row>
    <row r="44" spans="1:6" ht="14.1" customHeight="1" thickBot="1">
      <c r="A44" s="35"/>
      <c r="C44" s="46"/>
      <c r="E44" s="37"/>
      <c r="F44" s="37"/>
    </row>
    <row r="45" spans="1:6" ht="28.05" customHeight="1" thickBot="1">
      <c r="A45" s="436" t="s">
        <v>255</v>
      </c>
      <c r="B45" s="437"/>
      <c r="C45" s="437"/>
      <c r="D45" s="437"/>
      <c r="E45" s="431" t="s">
        <v>256</v>
      </c>
      <c r="F45" s="432"/>
    </row>
    <row r="46" spans="1:6" ht="42" customHeight="1">
      <c r="A46" s="433"/>
      <c r="B46" s="434"/>
      <c r="C46" s="434"/>
      <c r="D46" s="434"/>
      <c r="E46" s="435"/>
      <c r="F46" s="434"/>
    </row>
    <row r="47" spans="1:6" ht="10.050000000000001" customHeight="1"/>
    <row r="48" spans="1:6" ht="28.05" customHeight="1"/>
    <row r="49" ht="28.05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28.05" customHeight="1"/>
    <row r="96" ht="14.1" customHeight="1"/>
    <row r="97" ht="28.05" customHeight="1"/>
    <row r="98" ht="42" customHeight="1"/>
    <row r="99" ht="10.050000000000001" customHeight="1"/>
    <row r="100" ht="28.05" customHeight="1"/>
    <row r="101" ht="28.05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28.05" customHeight="1"/>
    <row r="148" ht="14.1" customHeight="1"/>
    <row r="149" ht="28.05" customHeight="1"/>
    <row r="150" ht="42" customHeight="1"/>
    <row r="151" ht="10.050000000000001" customHeight="1"/>
    <row r="152" ht="28.05" customHeight="1"/>
    <row r="153" ht="28.05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28.05" customHeight="1"/>
    <row r="200" ht="14.1" customHeight="1"/>
    <row r="201" ht="28.05" customHeight="1"/>
    <row r="202" ht="42" customHeight="1"/>
    <row r="203" ht="10.050000000000001" customHeight="1"/>
    <row r="204" ht="28.05" customHeight="1"/>
    <row r="205" ht="28.05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28.05" customHeight="1"/>
    <row r="252" ht="14.1" customHeight="1"/>
    <row r="253" ht="28.05" customHeight="1"/>
    <row r="254" ht="42" customHeight="1"/>
    <row r="255" ht="10.050000000000001" customHeight="1"/>
    <row r="256" ht="28.05" customHeight="1"/>
    <row r="257" ht="28.05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28.05" customHeight="1"/>
    <row r="304" ht="14.1" customHeight="1"/>
    <row r="305" ht="28.05" customHeight="1"/>
    <row r="306" ht="42" customHeight="1"/>
    <row r="307" ht="10.050000000000001" customHeight="1"/>
    <row r="308" ht="28.05" customHeight="1"/>
    <row r="309" ht="28.05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28.05" customHeight="1"/>
    <row r="356" ht="14.1" customHeight="1"/>
    <row r="357" ht="28.05" customHeight="1"/>
    <row r="358" ht="42" customHeight="1"/>
    <row r="359" ht="10.050000000000001" customHeight="1"/>
    <row r="360" ht="28.05" customHeight="1"/>
    <row r="361" ht="28.05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28.05" customHeight="1"/>
    <row r="408" ht="14.1" customHeight="1"/>
    <row r="409" ht="28.05" customHeight="1"/>
    <row r="410" ht="42" customHeight="1"/>
    <row r="411" ht="10.050000000000001" customHeight="1"/>
  </sheetData>
  <mergeCells count="5">
    <mergeCell ref="E45:F45"/>
    <mergeCell ref="A46:D46"/>
    <mergeCell ref="E46:F46"/>
    <mergeCell ref="A43:E43"/>
    <mergeCell ref="A45:D45"/>
  </mergeCells>
  <phoneticPr fontId="1" type="noConversion"/>
  <conditionalFormatting sqref="F9:F41">
    <cfRule type="cellIs" dxfId="111" priority="3" stopIfTrue="1" operator="equal">
      <formula>"ro"</formula>
    </cfRule>
    <cfRule type="cellIs" dxfId="110" priority="4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15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0"/>
  </sheetPr>
  <dimension ref="A1:F470"/>
  <sheetViews>
    <sheetView showZeros="0" view="pageBreakPreview" topLeftCell="A34" zoomScale="110" zoomScaleNormal="100" zoomScaleSheetLayoutView="110" workbookViewId="0">
      <selection activeCell="C61" sqref="C61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99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96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66"/>
      <c r="E3" s="5"/>
      <c r="F3" s="1"/>
    </row>
    <row r="4" spans="1:6" ht="14.1" customHeight="1">
      <c r="A4" s="20"/>
      <c r="B4" s="21"/>
      <c r="C4" s="3"/>
      <c r="D4" s="66"/>
      <c r="E4" s="5"/>
      <c r="F4" s="1"/>
    </row>
    <row r="5" spans="1:6" ht="14.1" customHeight="1">
      <c r="A5" s="20" t="s">
        <v>412</v>
      </c>
      <c r="B5" s="21" t="s">
        <v>238</v>
      </c>
      <c r="C5" s="3"/>
      <c r="D5" s="66"/>
      <c r="E5" s="5"/>
      <c r="F5" s="1"/>
    </row>
    <row r="6" spans="1:6" ht="14.1" customHeight="1">
      <c r="A6" s="20"/>
      <c r="B6" s="21"/>
      <c r="C6" s="3"/>
      <c r="D6" s="66"/>
      <c r="E6" s="5"/>
      <c r="F6" s="1"/>
    </row>
    <row r="7" spans="1:6" ht="14.1" customHeight="1">
      <c r="A7" s="20" t="s">
        <v>729</v>
      </c>
      <c r="B7" s="7" t="s">
        <v>730</v>
      </c>
      <c r="C7" s="3" t="s">
        <v>263</v>
      </c>
      <c r="D7" s="66">
        <v>20</v>
      </c>
      <c r="E7" s="5"/>
      <c r="F7" s="1"/>
    </row>
    <row r="8" spans="1:6" ht="14.1" customHeight="1">
      <c r="A8" s="20"/>
      <c r="B8" s="21"/>
      <c r="C8" s="3"/>
      <c r="D8" s="66"/>
      <c r="E8" s="5"/>
      <c r="F8" s="1"/>
    </row>
    <row r="9" spans="1:6" ht="14.1" customHeight="1">
      <c r="A9" s="6"/>
      <c r="B9" s="7"/>
      <c r="C9" s="3"/>
      <c r="D9" s="66"/>
      <c r="E9" s="5"/>
      <c r="F9" s="1"/>
    </row>
    <row r="10" spans="1:6" ht="14.1" customHeight="1">
      <c r="A10" s="20" t="s">
        <v>734</v>
      </c>
      <c r="B10" s="21" t="s">
        <v>733</v>
      </c>
      <c r="C10" s="3"/>
      <c r="D10" s="66"/>
      <c r="E10" s="5"/>
      <c r="F10" s="1"/>
    </row>
    <row r="11" spans="1:6" ht="14.1" customHeight="1">
      <c r="A11" s="20"/>
      <c r="B11" s="21"/>
      <c r="C11" s="3"/>
      <c r="D11" s="66"/>
      <c r="E11" s="5"/>
      <c r="F11" s="1"/>
    </row>
    <row r="12" spans="1:6" ht="14.1" customHeight="1">
      <c r="A12" s="6" t="s">
        <v>731</v>
      </c>
      <c r="B12" s="7" t="s">
        <v>732</v>
      </c>
      <c r="C12" s="3"/>
      <c r="D12" s="66"/>
      <c r="E12" s="5"/>
      <c r="F12" s="1"/>
    </row>
    <row r="13" spans="1:6" ht="14.1" customHeight="1">
      <c r="A13" s="6"/>
      <c r="B13" s="8"/>
      <c r="C13" s="3"/>
      <c r="D13" s="66"/>
      <c r="E13" s="5"/>
      <c r="F13" s="1"/>
    </row>
    <row r="14" spans="1:6" ht="14.1" customHeight="1">
      <c r="A14" s="6" t="s">
        <v>0</v>
      </c>
      <c r="B14" s="7" t="s">
        <v>1</v>
      </c>
      <c r="C14" s="3" t="s">
        <v>323</v>
      </c>
      <c r="D14" s="66">
        <v>50</v>
      </c>
      <c r="E14" s="24"/>
      <c r="F14" s="23"/>
    </row>
    <row r="15" spans="1:6" ht="14.1" customHeight="1">
      <c r="A15" s="6"/>
      <c r="B15" s="7" t="s">
        <v>2</v>
      </c>
      <c r="C15" s="3"/>
      <c r="D15" s="66"/>
      <c r="E15" s="24"/>
      <c r="F15" s="23"/>
    </row>
    <row r="16" spans="1:6" ht="14.1" customHeight="1">
      <c r="A16" s="6"/>
      <c r="B16" s="7"/>
      <c r="C16" s="3"/>
      <c r="D16" s="66"/>
      <c r="E16" s="5"/>
      <c r="F16" s="1"/>
    </row>
    <row r="17" spans="1:6" ht="14.1" customHeight="1">
      <c r="A17" s="6"/>
      <c r="B17" s="7"/>
      <c r="C17" s="3"/>
      <c r="D17" s="66"/>
      <c r="E17" s="94"/>
      <c r="F17" s="1"/>
    </row>
    <row r="18" spans="1:6" ht="14.1" customHeight="1">
      <c r="A18" s="6"/>
      <c r="B18" s="7"/>
      <c r="C18" s="3"/>
      <c r="D18" s="66"/>
      <c r="E18" s="5"/>
      <c r="F18" s="1"/>
    </row>
    <row r="19" spans="1:6" ht="14.1" customHeight="1">
      <c r="A19" s="6"/>
      <c r="B19" s="7"/>
      <c r="C19" s="3"/>
      <c r="D19" s="66"/>
      <c r="E19" s="94"/>
      <c r="F19" s="1"/>
    </row>
    <row r="20" spans="1:6" ht="14.1" customHeight="1">
      <c r="A20" s="6"/>
      <c r="B20" s="7"/>
      <c r="C20" s="3"/>
      <c r="D20" s="66"/>
      <c r="E20" s="5"/>
      <c r="F20" s="1"/>
    </row>
    <row r="21" spans="1:6" ht="14.1" customHeight="1">
      <c r="A21" s="6"/>
      <c r="B21" s="7"/>
      <c r="C21" s="3"/>
      <c r="D21" s="66"/>
      <c r="E21" s="94"/>
      <c r="F21" s="1"/>
    </row>
    <row r="22" spans="1:6" ht="14.1" customHeight="1">
      <c r="A22" s="6"/>
      <c r="B22" s="7"/>
      <c r="C22" s="3"/>
      <c r="D22" s="66"/>
      <c r="E22" s="5"/>
      <c r="F22" s="1"/>
    </row>
    <row r="23" spans="1:6" ht="14.1" customHeight="1">
      <c r="A23" s="6"/>
      <c r="B23" s="7"/>
      <c r="C23" s="3"/>
      <c r="D23" s="66"/>
      <c r="E23" s="5"/>
      <c r="F23" s="1"/>
    </row>
    <row r="24" spans="1:6" ht="14.1" customHeight="1">
      <c r="A24" s="20"/>
      <c r="B24" s="21"/>
      <c r="C24" s="3"/>
      <c r="D24" s="66"/>
      <c r="E24" s="5"/>
      <c r="F24" s="1"/>
    </row>
    <row r="25" spans="1:6" ht="14.1" customHeight="1">
      <c r="A25" s="20"/>
      <c r="B25" s="21"/>
      <c r="C25" s="3"/>
      <c r="D25" s="66"/>
      <c r="E25" s="5"/>
      <c r="F25" s="1"/>
    </row>
    <row r="26" spans="1:6" ht="14.1" customHeight="1">
      <c r="A26" s="20"/>
      <c r="B26" s="21"/>
      <c r="C26" s="3"/>
      <c r="D26" s="66"/>
      <c r="E26" s="94"/>
      <c r="F26" s="1"/>
    </row>
    <row r="27" spans="1:6" ht="14.1" customHeight="1">
      <c r="A27" s="6"/>
      <c r="B27" s="7"/>
      <c r="C27" s="3"/>
      <c r="D27" s="66"/>
      <c r="E27" s="5"/>
      <c r="F27" s="1"/>
    </row>
    <row r="28" spans="1:6" ht="14.1" customHeight="1">
      <c r="A28" s="20"/>
      <c r="B28" s="21"/>
      <c r="C28" s="3"/>
      <c r="D28" s="66"/>
      <c r="E28" s="94"/>
      <c r="F28" s="1"/>
    </row>
    <row r="29" spans="1:6" ht="14.1" customHeight="1">
      <c r="A29" s="6"/>
      <c r="B29" s="7"/>
      <c r="C29" s="3"/>
      <c r="D29" s="66"/>
      <c r="E29" s="5"/>
      <c r="F29" s="1"/>
    </row>
    <row r="30" spans="1:6" ht="14.1" customHeight="1">
      <c r="A30" s="20"/>
      <c r="B30" s="21"/>
      <c r="C30" s="3"/>
      <c r="D30" s="66"/>
      <c r="E30" s="5"/>
      <c r="F30" s="1"/>
    </row>
    <row r="31" spans="1:6" ht="14.1" customHeight="1">
      <c r="A31" s="6"/>
      <c r="B31" s="7"/>
      <c r="C31" s="3"/>
      <c r="D31" s="66"/>
      <c r="E31" s="5"/>
      <c r="F31" s="1"/>
    </row>
    <row r="32" spans="1:6" ht="14.1" customHeight="1">
      <c r="A32" s="6"/>
      <c r="B32" s="7"/>
      <c r="C32" s="3"/>
      <c r="D32" s="66"/>
      <c r="E32" s="5"/>
      <c r="F32" s="1"/>
    </row>
    <row r="33" spans="1:6" ht="14.1" customHeight="1">
      <c r="A33" s="6"/>
      <c r="B33" s="7"/>
      <c r="C33" s="3"/>
      <c r="D33" s="66"/>
      <c r="E33" s="5"/>
      <c r="F33" s="1"/>
    </row>
    <row r="34" spans="1:6" ht="14.1" customHeight="1">
      <c r="A34" s="6"/>
      <c r="B34" s="7"/>
      <c r="C34" s="3"/>
      <c r="D34" s="66"/>
      <c r="E34" s="94"/>
      <c r="F34" s="1"/>
    </row>
    <row r="35" spans="1:6" ht="14.1" customHeight="1">
      <c r="A35" s="6"/>
      <c r="B35" s="7"/>
      <c r="C35" s="3"/>
      <c r="D35" s="66"/>
      <c r="E35" s="5"/>
      <c r="F35" s="1"/>
    </row>
    <row r="36" spans="1:6" ht="14.1" customHeight="1">
      <c r="A36" s="6"/>
      <c r="B36" s="7"/>
      <c r="C36" s="3"/>
      <c r="D36" s="66"/>
      <c r="E36" s="5"/>
      <c r="F36" s="1"/>
    </row>
    <row r="37" spans="1:6" ht="14.1" customHeight="1">
      <c r="A37" s="6"/>
      <c r="B37" s="7"/>
      <c r="C37" s="3"/>
      <c r="D37" s="66"/>
      <c r="E37" s="5"/>
      <c r="F37" s="1"/>
    </row>
    <row r="38" spans="1:6" ht="14.1" customHeight="1">
      <c r="A38" s="6"/>
      <c r="B38" s="7"/>
      <c r="C38" s="3"/>
      <c r="D38" s="66"/>
      <c r="E38" s="5"/>
      <c r="F38" s="1"/>
    </row>
    <row r="39" spans="1:6" ht="14.1" customHeight="1">
      <c r="A39" s="6"/>
      <c r="B39" s="7"/>
      <c r="C39" s="3"/>
      <c r="D39" s="66"/>
      <c r="E39" s="94"/>
      <c r="F39" s="1"/>
    </row>
    <row r="40" spans="1:6" ht="14.1" customHeight="1">
      <c r="A40" s="6"/>
      <c r="B40" s="7"/>
      <c r="C40" s="3"/>
      <c r="D40" s="66"/>
      <c r="E40" s="5"/>
      <c r="F40" s="1"/>
    </row>
    <row r="41" spans="1:6" ht="14.1" customHeight="1">
      <c r="A41" s="6"/>
      <c r="B41" s="7"/>
      <c r="C41" s="3"/>
      <c r="D41" s="66"/>
      <c r="E41" s="5"/>
      <c r="F41" s="1"/>
    </row>
    <row r="42" spans="1:6" ht="14.1" customHeight="1">
      <c r="A42" s="6"/>
      <c r="B42" s="7"/>
      <c r="C42" s="3"/>
      <c r="D42" s="66"/>
      <c r="E42" s="94"/>
      <c r="F42" s="1"/>
    </row>
    <row r="43" spans="1:6" ht="14.1" customHeight="1">
      <c r="A43" s="6"/>
      <c r="B43" s="7"/>
      <c r="C43" s="3"/>
      <c r="D43" s="66"/>
      <c r="E43" s="5"/>
      <c r="F43" s="1"/>
    </row>
    <row r="44" spans="1:6" ht="14.1" customHeight="1">
      <c r="A44" s="6"/>
      <c r="B44" s="7"/>
      <c r="C44" s="3"/>
      <c r="D44" s="66"/>
      <c r="E44" s="5"/>
      <c r="F44" s="1"/>
    </row>
    <row r="45" spans="1:6" ht="14.1" customHeight="1">
      <c r="A45" s="6"/>
      <c r="B45" s="7"/>
      <c r="C45" s="3"/>
      <c r="D45" s="66"/>
      <c r="E45" s="94"/>
      <c r="F45" s="1"/>
    </row>
    <row r="46" spans="1:6" ht="14.1" customHeight="1">
      <c r="A46" s="6"/>
      <c r="B46" s="7"/>
      <c r="C46" s="3"/>
      <c r="D46" s="66"/>
      <c r="E46" s="5"/>
      <c r="F46" s="1"/>
    </row>
    <row r="47" spans="1:6" ht="14.1" customHeight="1">
      <c r="A47" s="6"/>
      <c r="B47" s="7"/>
      <c r="C47" s="3"/>
      <c r="D47" s="66"/>
      <c r="E47" s="5"/>
      <c r="F47" s="1"/>
    </row>
    <row r="48" spans="1:6" ht="14.1" customHeight="1">
      <c r="A48" s="6"/>
      <c r="B48" s="7"/>
      <c r="C48" s="3"/>
      <c r="D48" s="66"/>
      <c r="E48" s="94"/>
      <c r="F48" s="1"/>
    </row>
    <row r="49" spans="1:6" ht="14.1" customHeight="1">
      <c r="A49" s="6"/>
      <c r="B49" s="7"/>
      <c r="C49" s="3"/>
      <c r="D49" s="66"/>
      <c r="E49" s="5"/>
      <c r="F49" s="1"/>
    </row>
    <row r="50" spans="1:6" ht="14.1" customHeight="1" thickBot="1">
      <c r="A50" s="25"/>
      <c r="B50" s="26"/>
      <c r="C50" s="27"/>
      <c r="D50" s="97"/>
      <c r="E50" s="29"/>
      <c r="F50" s="30"/>
    </row>
    <row r="51" spans="1:6" ht="28.05" customHeight="1" thickBot="1">
      <c r="A51" s="411" t="s">
        <v>254</v>
      </c>
      <c r="B51" s="412"/>
      <c r="C51" s="412"/>
      <c r="D51" s="412"/>
      <c r="E51" s="413"/>
      <c r="F51" s="88">
        <f>SUM(F2:F50)</f>
        <v>0</v>
      </c>
    </row>
    <row r="52" spans="1:6" ht="14.1" customHeight="1">
      <c r="A52" s="32"/>
      <c r="B52" s="32"/>
      <c r="C52" s="32"/>
      <c r="D52" s="98"/>
      <c r="E52" s="32"/>
      <c r="F52" s="34"/>
    </row>
    <row r="53" spans="1:6" ht="28.05" customHeight="1">
      <c r="A53" s="396" t="s">
        <v>255</v>
      </c>
      <c r="B53" s="397"/>
      <c r="C53" s="397"/>
      <c r="D53" s="397"/>
      <c r="E53" s="398" t="s">
        <v>256</v>
      </c>
      <c r="F53" s="397"/>
    </row>
    <row r="54" spans="1:6" ht="10.050000000000001" customHeight="1">
      <c r="A54" s="35"/>
      <c r="E54" s="37"/>
    </row>
    <row r="55" spans="1:6" ht="28.05" customHeight="1"/>
    <row r="56" spans="1:6" ht="28.05" customHeight="1"/>
    <row r="57" spans="1:6" ht="14.1" customHeight="1"/>
    <row r="58" spans="1:6" ht="14.1" customHeight="1"/>
    <row r="59" spans="1:6" ht="14.1" customHeight="1"/>
    <row r="60" spans="1:6" ht="14.1" customHeight="1"/>
    <row r="61" spans="1:6" ht="14.1" customHeight="1"/>
    <row r="62" spans="1:6" ht="14.1" customHeight="1"/>
    <row r="63" spans="1:6" ht="14.1" customHeight="1"/>
    <row r="64" spans="1:6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28.05" customHeight="1"/>
    <row r="103" ht="14.1" customHeight="1"/>
    <row r="104" ht="28.05" customHeight="1"/>
    <row r="105" ht="42" customHeight="1"/>
    <row r="106" ht="10.050000000000001" customHeight="1"/>
    <row r="107" ht="28.05" customHeight="1"/>
    <row r="108" ht="28.05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28.05" customHeight="1"/>
    <row r="155" ht="14.1" customHeight="1"/>
    <row r="156" ht="28.05" customHeight="1"/>
    <row r="157" ht="42" customHeight="1"/>
    <row r="158" ht="10.050000000000001" customHeight="1"/>
    <row r="159" ht="28.05" customHeight="1"/>
    <row r="160" ht="28.05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28.05" customHeight="1"/>
    <row r="207" ht="14.1" customHeight="1"/>
    <row r="208" ht="28.05" customHeight="1"/>
    <row r="209" ht="42" customHeight="1"/>
    <row r="210" ht="10.050000000000001" customHeight="1"/>
    <row r="211" ht="28.05" customHeight="1"/>
    <row r="212" ht="28.05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28.05" customHeight="1"/>
    <row r="259" ht="14.1" customHeight="1"/>
    <row r="260" ht="28.05" customHeight="1"/>
    <row r="261" ht="42" customHeight="1"/>
    <row r="262" ht="10.050000000000001" customHeight="1"/>
    <row r="263" ht="28.05" customHeight="1"/>
    <row r="264" ht="28.05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28.05" customHeight="1"/>
    <row r="311" ht="14.1" customHeight="1"/>
    <row r="312" ht="28.05" customHeight="1"/>
    <row r="313" ht="42" customHeight="1"/>
    <row r="314" ht="10.050000000000001" customHeight="1"/>
    <row r="315" ht="28.05" customHeight="1"/>
    <row r="316" ht="28.05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28.05" customHeight="1"/>
    <row r="363" ht="14.1" customHeight="1"/>
    <row r="364" ht="28.05" customHeight="1"/>
    <row r="365" ht="42" customHeight="1"/>
    <row r="366" ht="10.050000000000001" customHeight="1"/>
    <row r="367" ht="28.05" customHeight="1"/>
    <row r="368" ht="28.05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28.05" customHeight="1"/>
    <row r="415" ht="14.1" customHeight="1"/>
    <row r="416" ht="28.05" customHeight="1"/>
    <row r="417" ht="42" customHeight="1"/>
    <row r="418" ht="10.050000000000001" customHeight="1"/>
    <row r="419" ht="28.05" customHeight="1"/>
    <row r="420" ht="28.05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28.05" customHeight="1"/>
    <row r="467" ht="14.1" customHeight="1"/>
    <row r="468" ht="28.05" customHeight="1"/>
    <row r="469" ht="42" customHeight="1"/>
    <row r="470" ht="10.050000000000001" customHeight="1"/>
  </sheetData>
  <mergeCells count="3">
    <mergeCell ref="A51:E51"/>
    <mergeCell ref="A53:D53"/>
    <mergeCell ref="E53:F53"/>
  </mergeCells>
  <phoneticPr fontId="1" type="noConversion"/>
  <conditionalFormatting sqref="F19:F49 F14:F17">
    <cfRule type="cellIs" dxfId="109" priority="1" stopIfTrue="1" operator="equal">
      <formula>"ro"</formula>
    </cfRule>
    <cfRule type="cellIs" dxfId="108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20" orientation="portrait" blackAndWhite="1" r:id="rId1"/>
  <headerFooter alignWithMargins="0">
    <oddHeader>&amp;L&amp;"Calibri,Regular"&amp;8
Part C2: Pricing Data
RTD01-2016/2017-TIDC25</oddHeader>
    <oddFooter>&amp;C&amp;"Calibri,Regular"&amp;8Part C2: Page &amp;P&amp;  of 145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0"/>
  </sheetPr>
  <dimension ref="A1:F444"/>
  <sheetViews>
    <sheetView showZeros="0" view="pageBreakPreview" topLeftCell="A94" zoomScaleNormal="120" zoomScaleSheetLayoutView="100" workbookViewId="0">
      <selection activeCell="I15" sqref="I15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36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83" t="s">
        <v>248</v>
      </c>
      <c r="B1" s="84" t="s">
        <v>249</v>
      </c>
      <c r="C1" s="84" t="s">
        <v>250</v>
      </c>
      <c r="D1" s="85" t="s">
        <v>251</v>
      </c>
      <c r="E1" s="86" t="s">
        <v>252</v>
      </c>
      <c r="F1" s="87" t="s">
        <v>253</v>
      </c>
    </row>
    <row r="2" spans="1:6" ht="14.1" customHeight="1">
      <c r="A2" s="14"/>
      <c r="B2" s="15"/>
      <c r="C2" s="16"/>
      <c r="D2" s="17"/>
      <c r="E2" s="18"/>
      <c r="F2" s="19"/>
    </row>
    <row r="3" spans="1:6" ht="14.1" customHeight="1">
      <c r="A3" s="20" t="s">
        <v>303</v>
      </c>
      <c r="B3" s="21" t="s">
        <v>286</v>
      </c>
      <c r="C3" s="3"/>
      <c r="D3" s="4"/>
      <c r="E3" s="5"/>
      <c r="F3" s="1"/>
    </row>
    <row r="4" spans="1:6" ht="14.1" customHeight="1">
      <c r="A4" s="6"/>
      <c r="B4" s="7"/>
      <c r="C4" s="3"/>
      <c r="D4" s="4"/>
      <c r="E4" s="5"/>
      <c r="F4" s="1"/>
    </row>
    <row r="5" spans="1:6" ht="14.1" customHeight="1">
      <c r="A5" s="20" t="s">
        <v>90</v>
      </c>
      <c r="B5" s="21" t="s">
        <v>101</v>
      </c>
      <c r="C5" s="3"/>
      <c r="D5" s="4"/>
      <c r="E5" s="5"/>
      <c r="F5" s="1"/>
    </row>
    <row r="6" spans="1:6" ht="14.1" customHeight="1">
      <c r="A6" s="6"/>
      <c r="B6" s="8"/>
      <c r="C6" s="3"/>
      <c r="D6" s="4"/>
      <c r="E6" s="5"/>
      <c r="F6" s="1"/>
    </row>
    <row r="7" spans="1:6" ht="14.1" customHeight="1">
      <c r="A7" s="20" t="s">
        <v>102</v>
      </c>
      <c r="B7" s="21" t="s">
        <v>197</v>
      </c>
      <c r="C7" s="3"/>
      <c r="D7" s="4"/>
      <c r="E7" s="5"/>
      <c r="F7" s="1"/>
    </row>
    <row r="8" spans="1:6" ht="14.1" customHeight="1">
      <c r="A8" s="6"/>
      <c r="B8" s="7"/>
      <c r="C8" s="3"/>
      <c r="D8" s="4"/>
      <c r="E8" s="5"/>
      <c r="F8" s="1"/>
    </row>
    <row r="9" spans="1:6" ht="14.1" customHeight="1">
      <c r="A9" s="6" t="s">
        <v>103</v>
      </c>
      <c r="B9" s="7" t="s">
        <v>198</v>
      </c>
      <c r="C9" s="3" t="s">
        <v>386</v>
      </c>
      <c r="D9" s="66">
        <v>100</v>
      </c>
      <c r="E9" s="24"/>
      <c r="F9" s="23" t="str">
        <f>IF(TRIM(D9)="rate only","ro",IF(ISBLANK(E9)," ",D9*E9))</f>
        <v xml:space="preserve"> </v>
      </c>
    </row>
    <row r="10" spans="1:6" ht="14.1" customHeight="1">
      <c r="A10" s="6"/>
      <c r="B10" s="7"/>
      <c r="C10" s="3"/>
      <c r="D10" s="66"/>
      <c r="E10" s="5"/>
      <c r="F10" s="1"/>
    </row>
    <row r="11" spans="1:6" ht="14.1" customHeight="1">
      <c r="A11" s="6" t="s">
        <v>104</v>
      </c>
      <c r="B11" s="7" t="s">
        <v>199</v>
      </c>
      <c r="C11" s="3" t="s">
        <v>386</v>
      </c>
      <c r="D11" s="66">
        <v>100</v>
      </c>
      <c r="E11" s="24"/>
      <c r="F11" s="23" t="str">
        <f>IF(TRIM(D11)="rate only","ro",IF(ISBLANK(E11)," ",D11*E11))</f>
        <v xml:space="preserve"> </v>
      </c>
    </row>
    <row r="12" spans="1:6" ht="14.1" customHeight="1">
      <c r="A12" s="6"/>
      <c r="B12" s="7"/>
      <c r="C12" s="3"/>
      <c r="D12" s="66"/>
      <c r="E12" s="5"/>
      <c r="F12" s="1"/>
    </row>
    <row r="13" spans="1:6" ht="14.1" customHeight="1">
      <c r="A13" s="6" t="s">
        <v>200</v>
      </c>
      <c r="B13" s="7" t="s">
        <v>201</v>
      </c>
      <c r="C13" s="3" t="s">
        <v>386</v>
      </c>
      <c r="D13" s="66">
        <v>20</v>
      </c>
      <c r="E13" s="24"/>
      <c r="F13" s="23" t="str">
        <f>IF(TRIM(D13)="rate only","ro",IF(ISBLANK(E13)," ",D13*E13))</f>
        <v xml:space="preserve"> </v>
      </c>
    </row>
    <row r="14" spans="1:6" ht="14.1" customHeight="1">
      <c r="A14" s="6"/>
      <c r="B14" s="7"/>
      <c r="C14" s="3"/>
      <c r="D14" s="4"/>
      <c r="E14" s="5"/>
      <c r="F14" s="1"/>
    </row>
    <row r="15" spans="1:6" ht="14.1" customHeight="1">
      <c r="A15" s="6"/>
      <c r="B15" s="7"/>
      <c r="C15" s="3"/>
      <c r="D15" s="4"/>
      <c r="E15" s="5"/>
      <c r="F15" s="1"/>
    </row>
    <row r="16" spans="1:6" ht="14.1" customHeight="1">
      <c r="A16" s="20" t="s">
        <v>105</v>
      </c>
      <c r="B16" s="21" t="s">
        <v>202</v>
      </c>
      <c r="C16" s="3"/>
      <c r="D16" s="4"/>
      <c r="E16" s="5"/>
      <c r="F16" s="1"/>
    </row>
    <row r="17" spans="1:6" ht="14.1" customHeight="1">
      <c r="A17" s="6"/>
      <c r="B17" s="21" t="s">
        <v>203</v>
      </c>
      <c r="C17" s="3"/>
      <c r="D17" s="4"/>
      <c r="E17" s="5"/>
      <c r="F17" s="1"/>
    </row>
    <row r="18" spans="1:6" ht="14.1" customHeight="1">
      <c r="A18" s="6"/>
      <c r="B18" s="7"/>
      <c r="C18" s="3"/>
      <c r="D18" s="4"/>
      <c r="E18" s="5"/>
      <c r="F18" s="1"/>
    </row>
    <row r="19" spans="1:6" ht="14.1" customHeight="1">
      <c r="A19" s="6" t="s">
        <v>108</v>
      </c>
      <c r="B19" s="7" t="s">
        <v>198</v>
      </c>
      <c r="C19" s="3" t="s">
        <v>220</v>
      </c>
      <c r="D19" s="66"/>
      <c r="E19" s="22"/>
      <c r="F19" s="23" t="str">
        <f>IF(TRIM(D19)="rate only","ro",IF(ISBLANK(E19)," ",D19*E19))</f>
        <v xml:space="preserve"> </v>
      </c>
    </row>
    <row r="20" spans="1:6" ht="14.1" customHeight="1">
      <c r="A20" s="6"/>
      <c r="B20" s="7"/>
      <c r="C20" s="3"/>
      <c r="D20" s="4"/>
      <c r="E20" s="5"/>
      <c r="F20" s="1"/>
    </row>
    <row r="21" spans="1:6" ht="14.1" customHeight="1">
      <c r="A21" s="6" t="s">
        <v>109</v>
      </c>
      <c r="B21" s="7" t="s">
        <v>199</v>
      </c>
      <c r="C21" s="3" t="s">
        <v>220</v>
      </c>
      <c r="D21" s="66"/>
      <c r="E21" s="22"/>
      <c r="F21" s="23" t="str">
        <f>IF(TRIM(D21)="rate only","ro",IF(ISBLANK(E21)," ",D21*E21))</f>
        <v xml:space="preserve"> </v>
      </c>
    </row>
    <row r="22" spans="1:6" ht="14.1" customHeight="1">
      <c r="A22" s="6"/>
      <c r="B22" s="7"/>
      <c r="C22" s="3"/>
      <c r="D22" s="4"/>
      <c r="E22" s="5"/>
      <c r="F22" s="1"/>
    </row>
    <row r="23" spans="1:6" ht="14.1" customHeight="1">
      <c r="A23" s="6" t="s">
        <v>204</v>
      </c>
      <c r="B23" s="7" t="s">
        <v>201</v>
      </c>
      <c r="C23" s="3" t="s">
        <v>220</v>
      </c>
      <c r="D23" s="66"/>
      <c r="E23" s="22"/>
      <c r="F23" s="23" t="str">
        <f>IF(TRIM(D23)="rate only","ro",IF(ISBLANK(E23)," ",D23*E23))</f>
        <v xml:space="preserve"> </v>
      </c>
    </row>
    <row r="24" spans="1:6" ht="14.1" customHeight="1">
      <c r="A24" s="6"/>
      <c r="B24" s="7"/>
      <c r="C24" s="3"/>
      <c r="D24" s="4"/>
      <c r="E24" s="5"/>
      <c r="F24" s="1"/>
    </row>
    <row r="25" spans="1:6" ht="14.1" customHeight="1">
      <c r="A25" s="6"/>
      <c r="B25" s="7"/>
      <c r="C25" s="3"/>
      <c r="D25" s="4"/>
      <c r="E25" s="5"/>
      <c r="F25" s="1"/>
    </row>
    <row r="26" spans="1:6" ht="14.1" customHeight="1">
      <c r="A26" s="20" t="s">
        <v>106</v>
      </c>
      <c r="B26" s="21" t="s">
        <v>91</v>
      </c>
      <c r="C26" s="3"/>
      <c r="D26" s="4"/>
      <c r="E26" s="5"/>
      <c r="F26" s="1"/>
    </row>
    <row r="27" spans="1:6" ht="14.1" customHeight="1">
      <c r="A27" s="6"/>
      <c r="B27" s="7"/>
      <c r="C27" s="3"/>
      <c r="D27" s="4"/>
      <c r="E27" s="5"/>
      <c r="F27" s="1"/>
    </row>
    <row r="28" spans="1:6" ht="14.1" customHeight="1">
      <c r="A28" s="6" t="s">
        <v>107</v>
      </c>
      <c r="B28" s="7" t="s">
        <v>147</v>
      </c>
      <c r="C28" s="3"/>
      <c r="D28" s="4"/>
      <c r="E28" s="5"/>
      <c r="F28" s="1"/>
    </row>
    <row r="29" spans="1:6" ht="14.1" customHeight="1">
      <c r="A29" s="6"/>
      <c r="B29" s="7"/>
      <c r="C29" s="3"/>
      <c r="D29" s="4"/>
      <c r="E29" s="5"/>
      <c r="F29" s="1"/>
    </row>
    <row r="30" spans="1:6" ht="14.1" customHeight="1">
      <c r="A30" s="6" t="s">
        <v>150</v>
      </c>
      <c r="B30" s="7" t="s">
        <v>148</v>
      </c>
      <c r="C30" s="3" t="s">
        <v>386</v>
      </c>
      <c r="D30" s="66">
        <v>20</v>
      </c>
      <c r="E30" s="24"/>
      <c r="F30" s="23" t="str">
        <f>IF(TRIM(D30)="rate only","ro",IF(ISBLANK(E30)," ",D30*E30))</f>
        <v xml:space="preserve"> </v>
      </c>
    </row>
    <row r="31" spans="1:6" ht="14.1" customHeight="1">
      <c r="A31" s="6"/>
      <c r="B31" s="7"/>
      <c r="C31" s="3"/>
      <c r="D31" s="4"/>
      <c r="E31" s="5"/>
      <c r="F31" s="1"/>
    </row>
    <row r="32" spans="1:6" ht="14.1" customHeight="1">
      <c r="A32" s="6" t="s">
        <v>151</v>
      </c>
      <c r="B32" s="7" t="s">
        <v>149</v>
      </c>
      <c r="C32" s="3" t="s">
        <v>386</v>
      </c>
      <c r="D32" s="66">
        <v>20</v>
      </c>
      <c r="E32" s="24"/>
      <c r="F32" s="23" t="str">
        <f>IF(TRIM(D32)="rate only","ro",IF(ISBLANK(E32)," ",D32*E32))</f>
        <v xml:space="preserve"> </v>
      </c>
    </row>
    <row r="33" spans="1:6" ht="14.1" customHeight="1">
      <c r="A33" s="6"/>
      <c r="B33" s="7"/>
      <c r="C33" s="3"/>
      <c r="D33" s="4"/>
      <c r="E33" s="5"/>
      <c r="F33" s="1"/>
    </row>
    <row r="34" spans="1:6" ht="14.1" customHeight="1">
      <c r="A34" s="6"/>
      <c r="B34" s="7"/>
      <c r="C34" s="3"/>
      <c r="D34" s="4"/>
      <c r="E34" s="5"/>
      <c r="F34" s="1"/>
    </row>
    <row r="35" spans="1:6" ht="14.1" customHeight="1">
      <c r="A35" s="6" t="s">
        <v>137</v>
      </c>
      <c r="B35" s="7" t="s">
        <v>152</v>
      </c>
      <c r="C35" s="3" t="s">
        <v>386</v>
      </c>
      <c r="D35" s="66">
        <v>20</v>
      </c>
      <c r="E35" s="24"/>
      <c r="F35" s="23" t="str">
        <f>IF(TRIM(D35)="rate only","ro",IF(ISBLANK(E35)," ",D35*E35))</f>
        <v xml:space="preserve"> </v>
      </c>
    </row>
    <row r="36" spans="1:6" ht="14.1" customHeight="1">
      <c r="A36" s="6"/>
      <c r="B36" s="7"/>
      <c r="C36" s="3"/>
      <c r="D36" s="4"/>
      <c r="E36" s="5"/>
      <c r="F36" s="1"/>
    </row>
    <row r="37" spans="1:6" ht="14.1" customHeight="1">
      <c r="A37" s="6" t="s">
        <v>138</v>
      </c>
      <c r="B37" s="7" t="s">
        <v>153</v>
      </c>
      <c r="C37" s="3"/>
      <c r="D37" s="4"/>
      <c r="E37" s="5"/>
      <c r="F37" s="1"/>
    </row>
    <row r="38" spans="1:6" ht="14.1" customHeight="1">
      <c r="A38" s="6"/>
      <c r="B38" s="7" t="s">
        <v>154</v>
      </c>
      <c r="C38" s="3" t="s">
        <v>386</v>
      </c>
      <c r="D38" s="66">
        <v>20</v>
      </c>
      <c r="E38" s="24"/>
      <c r="F38" s="92"/>
    </row>
    <row r="39" spans="1:6" ht="14.1" customHeight="1">
      <c r="A39" s="6"/>
      <c r="B39" s="7"/>
      <c r="C39" s="3"/>
      <c r="D39" s="4"/>
      <c r="E39" s="5"/>
      <c r="F39" s="1"/>
    </row>
    <row r="40" spans="1:6" ht="14.1" customHeight="1">
      <c r="A40" s="6" t="s">
        <v>139</v>
      </c>
      <c r="B40" s="7" t="s">
        <v>155</v>
      </c>
      <c r="C40" s="3"/>
      <c r="D40" s="4"/>
      <c r="E40" s="5"/>
      <c r="F40" s="1"/>
    </row>
    <row r="41" spans="1:6" ht="14.1" customHeight="1">
      <c r="A41" s="6"/>
      <c r="B41" s="7" t="s">
        <v>156</v>
      </c>
      <c r="C41" s="3" t="s">
        <v>386</v>
      </c>
      <c r="D41" s="66">
        <v>10</v>
      </c>
      <c r="E41" s="24"/>
      <c r="F41" s="23" t="str">
        <f>IF(TRIM(D41)="rate only","ro",IF(ISBLANK(E41)," ",D41*E41))</f>
        <v xml:space="preserve"> </v>
      </c>
    </row>
    <row r="42" spans="1:6" ht="14.1" customHeight="1">
      <c r="A42" s="6"/>
      <c r="B42" s="7"/>
      <c r="C42" s="3"/>
      <c r="D42" s="4"/>
      <c r="E42" s="5"/>
      <c r="F42" s="1"/>
    </row>
    <row r="43" spans="1:6" ht="14.1" customHeight="1">
      <c r="A43" s="6" t="s">
        <v>141</v>
      </c>
      <c r="B43" s="7" t="s">
        <v>157</v>
      </c>
      <c r="C43" s="3" t="s">
        <v>386</v>
      </c>
      <c r="D43" s="66">
        <v>10</v>
      </c>
      <c r="E43" s="24"/>
      <c r="F43" s="23" t="str">
        <f>IF(TRIM(D43)="rate only","ro",IF(ISBLANK(E43)," ",D43*E43))</f>
        <v xml:space="preserve"> </v>
      </c>
    </row>
    <row r="44" spans="1:6" ht="14.1" customHeight="1">
      <c r="A44" s="6"/>
      <c r="B44" s="7"/>
      <c r="C44" s="3"/>
      <c r="D44" s="4"/>
      <c r="E44" s="5"/>
      <c r="F44" s="1"/>
    </row>
    <row r="45" spans="1:6" ht="14.1" customHeight="1">
      <c r="A45" s="6" t="s">
        <v>142</v>
      </c>
      <c r="B45" s="7" t="s">
        <v>158</v>
      </c>
      <c r="C45" s="3" t="s">
        <v>386</v>
      </c>
      <c r="D45" s="66">
        <v>20</v>
      </c>
      <c r="E45" s="24"/>
      <c r="F45" s="92"/>
    </row>
    <row r="46" spans="1:6" ht="14.1" customHeight="1">
      <c r="A46" s="6"/>
      <c r="B46" s="7"/>
      <c r="C46" s="3"/>
      <c r="D46" s="4"/>
      <c r="E46" s="5"/>
      <c r="F46" s="1"/>
    </row>
    <row r="47" spans="1:6" ht="14.1" customHeight="1">
      <c r="A47" s="6"/>
      <c r="B47" s="7"/>
      <c r="C47" s="3"/>
      <c r="D47" s="66">
        <v>0</v>
      </c>
      <c r="E47" s="24"/>
      <c r="F47" s="23" t="str">
        <f>IF(TRIM(D47)="rate only","ro",IF(ISBLANK(E47)," ",D47*E47))</f>
        <v xml:space="preserve"> </v>
      </c>
    </row>
    <row r="48" spans="1:6" ht="14.1" customHeight="1" thickBot="1">
      <c r="A48" s="25"/>
      <c r="B48" s="26"/>
      <c r="C48" s="27"/>
      <c r="D48" s="28"/>
      <c r="E48" s="29"/>
      <c r="F48" s="30"/>
    </row>
    <row r="49" spans="1:6" ht="28.05" customHeight="1" thickBot="1">
      <c r="A49" s="411" t="s">
        <v>257</v>
      </c>
      <c r="B49" s="412"/>
      <c r="C49" s="412"/>
      <c r="D49" s="412"/>
      <c r="E49" s="413"/>
      <c r="F49" s="88">
        <f>SUM(F2:F48)</f>
        <v>0</v>
      </c>
    </row>
    <row r="50" spans="1:6" ht="14.1" customHeight="1">
      <c r="A50" s="32"/>
      <c r="B50" s="32"/>
      <c r="C50" s="32"/>
      <c r="D50" s="33"/>
      <c r="E50" s="32"/>
      <c r="F50" s="34"/>
    </row>
    <row r="51" spans="1:6" ht="28.05" customHeight="1">
      <c r="A51" s="396" t="s">
        <v>255</v>
      </c>
      <c r="B51" s="397"/>
      <c r="C51" s="397"/>
      <c r="D51" s="397"/>
      <c r="E51" s="398" t="s">
        <v>256</v>
      </c>
      <c r="F51" s="397"/>
    </row>
    <row r="52" spans="1:6" ht="10.050000000000001" customHeight="1" thickBot="1">
      <c r="A52" s="35"/>
      <c r="E52" s="37"/>
    </row>
    <row r="53" spans="1:6" ht="28.05" customHeight="1" thickBot="1">
      <c r="A53" s="83" t="s">
        <v>248</v>
      </c>
      <c r="B53" s="84" t="s">
        <v>249</v>
      </c>
      <c r="C53" s="84" t="s">
        <v>250</v>
      </c>
      <c r="D53" s="85" t="s">
        <v>251</v>
      </c>
      <c r="E53" s="86" t="s">
        <v>252</v>
      </c>
      <c r="F53" s="87" t="s">
        <v>253</v>
      </c>
    </row>
    <row r="54" spans="1:6" ht="28.05" customHeight="1">
      <c r="A54" s="417" t="s">
        <v>258</v>
      </c>
      <c r="B54" s="429"/>
      <c r="C54" s="429"/>
      <c r="D54" s="429"/>
      <c r="E54" s="430"/>
      <c r="F54" s="89">
        <f>F49</f>
        <v>0</v>
      </c>
    </row>
    <row r="55" spans="1:6" ht="14.1" customHeight="1">
      <c r="A55" s="6"/>
      <c r="B55" s="7"/>
      <c r="C55" s="3"/>
      <c r="D55" s="4"/>
      <c r="E55" s="5"/>
      <c r="F55" s="1"/>
    </row>
    <row r="56" spans="1:6" ht="14.1" customHeight="1">
      <c r="A56" s="6"/>
      <c r="B56" s="7"/>
      <c r="C56" s="3"/>
      <c r="D56" s="4"/>
      <c r="E56" s="5"/>
      <c r="F56" s="93">
        <f t="shared" ref="F56:F68" si="0">E56*D56</f>
        <v>0</v>
      </c>
    </row>
    <row r="57" spans="1:6" ht="14.1" customHeight="1">
      <c r="A57" s="6" t="s">
        <v>159</v>
      </c>
      <c r="B57" s="7" t="s">
        <v>160</v>
      </c>
      <c r="C57" s="3"/>
      <c r="D57" s="4"/>
      <c r="E57" s="5"/>
      <c r="F57" s="93">
        <f t="shared" si="0"/>
        <v>0</v>
      </c>
    </row>
    <row r="58" spans="1:6" ht="14.1" customHeight="1">
      <c r="A58" s="6"/>
      <c r="B58" s="7" t="s">
        <v>161</v>
      </c>
      <c r="C58" s="3" t="s">
        <v>386</v>
      </c>
      <c r="D58" s="66">
        <v>12</v>
      </c>
      <c r="E58" s="24"/>
      <c r="F58" s="92">
        <f t="shared" si="0"/>
        <v>0</v>
      </c>
    </row>
    <row r="59" spans="1:6" ht="14.1" customHeight="1">
      <c r="A59" s="6"/>
      <c r="B59" s="7"/>
      <c r="C59" s="3"/>
      <c r="D59" s="4"/>
      <c r="E59" s="5"/>
      <c r="F59" s="93">
        <f t="shared" si="0"/>
        <v>0</v>
      </c>
    </row>
    <row r="60" spans="1:6" ht="14.1" customHeight="1">
      <c r="A60" s="6" t="s">
        <v>31</v>
      </c>
      <c r="B60" s="7" t="s">
        <v>162</v>
      </c>
      <c r="C60" s="3"/>
      <c r="D60" s="4"/>
      <c r="E60" s="5"/>
      <c r="F60" s="93">
        <f t="shared" si="0"/>
        <v>0</v>
      </c>
    </row>
    <row r="61" spans="1:6" ht="14.1" customHeight="1">
      <c r="A61" s="6"/>
      <c r="B61" s="7" t="s">
        <v>163</v>
      </c>
      <c r="C61" s="3" t="s">
        <v>386</v>
      </c>
      <c r="D61" s="66">
        <v>12</v>
      </c>
      <c r="E61" s="24"/>
      <c r="F61" s="92">
        <f t="shared" si="0"/>
        <v>0</v>
      </c>
    </row>
    <row r="62" spans="1:6" ht="14.1" customHeight="1">
      <c r="A62" s="6"/>
      <c r="B62" s="7"/>
      <c r="C62" s="3"/>
      <c r="D62" s="4"/>
      <c r="E62" s="5"/>
      <c r="F62" s="93">
        <f t="shared" si="0"/>
        <v>0</v>
      </c>
    </row>
    <row r="63" spans="1:6" ht="14.1" customHeight="1">
      <c r="A63" s="6"/>
      <c r="B63" s="7"/>
      <c r="C63" s="3"/>
      <c r="D63" s="4"/>
      <c r="E63" s="5"/>
      <c r="F63" s="93">
        <f t="shared" si="0"/>
        <v>0</v>
      </c>
    </row>
    <row r="64" spans="1:6" ht="14.1" customHeight="1">
      <c r="A64" s="6"/>
      <c r="B64" s="7"/>
      <c r="C64" s="3"/>
      <c r="D64" s="4"/>
      <c r="E64" s="5"/>
      <c r="F64" s="93">
        <f t="shared" si="0"/>
        <v>0</v>
      </c>
    </row>
    <row r="65" spans="1:6" ht="14.1" customHeight="1">
      <c r="A65" s="6" t="s">
        <v>164</v>
      </c>
      <c r="B65" s="7" t="s">
        <v>165</v>
      </c>
      <c r="C65" s="3"/>
      <c r="D65" s="4"/>
      <c r="E65" s="5"/>
      <c r="F65" s="93">
        <f t="shared" si="0"/>
        <v>0</v>
      </c>
    </row>
    <row r="66" spans="1:6" ht="14.1" customHeight="1">
      <c r="A66" s="6"/>
      <c r="B66" s="7"/>
      <c r="C66" s="3"/>
      <c r="D66" s="4"/>
      <c r="E66" s="5"/>
      <c r="F66" s="93">
        <f t="shared" si="0"/>
        <v>0</v>
      </c>
    </row>
    <row r="67" spans="1:6" ht="14.1" customHeight="1">
      <c r="A67" s="6" t="s">
        <v>32</v>
      </c>
      <c r="B67" s="7" t="s">
        <v>166</v>
      </c>
      <c r="C67" s="3" t="s">
        <v>386</v>
      </c>
      <c r="D67" s="66">
        <v>12</v>
      </c>
      <c r="E67" s="24"/>
      <c r="F67" s="92"/>
    </row>
    <row r="68" spans="1:6" ht="14.1" customHeight="1">
      <c r="A68" s="6"/>
      <c r="B68" s="7"/>
      <c r="C68" s="3"/>
      <c r="D68" s="4"/>
      <c r="E68" s="5"/>
      <c r="F68" s="93">
        <f t="shared" si="0"/>
        <v>0</v>
      </c>
    </row>
    <row r="69" spans="1:6" ht="14.1" customHeight="1">
      <c r="A69" s="6" t="s">
        <v>33</v>
      </c>
      <c r="B69" s="7" t="s">
        <v>167</v>
      </c>
      <c r="C69" s="3" t="s">
        <v>386</v>
      </c>
      <c r="D69" s="66">
        <v>12</v>
      </c>
      <c r="E69" s="24"/>
      <c r="F69" s="92"/>
    </row>
    <row r="70" spans="1:6" ht="14.1" customHeight="1">
      <c r="A70" s="6"/>
      <c r="B70" s="7"/>
      <c r="C70" s="3"/>
      <c r="D70" s="4"/>
      <c r="E70" s="5"/>
      <c r="F70" s="1"/>
    </row>
    <row r="71" spans="1:6" ht="14.1" customHeight="1">
      <c r="A71" s="6"/>
      <c r="B71" s="7"/>
      <c r="C71" s="3"/>
      <c r="D71" s="4"/>
      <c r="E71" s="5"/>
      <c r="F71" s="1"/>
    </row>
    <row r="72" spans="1:6" ht="14.1" customHeight="1">
      <c r="A72" s="6"/>
      <c r="B72" s="7"/>
      <c r="C72" s="3"/>
      <c r="D72" s="4"/>
      <c r="E72" s="5"/>
      <c r="F72" s="1"/>
    </row>
    <row r="73" spans="1:6" ht="14.1" customHeight="1">
      <c r="A73" s="6"/>
      <c r="B73" s="7"/>
      <c r="C73" s="3"/>
      <c r="D73" s="4"/>
      <c r="E73" s="5"/>
      <c r="F73" s="1"/>
    </row>
    <row r="74" spans="1:6" ht="14.1" customHeight="1">
      <c r="A74" s="6"/>
      <c r="B74" s="7"/>
      <c r="C74" s="3"/>
      <c r="D74" s="4"/>
      <c r="E74" s="5"/>
      <c r="F74" s="1"/>
    </row>
    <row r="75" spans="1:6" ht="14.1" customHeight="1">
      <c r="A75" s="6"/>
      <c r="B75" s="7"/>
      <c r="C75" s="3"/>
      <c r="D75" s="4"/>
      <c r="E75" s="5"/>
      <c r="F75" s="1"/>
    </row>
    <row r="76" spans="1:6" ht="14.1" customHeight="1">
      <c r="A76" s="6"/>
      <c r="B76" s="7"/>
      <c r="C76" s="3"/>
      <c r="D76" s="4"/>
      <c r="E76" s="5"/>
      <c r="F76" s="1"/>
    </row>
    <row r="77" spans="1:6" ht="14.1" customHeight="1" thickBot="1">
      <c r="A77" s="25"/>
      <c r="B77" s="26"/>
      <c r="C77" s="27"/>
      <c r="D77" s="28"/>
      <c r="E77" s="29"/>
      <c r="F77" s="30"/>
    </row>
    <row r="78" spans="1:6" ht="28.05" customHeight="1" thickBot="1">
      <c r="A78" s="411" t="s">
        <v>257</v>
      </c>
      <c r="B78" s="412"/>
      <c r="C78" s="412"/>
      <c r="D78" s="412"/>
      <c r="E78" s="413"/>
      <c r="F78" s="88">
        <f>SUM(F54:F77)</f>
        <v>0</v>
      </c>
    </row>
    <row r="79" spans="1:6" ht="14.1" customHeight="1">
      <c r="A79" s="39"/>
      <c r="B79" s="39"/>
      <c r="C79" s="39"/>
      <c r="D79" s="40"/>
      <c r="E79" s="39"/>
      <c r="F79" s="41"/>
    </row>
    <row r="80" spans="1:6" ht="28.05" customHeight="1">
      <c r="A80" s="396" t="s">
        <v>255</v>
      </c>
      <c r="B80" s="397"/>
      <c r="C80" s="397"/>
      <c r="D80" s="397"/>
      <c r="E80" s="398" t="s">
        <v>256</v>
      </c>
      <c r="F80" s="397"/>
    </row>
    <row r="81" spans="1:6" ht="10.050000000000001" customHeight="1" thickBot="1"/>
    <row r="82" spans="1:6" ht="28.05" customHeight="1" thickBot="1">
      <c r="A82" s="83" t="s">
        <v>248</v>
      </c>
      <c r="B82" s="84" t="s">
        <v>249</v>
      </c>
      <c r="C82" s="84" t="s">
        <v>250</v>
      </c>
      <c r="D82" s="85" t="s">
        <v>251</v>
      </c>
      <c r="E82" s="86" t="s">
        <v>252</v>
      </c>
      <c r="F82" s="87" t="s">
        <v>253</v>
      </c>
    </row>
    <row r="83" spans="1:6" ht="28.05" customHeight="1">
      <c r="A83" s="417" t="s">
        <v>258</v>
      </c>
      <c r="B83" s="429"/>
      <c r="C83" s="429"/>
      <c r="D83" s="429"/>
      <c r="E83" s="430"/>
      <c r="F83" s="89">
        <f>F78</f>
        <v>0</v>
      </c>
    </row>
    <row r="84" spans="1:6" ht="14.1" customHeight="1">
      <c r="A84" s="6"/>
      <c r="B84" s="7"/>
      <c r="C84" s="3"/>
      <c r="D84" s="4"/>
      <c r="E84" s="5"/>
      <c r="F84" s="1"/>
    </row>
    <row r="85" spans="1:6" ht="14.1" customHeight="1">
      <c r="A85" s="6" t="s">
        <v>183</v>
      </c>
      <c r="B85" s="7" t="s">
        <v>184</v>
      </c>
      <c r="C85" s="3"/>
      <c r="D85" s="4"/>
      <c r="E85" s="5"/>
      <c r="F85" s="1"/>
    </row>
    <row r="86" spans="1:6" ht="14.1" customHeight="1">
      <c r="A86" s="6"/>
      <c r="B86" s="7"/>
      <c r="C86" s="3"/>
      <c r="D86" s="4"/>
      <c r="E86" s="5"/>
      <c r="F86" s="1"/>
    </row>
    <row r="87" spans="1:6" ht="14.1" customHeight="1">
      <c r="A87" s="6" t="s">
        <v>185</v>
      </c>
      <c r="B87" s="7" t="s">
        <v>176</v>
      </c>
      <c r="C87" s="3" t="s">
        <v>205</v>
      </c>
      <c r="D87" s="66">
        <v>8</v>
      </c>
      <c r="E87" s="94"/>
      <c r="F87" s="93">
        <f>E87*D87</f>
        <v>0</v>
      </c>
    </row>
    <row r="88" spans="1:6" ht="14.1" customHeight="1">
      <c r="A88" s="6"/>
      <c r="B88" s="7"/>
      <c r="C88" s="3"/>
      <c r="D88" s="4"/>
      <c r="E88" s="5"/>
      <c r="F88" s="93">
        <f t="shared" ref="F88:F95" si="1">E88*D88</f>
        <v>0</v>
      </c>
    </row>
    <row r="89" spans="1:6" ht="14.1" customHeight="1">
      <c r="A89" s="6" t="s">
        <v>186</v>
      </c>
      <c r="B89" s="7" t="s">
        <v>177</v>
      </c>
      <c r="C89" s="3" t="s">
        <v>205</v>
      </c>
      <c r="D89" s="66">
        <v>8</v>
      </c>
      <c r="E89" s="94"/>
      <c r="F89" s="93">
        <f t="shared" si="1"/>
        <v>0</v>
      </c>
    </row>
    <row r="90" spans="1:6" ht="14.1" customHeight="1">
      <c r="A90" s="6"/>
      <c r="B90" s="7"/>
      <c r="C90" s="3"/>
      <c r="D90" s="4"/>
      <c r="E90" s="5"/>
      <c r="F90" s="93">
        <f t="shared" si="1"/>
        <v>0</v>
      </c>
    </row>
    <row r="91" spans="1:6" ht="14.1" customHeight="1">
      <c r="A91" s="6" t="s">
        <v>187</v>
      </c>
      <c r="B91" s="7" t="s">
        <v>178</v>
      </c>
      <c r="C91" s="3" t="s">
        <v>205</v>
      </c>
      <c r="D91" s="66">
        <v>8</v>
      </c>
      <c r="E91" s="94"/>
      <c r="F91" s="93">
        <f t="shared" si="1"/>
        <v>0</v>
      </c>
    </row>
    <row r="92" spans="1:6" ht="14.1" customHeight="1">
      <c r="A92" s="6"/>
      <c r="B92" s="7"/>
      <c r="C92" s="3"/>
      <c r="D92" s="4"/>
      <c r="E92" s="5"/>
      <c r="F92" s="93">
        <f t="shared" si="1"/>
        <v>0</v>
      </c>
    </row>
    <row r="93" spans="1:6" ht="14.1" customHeight="1">
      <c r="A93" s="6" t="s">
        <v>188</v>
      </c>
      <c r="B93" s="7" t="s">
        <v>179</v>
      </c>
      <c r="C93" s="3" t="s">
        <v>205</v>
      </c>
      <c r="D93" s="66">
        <v>8</v>
      </c>
      <c r="E93" s="94"/>
      <c r="F93" s="93">
        <f t="shared" si="1"/>
        <v>0</v>
      </c>
    </row>
    <row r="94" spans="1:6" ht="14.1" customHeight="1">
      <c r="A94" s="6"/>
      <c r="B94" s="7"/>
      <c r="C94" s="3"/>
      <c r="D94" s="4"/>
      <c r="E94" s="5"/>
      <c r="F94" s="93">
        <f t="shared" si="1"/>
        <v>0</v>
      </c>
    </row>
    <row r="95" spans="1:6" ht="14.1" customHeight="1">
      <c r="A95" s="6" t="s">
        <v>188</v>
      </c>
      <c r="B95" s="7" t="s">
        <v>180</v>
      </c>
      <c r="C95" s="3" t="s">
        <v>205</v>
      </c>
      <c r="D95" s="66">
        <v>8</v>
      </c>
      <c r="E95" s="94"/>
      <c r="F95" s="93">
        <f t="shared" si="1"/>
        <v>0</v>
      </c>
    </row>
    <row r="96" spans="1:6" ht="14.1" customHeight="1">
      <c r="A96" s="6"/>
      <c r="B96" s="7"/>
      <c r="C96" s="3"/>
      <c r="D96" s="4"/>
      <c r="E96" s="5"/>
      <c r="F96" s="1"/>
    </row>
    <row r="97" spans="1:6" ht="14.1" customHeight="1">
      <c r="A97" s="6"/>
      <c r="B97" s="7"/>
      <c r="C97" s="3"/>
      <c r="D97" s="4"/>
      <c r="E97" s="5"/>
      <c r="F97" s="1"/>
    </row>
    <row r="98" spans="1:6" ht="14.1" customHeight="1">
      <c r="A98" s="20" t="s">
        <v>143</v>
      </c>
      <c r="B98" s="21" t="s">
        <v>144</v>
      </c>
      <c r="C98" s="3"/>
      <c r="D98" s="4"/>
      <c r="E98" s="5"/>
      <c r="F98" s="1"/>
    </row>
    <row r="99" spans="1:6" ht="14.1" customHeight="1">
      <c r="A99" s="6"/>
      <c r="B99" s="7"/>
      <c r="C99" s="3"/>
      <c r="D99" s="4"/>
      <c r="E99" s="5"/>
      <c r="F99" s="1"/>
    </row>
    <row r="100" spans="1:6" ht="14.1" customHeight="1">
      <c r="A100" s="6" t="s">
        <v>145</v>
      </c>
      <c r="B100" s="7" t="s">
        <v>168</v>
      </c>
      <c r="C100" s="3" t="s">
        <v>195</v>
      </c>
      <c r="D100" s="66">
        <v>50</v>
      </c>
      <c r="E100" s="94"/>
      <c r="F100" s="1" t="str">
        <f>IF(TRIM(D100)="rate only","ro",IF(ISBLANK(E100)," ",D100*E100))</f>
        <v xml:space="preserve"> </v>
      </c>
    </row>
    <row r="101" spans="1:6" ht="14.1" customHeight="1">
      <c r="A101" s="6"/>
      <c r="B101" s="7"/>
      <c r="C101" s="3"/>
      <c r="D101" s="4"/>
      <c r="E101" s="5"/>
      <c r="F101" s="1"/>
    </row>
    <row r="102" spans="1:6" ht="14.1" customHeight="1">
      <c r="A102" s="6" t="s">
        <v>146</v>
      </c>
      <c r="B102" s="7" t="s">
        <v>169</v>
      </c>
      <c r="C102" s="3" t="s">
        <v>195</v>
      </c>
      <c r="D102" s="66">
        <v>50</v>
      </c>
      <c r="E102" s="94"/>
      <c r="F102" s="1" t="str">
        <f>IF(TRIM(D102)="rate only","ro",IF(ISBLANK(E102)," ",D102*E102))</f>
        <v xml:space="preserve"> </v>
      </c>
    </row>
    <row r="103" spans="1:6" ht="14.1" customHeight="1">
      <c r="A103" s="6"/>
      <c r="B103" s="7"/>
      <c r="C103" s="3"/>
      <c r="D103" s="4"/>
      <c r="E103" s="5"/>
      <c r="F103" s="1"/>
    </row>
    <row r="104" spans="1:6" ht="14.1" customHeight="1">
      <c r="A104" s="6"/>
      <c r="B104" s="7"/>
      <c r="C104" s="3"/>
      <c r="D104" s="4"/>
      <c r="E104" s="5"/>
      <c r="F104" s="1"/>
    </row>
    <row r="105" spans="1:6" ht="14.1" customHeight="1">
      <c r="A105" s="6"/>
      <c r="B105" s="7"/>
      <c r="C105" s="3"/>
      <c r="D105" s="4"/>
      <c r="E105" s="5"/>
      <c r="F105" s="1"/>
    </row>
    <row r="106" spans="1:6" ht="14.1" customHeight="1">
      <c r="A106" s="6"/>
      <c r="B106" s="7"/>
      <c r="C106" s="3"/>
      <c r="D106" s="4"/>
      <c r="E106" s="5"/>
      <c r="F106" s="1"/>
    </row>
    <row r="107" spans="1:6" ht="14.1" customHeight="1">
      <c r="A107" s="6"/>
      <c r="B107" s="7"/>
      <c r="C107" s="3"/>
      <c r="D107" s="4"/>
      <c r="E107" s="5"/>
      <c r="F107" s="1"/>
    </row>
    <row r="108" spans="1:6" ht="14.1" customHeight="1">
      <c r="A108" s="6"/>
      <c r="B108" s="7"/>
      <c r="C108" s="3"/>
      <c r="D108" s="4"/>
      <c r="E108" s="5"/>
      <c r="F108" s="1"/>
    </row>
    <row r="109" spans="1:6" ht="14.1" customHeight="1">
      <c r="A109" s="6"/>
      <c r="B109" s="7"/>
      <c r="C109" s="3"/>
      <c r="D109" s="4"/>
      <c r="E109" s="5"/>
      <c r="F109" s="1"/>
    </row>
    <row r="110" spans="1:6" ht="14.1" customHeight="1">
      <c r="A110" s="6"/>
      <c r="B110" s="7"/>
      <c r="C110" s="3"/>
      <c r="D110" s="4"/>
      <c r="E110" s="5"/>
      <c r="F110" s="1"/>
    </row>
    <row r="111" spans="1:6" ht="14.1" customHeight="1">
      <c r="A111" s="6"/>
      <c r="B111" s="7"/>
      <c r="C111" s="3"/>
      <c r="D111" s="4"/>
      <c r="E111" s="5"/>
      <c r="F111" s="1"/>
    </row>
    <row r="112" spans="1:6" ht="14.1" customHeight="1">
      <c r="A112" s="6"/>
      <c r="B112" s="7"/>
      <c r="C112" s="3"/>
      <c r="D112" s="4"/>
      <c r="E112" s="5"/>
      <c r="F112" s="1"/>
    </row>
    <row r="113" spans="1:6" ht="14.1" customHeight="1">
      <c r="A113" s="6"/>
      <c r="B113" s="7"/>
      <c r="C113" s="3"/>
      <c r="D113" s="4"/>
      <c r="E113" s="5"/>
      <c r="F113" s="1"/>
    </row>
    <row r="114" spans="1:6" ht="14.1" customHeight="1">
      <c r="A114" s="6"/>
      <c r="B114" s="7"/>
      <c r="C114" s="3"/>
      <c r="D114" s="4"/>
      <c r="E114" s="5"/>
      <c r="F114" s="1"/>
    </row>
    <row r="115" spans="1:6" ht="14.1" customHeight="1">
      <c r="A115" s="6"/>
      <c r="B115" s="7"/>
      <c r="C115" s="3"/>
      <c r="D115" s="4"/>
      <c r="E115" s="5"/>
      <c r="F115" s="1"/>
    </row>
    <row r="116" spans="1:6" ht="14.1" customHeight="1">
      <c r="A116" s="6"/>
      <c r="B116" s="7"/>
      <c r="C116" s="3"/>
      <c r="D116" s="4"/>
      <c r="E116" s="5"/>
      <c r="F116" s="1"/>
    </row>
    <row r="117" spans="1:6" ht="14.1" customHeight="1">
      <c r="A117" s="6"/>
      <c r="B117" s="7"/>
      <c r="C117" s="3"/>
      <c r="D117" s="4"/>
      <c r="E117" s="5"/>
      <c r="F117" s="1"/>
    </row>
    <row r="118" spans="1:6" ht="14.1" customHeight="1">
      <c r="A118" s="6"/>
      <c r="B118" s="7"/>
      <c r="C118" s="3"/>
      <c r="D118" s="4"/>
      <c r="E118" s="5"/>
      <c r="F118" s="1"/>
    </row>
    <row r="119" spans="1:6" ht="14.1" customHeight="1">
      <c r="A119" s="6"/>
      <c r="B119" s="7"/>
      <c r="C119" s="3"/>
      <c r="D119" s="4"/>
      <c r="E119" s="5"/>
      <c r="F119" s="1"/>
    </row>
    <row r="120" spans="1:6" ht="14.1" customHeight="1">
      <c r="A120" s="6"/>
      <c r="B120" s="7"/>
      <c r="C120" s="3"/>
      <c r="D120" s="4"/>
      <c r="E120" s="5"/>
      <c r="F120" s="1"/>
    </row>
    <row r="121" spans="1:6" ht="14.1" customHeight="1">
      <c r="A121" s="6"/>
      <c r="B121" s="7"/>
      <c r="C121" s="3"/>
      <c r="D121" s="4"/>
      <c r="E121" s="5"/>
      <c r="F121" s="1"/>
    </row>
    <row r="122" spans="1:6" ht="14.1" customHeight="1">
      <c r="A122" s="6"/>
      <c r="B122" s="7"/>
      <c r="C122" s="3"/>
      <c r="D122" s="4"/>
      <c r="E122" s="5"/>
      <c r="F122" s="1"/>
    </row>
    <row r="123" spans="1:6" ht="14.1" customHeight="1">
      <c r="A123" s="6"/>
      <c r="B123" s="7"/>
      <c r="C123" s="3"/>
      <c r="D123" s="4"/>
      <c r="E123" s="5"/>
      <c r="F123" s="1"/>
    </row>
    <row r="124" spans="1:6" ht="14.1" customHeight="1">
      <c r="A124" s="6"/>
      <c r="B124" s="7"/>
      <c r="C124" s="3"/>
      <c r="D124" s="4"/>
      <c r="E124" s="5"/>
      <c r="F124" s="1"/>
    </row>
    <row r="125" spans="1:6" ht="14.1" customHeight="1">
      <c r="A125" s="6"/>
      <c r="B125" s="7"/>
      <c r="C125" s="3"/>
      <c r="D125" s="4"/>
      <c r="E125" s="5"/>
      <c r="F125" s="1"/>
    </row>
    <row r="126" spans="1:6" ht="14.1" customHeight="1">
      <c r="A126" s="6"/>
      <c r="B126" s="7"/>
      <c r="C126" s="3"/>
      <c r="D126" s="4"/>
      <c r="E126" s="5"/>
      <c r="F126" s="1"/>
    </row>
    <row r="127" spans="1:6" ht="14.1" customHeight="1">
      <c r="A127" s="6"/>
      <c r="B127" s="7"/>
      <c r="C127" s="3"/>
      <c r="D127" s="4"/>
      <c r="E127" s="5"/>
      <c r="F127" s="1"/>
    </row>
    <row r="128" spans="1:6" ht="14.1" customHeight="1" thickBot="1">
      <c r="A128" s="25"/>
      <c r="B128" s="26"/>
      <c r="C128" s="27"/>
      <c r="D128" s="28"/>
      <c r="E128" s="29"/>
      <c r="F128" s="30"/>
    </row>
    <row r="129" spans="1:6" ht="28.05" customHeight="1" thickBot="1">
      <c r="A129" s="411" t="s">
        <v>254</v>
      </c>
      <c r="B129" s="412"/>
      <c r="C129" s="412"/>
      <c r="D129" s="412"/>
      <c r="E129" s="413"/>
      <c r="F129" s="88">
        <f>SUM(F83:F128)</f>
        <v>0</v>
      </c>
    </row>
    <row r="130" spans="1:6" ht="14.1" customHeight="1">
      <c r="A130" s="39"/>
      <c r="B130" s="39"/>
      <c r="C130" s="39"/>
      <c r="D130" s="40"/>
      <c r="E130" s="39"/>
      <c r="F130" s="41"/>
    </row>
    <row r="131" spans="1:6" ht="28.05" customHeight="1">
      <c r="A131" s="396" t="s">
        <v>255</v>
      </c>
      <c r="B131" s="397"/>
      <c r="C131" s="397"/>
      <c r="D131" s="397"/>
      <c r="E131" s="398" t="s">
        <v>256</v>
      </c>
      <c r="F131" s="397"/>
    </row>
    <row r="132" spans="1:6" ht="10.050000000000001" customHeight="1"/>
    <row r="133" spans="1:6" ht="28.05" customHeight="1"/>
    <row r="134" spans="1:6" ht="28.05" customHeight="1"/>
    <row r="135" spans="1:6" ht="14.1" customHeight="1"/>
    <row r="136" spans="1:6" ht="14.1" customHeight="1"/>
    <row r="137" spans="1:6" ht="14.1" customHeight="1"/>
    <row r="138" spans="1:6" ht="14.1" customHeight="1"/>
    <row r="139" spans="1:6" ht="14.1" customHeight="1"/>
    <row r="140" spans="1:6" ht="14.1" customHeight="1"/>
    <row r="141" spans="1:6" ht="14.1" customHeight="1"/>
    <row r="142" spans="1:6" ht="14.1" customHeight="1"/>
    <row r="143" spans="1:6" ht="14.1" customHeight="1"/>
    <row r="144" spans="1:6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28.05" customHeight="1"/>
    <row r="181" ht="14.1" customHeight="1"/>
    <row r="182" ht="28.05" customHeight="1"/>
    <row r="183" ht="42" customHeight="1"/>
    <row r="184" ht="10.050000000000001" customHeight="1"/>
    <row r="185" ht="28.05" customHeight="1"/>
    <row r="186" ht="28.05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28.05" customHeight="1"/>
    <row r="233" ht="14.1" customHeight="1"/>
    <row r="234" ht="28.05" customHeight="1"/>
    <row r="235" ht="42" customHeight="1"/>
    <row r="236" ht="10.050000000000001" customHeight="1"/>
    <row r="237" ht="28.05" customHeight="1"/>
    <row r="238" ht="28.05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28.05" customHeight="1"/>
    <row r="285" ht="14.1" customHeight="1"/>
    <row r="286" ht="28.05" customHeight="1"/>
    <row r="287" ht="42" customHeight="1"/>
    <row r="288" ht="10.050000000000001" customHeight="1"/>
    <row r="289" ht="28.05" customHeight="1"/>
    <row r="290" ht="28.05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28.05" customHeight="1"/>
    <row r="337" ht="14.1" customHeight="1"/>
    <row r="338" ht="28.05" customHeight="1"/>
    <row r="339" ht="42" customHeight="1"/>
    <row r="340" ht="10.050000000000001" customHeight="1"/>
    <row r="341" ht="28.05" customHeight="1"/>
    <row r="342" ht="28.05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28.05" customHeight="1"/>
    <row r="389" ht="14.1" customHeight="1"/>
    <row r="390" ht="28.05" customHeight="1"/>
    <row r="391" ht="42" customHeight="1"/>
    <row r="392" ht="10.050000000000001" customHeight="1"/>
    <row r="393" ht="28.05" customHeight="1"/>
    <row r="394" ht="28.05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28.05" customHeight="1"/>
    <row r="441" ht="14.1" customHeight="1"/>
    <row r="442" ht="28.05" customHeight="1"/>
    <row r="443" ht="42" customHeight="1"/>
    <row r="444" ht="10.050000000000001" customHeight="1"/>
  </sheetData>
  <mergeCells count="11">
    <mergeCell ref="A80:D80"/>
    <mergeCell ref="E80:F80"/>
    <mergeCell ref="A83:E83"/>
    <mergeCell ref="A129:E129"/>
    <mergeCell ref="A131:D131"/>
    <mergeCell ref="E131:F131"/>
    <mergeCell ref="A49:E49"/>
    <mergeCell ref="A51:D51"/>
    <mergeCell ref="E51:F51"/>
    <mergeCell ref="A54:E54"/>
    <mergeCell ref="A78:E78"/>
  </mergeCells>
  <phoneticPr fontId="1" type="noConversion"/>
  <conditionalFormatting sqref="F9 F11 F13 F19 F21 F23 F30 F32 F35 F38 F41 F43 F45 F47 F87:F95 F100 F102 F56:F69">
    <cfRule type="cellIs" dxfId="107" priority="1" stopIfTrue="1" operator="equal">
      <formula>"ro"</formula>
    </cfRule>
    <cfRule type="cellIs" dxfId="106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21" orientation="portrait" blackAndWhite="1" r:id="rId1"/>
  <headerFooter alignWithMargins="0">
    <oddHeader>&amp;L&amp;"Calibri,Regular"&amp;8
Part C2: Pricing Data
RTD05-2025/2026-TIDC25</oddHeader>
    <oddFooter>&amp;C&amp;"Calibri,Regular"&amp;8Part C2: Page &amp;P&amp;  of 145</oddFooter>
  </headerFooter>
  <rowBreaks count="2" manualBreakCount="2">
    <brk id="51" max="5" man="1"/>
    <brk id="80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2"/>
  </sheetPr>
  <dimension ref="A1:F469"/>
  <sheetViews>
    <sheetView showZeros="0" view="pageBreakPreview" topLeftCell="A16" zoomScaleNormal="100" zoomScaleSheetLayoutView="100" workbookViewId="0">
      <selection activeCell="C38" sqref="C38"/>
    </sheetView>
  </sheetViews>
  <sheetFormatPr defaultColWidth="9.21875" defaultRowHeight="12" customHeight="1"/>
  <cols>
    <col min="1" max="1" width="12.77734375" style="2" customWidth="1"/>
    <col min="2" max="2" width="28.77734375" style="2" customWidth="1"/>
    <col min="3" max="3" width="10.77734375" style="2" customWidth="1"/>
    <col min="4" max="4" width="12.77734375" style="36" customWidth="1"/>
    <col min="5" max="5" width="13.77734375" style="2" customWidth="1"/>
    <col min="6" max="6" width="15.77734375" style="2" customWidth="1"/>
    <col min="7" max="16384" width="9.21875" style="2"/>
  </cols>
  <sheetData>
    <row r="1" spans="1:6" ht="28.05" customHeight="1" thickBot="1">
      <c r="A1" s="76" t="s">
        <v>248</v>
      </c>
      <c r="B1" s="77" t="s">
        <v>249</v>
      </c>
      <c r="C1" s="77" t="s">
        <v>250</v>
      </c>
      <c r="D1" s="78" t="s">
        <v>251</v>
      </c>
      <c r="E1" s="79" t="s">
        <v>252</v>
      </c>
      <c r="F1" s="80" t="s">
        <v>253</v>
      </c>
    </row>
    <row r="2" spans="1:6" ht="14.1" customHeight="1">
      <c r="A2" s="14"/>
      <c r="B2" s="15"/>
      <c r="C2" s="16"/>
      <c r="D2" s="17"/>
      <c r="E2" s="18"/>
      <c r="F2" s="19"/>
    </row>
    <row r="3" spans="1:6" ht="14.1" customHeight="1">
      <c r="A3" s="20" t="s">
        <v>287</v>
      </c>
      <c r="B3" s="21" t="s">
        <v>288</v>
      </c>
      <c r="C3" s="3"/>
      <c r="D3" s="4"/>
      <c r="E3" s="5"/>
      <c r="F3" s="1"/>
    </row>
    <row r="4" spans="1:6" ht="14.1" customHeight="1">
      <c r="A4" s="6"/>
      <c r="B4" s="7"/>
      <c r="C4" s="3"/>
      <c r="D4" s="4"/>
      <c r="E4" s="5"/>
      <c r="F4" s="1"/>
    </row>
    <row r="5" spans="1:6" ht="14.1" customHeight="1">
      <c r="A5" s="20" t="s">
        <v>19</v>
      </c>
      <c r="B5" s="21" t="s">
        <v>290</v>
      </c>
      <c r="C5" s="3"/>
      <c r="D5" s="4"/>
      <c r="E5" s="5"/>
      <c r="F5" s="1"/>
    </row>
    <row r="6" spans="1:6" ht="14.1" customHeight="1">
      <c r="A6" s="6"/>
      <c r="B6" s="8"/>
      <c r="C6" s="3"/>
      <c r="D6" s="4"/>
      <c r="E6" s="5"/>
      <c r="F6" s="1"/>
    </row>
    <row r="7" spans="1:6" ht="14.1" customHeight="1">
      <c r="A7" s="20" t="s">
        <v>20</v>
      </c>
      <c r="B7" s="21" t="s">
        <v>21</v>
      </c>
      <c r="C7" s="3"/>
      <c r="D7" s="4"/>
      <c r="E7" s="5"/>
      <c r="F7" s="1"/>
    </row>
    <row r="8" spans="1:6" ht="14.1" customHeight="1">
      <c r="A8" s="20"/>
      <c r="B8" s="21" t="s">
        <v>22</v>
      </c>
      <c r="C8" s="3" t="s">
        <v>263</v>
      </c>
      <c r="D8" s="66">
        <v>200</v>
      </c>
      <c r="E8" s="24"/>
      <c r="F8" s="92">
        <f>E8*D8</f>
        <v>0</v>
      </c>
    </row>
    <row r="9" spans="1:6" ht="14.1" customHeight="1">
      <c r="A9" s="6"/>
      <c r="B9" s="7"/>
      <c r="C9" s="3"/>
      <c r="D9" s="66"/>
      <c r="E9" s="5"/>
      <c r="F9" s="1"/>
    </row>
    <row r="10" spans="1:6" ht="14.1" customHeight="1">
      <c r="A10" s="20" t="s">
        <v>23</v>
      </c>
      <c r="B10" s="21" t="s">
        <v>24</v>
      </c>
      <c r="C10" s="3" t="s">
        <v>263</v>
      </c>
      <c r="D10" s="66">
        <v>300</v>
      </c>
      <c r="E10" s="24"/>
      <c r="F10" s="23" t="str">
        <f>IF(TRIM(D10)="rate only","ro",IF(ISBLANK(E10)," ",D10*E10))</f>
        <v xml:space="preserve"> </v>
      </c>
    </row>
    <row r="11" spans="1:6" ht="14.1" customHeight="1">
      <c r="A11" s="6"/>
      <c r="B11" s="7"/>
      <c r="C11" s="3"/>
      <c r="D11" s="4"/>
      <c r="E11" s="5"/>
      <c r="F11" s="1"/>
    </row>
    <row r="12" spans="1:6">
      <c r="A12" s="6"/>
      <c r="B12" s="170"/>
      <c r="C12" s="3"/>
      <c r="D12" s="4"/>
      <c r="E12" s="5"/>
      <c r="F12" s="1"/>
    </row>
    <row r="13" spans="1:6">
      <c r="A13" s="6"/>
      <c r="B13" s="170"/>
      <c r="C13" s="3"/>
      <c r="D13" s="4"/>
      <c r="E13" s="5"/>
      <c r="F13" s="1"/>
    </row>
    <row r="14" spans="1:6">
      <c r="A14" s="6"/>
      <c r="B14" s="170"/>
      <c r="C14" s="3"/>
      <c r="D14" s="4"/>
      <c r="E14" s="5"/>
      <c r="F14" s="1"/>
    </row>
    <row r="15" spans="1:6">
      <c r="A15" s="171"/>
      <c r="B15" s="170"/>
      <c r="C15" s="3"/>
      <c r="D15" s="4"/>
      <c r="E15" s="5"/>
      <c r="F15" s="1"/>
    </row>
    <row r="16" spans="1:6" ht="14.1" customHeight="1">
      <c r="A16" s="6"/>
      <c r="B16" s="7"/>
      <c r="C16" s="3"/>
      <c r="D16" s="4"/>
      <c r="E16" s="5"/>
      <c r="F16" s="1"/>
    </row>
    <row r="17" spans="1:6" ht="14.1" customHeight="1">
      <c r="A17" s="6"/>
      <c r="B17" s="7"/>
      <c r="C17" s="3"/>
      <c r="D17" s="4"/>
      <c r="E17" s="5"/>
      <c r="F17" s="1"/>
    </row>
    <row r="18" spans="1:6" ht="14.1" customHeight="1">
      <c r="A18" s="6"/>
      <c r="B18" s="7"/>
      <c r="C18" s="3"/>
      <c r="D18" s="4"/>
      <c r="E18" s="5"/>
      <c r="F18" s="1"/>
    </row>
    <row r="19" spans="1:6" ht="14.1" customHeight="1">
      <c r="A19" s="6"/>
      <c r="B19" s="7"/>
      <c r="C19" s="3"/>
      <c r="D19" s="4"/>
      <c r="E19" s="5"/>
      <c r="F19" s="1"/>
    </row>
    <row r="20" spans="1:6" ht="14.1" customHeight="1">
      <c r="A20" s="6"/>
      <c r="B20" s="7"/>
      <c r="C20" s="3"/>
      <c r="D20" s="4"/>
      <c r="E20" s="5"/>
      <c r="F20" s="1"/>
    </row>
    <row r="21" spans="1:6" ht="14.1" customHeight="1">
      <c r="A21" s="6"/>
      <c r="B21" s="7"/>
      <c r="C21" s="3"/>
      <c r="D21" s="4"/>
      <c r="E21" s="5"/>
      <c r="F21" s="1"/>
    </row>
    <row r="22" spans="1:6" ht="14.1" customHeight="1">
      <c r="A22" s="6"/>
      <c r="B22" s="7"/>
      <c r="C22" s="3"/>
      <c r="D22" s="4"/>
      <c r="E22" s="5"/>
      <c r="F22" s="1"/>
    </row>
    <row r="23" spans="1:6" ht="14.1" customHeight="1">
      <c r="A23" s="6"/>
      <c r="B23" s="7"/>
      <c r="C23" s="3"/>
      <c r="D23" s="4"/>
      <c r="E23" s="5"/>
      <c r="F23" s="1"/>
    </row>
    <row r="24" spans="1:6" ht="14.1" customHeight="1">
      <c r="A24" s="6"/>
      <c r="B24" s="7"/>
      <c r="C24" s="3"/>
      <c r="D24" s="4"/>
      <c r="E24" s="5"/>
      <c r="F24" s="1"/>
    </row>
    <row r="25" spans="1:6" ht="14.1" customHeight="1">
      <c r="A25" s="6"/>
      <c r="B25" s="7"/>
      <c r="C25" s="3"/>
      <c r="D25" s="4"/>
      <c r="E25" s="5"/>
      <c r="F25" s="1"/>
    </row>
    <row r="26" spans="1:6" ht="14.1" customHeight="1">
      <c r="A26" s="6"/>
      <c r="B26" s="7"/>
      <c r="C26" s="3"/>
      <c r="D26" s="4"/>
      <c r="E26" s="5"/>
      <c r="F26" s="1"/>
    </row>
    <row r="27" spans="1:6" ht="14.1" customHeight="1">
      <c r="A27" s="6"/>
      <c r="B27" s="7"/>
      <c r="C27" s="3"/>
      <c r="D27" s="4"/>
      <c r="E27" s="5"/>
      <c r="F27" s="1"/>
    </row>
    <row r="28" spans="1:6" ht="14.1" customHeight="1">
      <c r="A28" s="6"/>
      <c r="B28" s="7"/>
      <c r="C28" s="3"/>
      <c r="D28" s="4"/>
      <c r="E28" s="5"/>
      <c r="F28" s="1"/>
    </row>
    <row r="29" spans="1:6" ht="14.1" customHeight="1">
      <c r="A29" s="6"/>
      <c r="B29" s="7"/>
      <c r="C29" s="3"/>
      <c r="D29" s="4"/>
      <c r="E29" s="5"/>
      <c r="F29" s="1"/>
    </row>
    <row r="30" spans="1:6" ht="14.1" customHeight="1">
      <c r="A30" s="6"/>
      <c r="B30" s="7"/>
      <c r="C30" s="3"/>
      <c r="D30" s="4"/>
      <c r="E30" s="5"/>
      <c r="F30" s="1"/>
    </row>
    <row r="31" spans="1:6" ht="14.1" customHeight="1">
      <c r="A31" s="6"/>
      <c r="B31" s="7"/>
      <c r="C31" s="3"/>
      <c r="D31" s="4"/>
      <c r="E31" s="5"/>
      <c r="F31" s="1"/>
    </row>
    <row r="32" spans="1:6" ht="14.1" customHeight="1">
      <c r="A32" s="6"/>
      <c r="B32" s="7"/>
      <c r="C32" s="3"/>
      <c r="D32" s="4"/>
      <c r="E32" s="5"/>
      <c r="F32" s="1"/>
    </row>
    <row r="33" spans="1:6" ht="14.1" customHeight="1">
      <c r="A33" s="6"/>
      <c r="B33" s="7"/>
      <c r="C33" s="3"/>
      <c r="D33" s="4"/>
      <c r="E33" s="5"/>
      <c r="F33" s="1"/>
    </row>
    <row r="34" spans="1:6" ht="14.1" customHeight="1">
      <c r="A34" s="6"/>
      <c r="B34" s="7"/>
      <c r="C34" s="3"/>
      <c r="D34" s="4"/>
      <c r="E34" s="5"/>
      <c r="F34" s="1"/>
    </row>
    <row r="35" spans="1:6" ht="14.1" customHeight="1">
      <c r="A35" s="6"/>
      <c r="B35" s="7"/>
      <c r="C35" s="3"/>
      <c r="D35" s="4"/>
      <c r="E35" s="5"/>
      <c r="F35" s="1"/>
    </row>
    <row r="36" spans="1:6" ht="14.1" customHeight="1">
      <c r="A36" s="6"/>
      <c r="B36" s="7"/>
      <c r="C36" s="3"/>
      <c r="D36" s="4"/>
      <c r="E36" s="5"/>
      <c r="F36" s="1"/>
    </row>
    <row r="37" spans="1:6" ht="14.1" customHeight="1">
      <c r="A37" s="6"/>
      <c r="B37" s="7"/>
      <c r="C37" s="3"/>
      <c r="D37" s="4"/>
      <c r="E37" s="5"/>
      <c r="F37" s="1"/>
    </row>
    <row r="38" spans="1:6" ht="14.1" customHeight="1">
      <c r="A38" s="6"/>
      <c r="B38" s="7"/>
      <c r="C38" s="3"/>
      <c r="D38" s="4"/>
      <c r="E38" s="5"/>
      <c r="F38" s="1"/>
    </row>
    <row r="39" spans="1:6" ht="14.1" customHeight="1">
      <c r="A39" s="6"/>
      <c r="B39" s="7"/>
      <c r="C39" s="3"/>
      <c r="D39" s="4"/>
      <c r="E39" s="5"/>
      <c r="F39" s="1"/>
    </row>
    <row r="40" spans="1:6" ht="14.1" customHeight="1">
      <c r="A40" s="6"/>
      <c r="B40" s="7"/>
      <c r="C40" s="3"/>
      <c r="D40" s="4"/>
      <c r="E40" s="5"/>
      <c r="F40" s="1"/>
    </row>
    <row r="41" spans="1:6" ht="14.1" customHeight="1">
      <c r="A41" s="6"/>
      <c r="B41" s="7"/>
      <c r="C41" s="3"/>
      <c r="D41" s="4"/>
      <c r="E41" s="5"/>
      <c r="F41" s="1"/>
    </row>
    <row r="42" spans="1:6" ht="14.1" customHeight="1">
      <c r="A42" s="6"/>
      <c r="B42" s="7"/>
      <c r="C42" s="3"/>
      <c r="D42" s="4"/>
      <c r="E42" s="5"/>
      <c r="F42" s="1"/>
    </row>
    <row r="43" spans="1:6" ht="14.1" customHeight="1">
      <c r="A43" s="6"/>
      <c r="B43" s="7"/>
      <c r="C43" s="3"/>
      <c r="D43" s="4"/>
      <c r="E43" s="5"/>
      <c r="F43" s="1"/>
    </row>
    <row r="44" spans="1:6" ht="14.1" customHeight="1">
      <c r="A44" s="6"/>
      <c r="B44" s="7"/>
      <c r="C44" s="3"/>
      <c r="D44" s="4"/>
      <c r="E44" s="5"/>
      <c r="F44" s="1"/>
    </row>
    <row r="45" spans="1:6" ht="14.1" customHeight="1">
      <c r="A45" s="6"/>
      <c r="B45" s="7"/>
      <c r="C45" s="3"/>
      <c r="D45" s="4"/>
      <c r="E45" s="5"/>
      <c r="F45" s="1"/>
    </row>
    <row r="46" spans="1:6" ht="14.1" customHeight="1">
      <c r="A46" s="6"/>
      <c r="B46" s="7"/>
      <c r="C46" s="3"/>
      <c r="D46" s="4"/>
      <c r="E46" s="5"/>
      <c r="F46" s="1"/>
    </row>
    <row r="47" spans="1:6" ht="14.1" customHeight="1">
      <c r="A47" s="6"/>
      <c r="B47" s="7"/>
      <c r="C47" s="3"/>
      <c r="D47" s="4"/>
      <c r="E47" s="5"/>
      <c r="F47" s="1"/>
    </row>
    <row r="48" spans="1:6" ht="14.1" customHeight="1">
      <c r="A48" s="6"/>
      <c r="B48" s="7"/>
      <c r="C48" s="3"/>
      <c r="D48" s="4"/>
      <c r="E48" s="5"/>
      <c r="F48" s="1"/>
    </row>
    <row r="49" spans="1:6" ht="14.1" customHeight="1" thickBot="1">
      <c r="A49" s="25"/>
      <c r="B49" s="26"/>
      <c r="C49" s="27"/>
      <c r="D49" s="28"/>
      <c r="E49" s="29"/>
      <c r="F49" s="30"/>
    </row>
    <row r="50" spans="1:6" ht="28.05" customHeight="1" thickBot="1">
      <c r="A50" s="438" t="s">
        <v>254</v>
      </c>
      <c r="B50" s="439"/>
      <c r="C50" s="439"/>
      <c r="D50" s="439"/>
      <c r="E50" s="440"/>
      <c r="F50" s="81">
        <f>SUM(F2:F49)</f>
        <v>0</v>
      </c>
    </row>
    <row r="51" spans="1:6" ht="14.1" customHeight="1">
      <c r="A51" s="32"/>
      <c r="B51" s="32"/>
      <c r="C51" s="32"/>
      <c r="D51" s="33"/>
      <c r="E51" s="32"/>
      <c r="F51" s="34"/>
    </row>
    <row r="52" spans="1:6" ht="28.05" customHeight="1">
      <c r="A52" s="396" t="s">
        <v>255</v>
      </c>
      <c r="B52" s="397"/>
      <c r="C52" s="397"/>
      <c r="D52" s="397"/>
      <c r="E52" s="398" t="s">
        <v>256</v>
      </c>
      <c r="F52" s="397"/>
    </row>
    <row r="53" spans="1:6" ht="10.050000000000001" customHeight="1">
      <c r="A53" s="35"/>
      <c r="E53" s="37"/>
    </row>
    <row r="54" spans="1:6" ht="28.05" customHeight="1"/>
    <row r="55" spans="1:6" ht="28.05" customHeight="1"/>
    <row r="56" spans="1:6" ht="14.1" customHeight="1"/>
    <row r="57" spans="1:6" ht="14.1" customHeight="1"/>
    <row r="58" spans="1:6" ht="14.1" customHeight="1"/>
    <row r="59" spans="1:6" ht="14.1" customHeight="1"/>
    <row r="60" spans="1:6" ht="14.1" customHeight="1"/>
    <row r="61" spans="1:6" ht="14.1" customHeight="1"/>
    <row r="62" spans="1:6" ht="14.1" customHeight="1"/>
    <row r="63" spans="1:6" ht="14.1" customHeight="1"/>
    <row r="64" spans="1:6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28.05" customHeight="1"/>
    <row r="102" ht="14.1" customHeight="1"/>
    <row r="103" ht="28.05" customHeight="1"/>
    <row r="104" ht="42" customHeight="1"/>
    <row r="105" ht="10.050000000000001" customHeight="1"/>
    <row r="106" ht="28.05" customHeight="1"/>
    <row r="107" ht="28.05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28.05" customHeight="1"/>
    <row r="154" ht="14.1" customHeight="1"/>
    <row r="155" ht="28.05" customHeight="1"/>
    <row r="156" ht="42" customHeight="1"/>
    <row r="157" ht="10.050000000000001" customHeight="1"/>
    <row r="158" ht="28.05" customHeight="1"/>
    <row r="159" ht="28.05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28.05" customHeight="1"/>
    <row r="206" ht="14.1" customHeight="1"/>
    <row r="207" ht="28.05" customHeight="1"/>
    <row r="208" ht="42" customHeight="1"/>
    <row r="209" ht="10.050000000000001" customHeight="1"/>
    <row r="210" ht="28.05" customHeight="1"/>
    <row r="211" ht="28.05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28.05" customHeight="1"/>
    <row r="258" ht="14.1" customHeight="1"/>
    <row r="259" ht="28.05" customHeight="1"/>
    <row r="260" ht="42" customHeight="1"/>
    <row r="261" ht="10.050000000000001" customHeight="1"/>
    <row r="262" ht="28.05" customHeight="1"/>
    <row r="263" ht="28.05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28.05" customHeight="1"/>
    <row r="310" ht="14.1" customHeight="1"/>
    <row r="311" ht="28.05" customHeight="1"/>
    <row r="312" ht="42" customHeight="1"/>
    <row r="313" ht="10.050000000000001" customHeight="1"/>
    <row r="314" ht="28.05" customHeight="1"/>
    <row r="315" ht="28.05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28.05" customHeight="1"/>
    <row r="362" ht="14.1" customHeight="1"/>
    <row r="363" ht="28.05" customHeight="1"/>
    <row r="364" ht="42" customHeight="1"/>
    <row r="365" ht="10.050000000000001" customHeight="1"/>
    <row r="366" ht="28.05" customHeight="1"/>
    <row r="367" ht="28.05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28.05" customHeight="1"/>
    <row r="414" ht="14.1" customHeight="1"/>
    <row r="415" ht="28.05" customHeight="1"/>
    <row r="416" ht="42" customHeight="1"/>
    <row r="417" ht="10.050000000000001" customHeight="1"/>
    <row r="418" ht="28.05" customHeight="1"/>
    <row r="419" ht="28.05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28.05" customHeight="1"/>
    <row r="466" ht="14.1" customHeight="1"/>
    <row r="467" ht="28.05" customHeight="1"/>
    <row r="468" ht="42" customHeight="1"/>
    <row r="469" ht="10.050000000000001" customHeight="1"/>
  </sheetData>
  <mergeCells count="3">
    <mergeCell ref="A50:E50"/>
    <mergeCell ref="A52:D52"/>
    <mergeCell ref="E52:F52"/>
  </mergeCells>
  <phoneticPr fontId="1" type="noConversion"/>
  <conditionalFormatting sqref="F8 F10">
    <cfRule type="cellIs" dxfId="105" priority="1" stopIfTrue="1" operator="equal">
      <formula>"ro"</formula>
    </cfRule>
    <cfRule type="cellIs" dxfId="104" priority="2" stopIfTrue="1" operator="equal">
      <formula>" "</formula>
    </cfRule>
  </conditionalFormatting>
  <printOptions horizontalCentered="1"/>
  <pageMargins left="0.78740157480314965" right="0.59055118110236227" top="0.98425196850393704" bottom="0.39370078740157483" header="0.39370078740157483" footer="0.19685039370078741"/>
  <pageSetup paperSize="9" scale="94" firstPageNumber="24" orientation="portrait" blackAndWhite="1" r:id="rId1"/>
  <headerFooter alignWithMargins="0">
    <oddHeader>&amp;L
&amp;"-,Regular"&amp;8Part C2: Pricing Data
RTD05-2025/2026-TIDC25</oddHeader>
    <oddFooter>&amp;C&amp;"Calibri,Regular"&amp;8Part C2: Page &amp;P&amp;  of 145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045F98A5AA24B90B197B6E1ADE4F6" ma:contentTypeVersion="2" ma:contentTypeDescription="Create a new document." ma:contentTypeScope="" ma:versionID="5b17ded41847b9d6cb8664996d7bec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cb906caf4bfd79e59f63f14ed419a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790E6E-F00E-4098-BB68-3D602BE7C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488B56-1129-477E-B176-DFCFDD4D10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5B51EE-A32D-4071-B708-1386235D20F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27</vt:i4>
      </vt:variant>
    </vt:vector>
  </HeadingPairs>
  <TitlesOfParts>
    <vt:vector size="56" baseType="lpstr">
      <vt:lpstr>Section 001</vt:lpstr>
      <vt:lpstr>Section 002</vt:lpstr>
      <vt:lpstr>Section 101</vt:lpstr>
      <vt:lpstr>Section 102</vt:lpstr>
      <vt:lpstr>Section 103</vt:lpstr>
      <vt:lpstr>Section 104</vt:lpstr>
      <vt:lpstr>Section 106</vt:lpstr>
      <vt:lpstr>Section 107</vt:lpstr>
      <vt:lpstr>Section 201</vt:lpstr>
      <vt:lpstr>Section 202</vt:lpstr>
      <vt:lpstr>Section 203</vt:lpstr>
      <vt:lpstr>Section 302</vt:lpstr>
      <vt:lpstr>Section 502</vt:lpstr>
      <vt:lpstr>Section 503</vt:lpstr>
      <vt:lpstr>Section 505</vt:lpstr>
      <vt:lpstr>Section 601</vt:lpstr>
      <vt:lpstr>Section 604</vt:lpstr>
      <vt:lpstr>Section 605</vt:lpstr>
      <vt:lpstr>Section 606</vt:lpstr>
      <vt:lpstr>Section 609</vt:lpstr>
      <vt:lpstr>Section 612</vt:lpstr>
      <vt:lpstr>Section 613</vt:lpstr>
      <vt:lpstr>Section 701</vt:lpstr>
      <vt:lpstr>Section 702</vt:lpstr>
      <vt:lpstr>Section 703</vt:lpstr>
      <vt:lpstr>Section 704</vt:lpstr>
      <vt:lpstr>Section 706</vt:lpstr>
      <vt:lpstr>Section 903</vt:lpstr>
      <vt:lpstr>Summary</vt:lpstr>
      <vt:lpstr>'Section 001'!Print_Area</vt:lpstr>
      <vt:lpstr>'Section 002'!Print_Area</vt:lpstr>
      <vt:lpstr>'Section 101'!Print_Area</vt:lpstr>
      <vt:lpstr>'Section 102'!Print_Area</vt:lpstr>
      <vt:lpstr>'Section 103'!Print_Area</vt:lpstr>
      <vt:lpstr>'Section 104'!Print_Area</vt:lpstr>
      <vt:lpstr>'Section 106'!Print_Area</vt:lpstr>
      <vt:lpstr>'Section 107'!Print_Area</vt:lpstr>
      <vt:lpstr>'Section 201'!Print_Area</vt:lpstr>
      <vt:lpstr>'Section 202'!Print_Area</vt:lpstr>
      <vt:lpstr>'Section 203'!Print_Area</vt:lpstr>
      <vt:lpstr>'Section 302'!Print_Area</vt:lpstr>
      <vt:lpstr>'Section 502'!Print_Area</vt:lpstr>
      <vt:lpstr>'Section 503'!Print_Area</vt:lpstr>
      <vt:lpstr>'Section 505'!Print_Area</vt:lpstr>
      <vt:lpstr>'Section 601'!Print_Area</vt:lpstr>
      <vt:lpstr>'Section 604'!Print_Area</vt:lpstr>
      <vt:lpstr>'Section 605'!Print_Area</vt:lpstr>
      <vt:lpstr>'Section 606'!Print_Area</vt:lpstr>
      <vt:lpstr>'Section 609'!Print_Area</vt:lpstr>
      <vt:lpstr>'Section 701'!Print_Area</vt:lpstr>
      <vt:lpstr>'Section 702'!Print_Area</vt:lpstr>
      <vt:lpstr>'Section 703'!Print_Area</vt:lpstr>
      <vt:lpstr>'Section 704'!Print_Area</vt:lpstr>
      <vt:lpstr>'Section 706'!Print_Area</vt:lpstr>
      <vt:lpstr>'Section 903'!Print_Area</vt:lpstr>
      <vt:lpstr>Summary!Print_Area</vt:lpstr>
    </vt:vector>
  </TitlesOfParts>
  <Company>CTMM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IMD</dc:creator>
  <cp:lastModifiedBy>Mariska de Lange</cp:lastModifiedBy>
  <cp:lastPrinted>2026-02-27T10:52:24Z</cp:lastPrinted>
  <dcterms:created xsi:type="dcterms:W3CDTF">2009-11-17T08:34:46Z</dcterms:created>
  <dcterms:modified xsi:type="dcterms:W3CDTF">2026-02-27T12:25:47Z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0x010100F46045F98A5AA24B90B197B6E1ADE4F6</vt:lpwstr>
  </property>
</Properties>
</file>