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Melissa.Gasa\AppData\Local\Microsoft\Windows\INetCache\Content.Outlook\GKM42KAB\"/>
    </mc:Choice>
  </mc:AlternateContent>
  <xr:revisionPtr revIDLastSave="0" documentId="8_{94D1A6B2-A5A2-4E7A-921C-7609B972CC38}" xr6:coauthVersionLast="47" xr6:coauthVersionMax="47" xr10:uidLastSave="{00000000-0000-0000-0000-000000000000}"/>
  <bookViews>
    <workbookView xWindow="-120" yWindow="-120" windowWidth="20730" windowHeight="11040" activeTab="1" xr2:uid="{00000000-000D-0000-FFFF-FFFF00000000}"/>
  </bookViews>
  <sheets>
    <sheet name="Cover PageFLASH DRIVE BQ CL 99" sheetId="2" r:id="rId1"/>
    <sheet name="SDS-PH14-ZUZIMF" sheetId="1" r:id="rId2"/>
  </sheets>
  <externalReferences>
    <externalReference r:id="rId3"/>
  </externalReferences>
  <definedNames>
    <definedName name="_xlnm.Print_Area" localSheetId="1">'SDS-PH14-ZUZIMF'!$A$1:$I$1256</definedName>
    <definedName name="_xlnm.Print_Titles" localSheetId="1">'SDS-PH14-ZUZIMF'!$1:$6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2" l="1"/>
  <c r="F183" i="1" l="1"/>
  <c r="C4" i="1"/>
  <c r="I1205" i="1" l="1"/>
  <c r="I1203" i="1"/>
  <c r="I1197" i="1"/>
  <c r="I1191" i="1"/>
  <c r="I1189" i="1"/>
  <c r="I1185" i="1"/>
  <c r="I1181" i="1"/>
  <c r="I1169" i="1"/>
  <c r="I1165" i="1"/>
  <c r="I1161" i="1"/>
  <c r="I1157" i="1"/>
  <c r="I1151" i="1"/>
  <c r="I1175" i="1"/>
  <c r="I1147" i="1"/>
  <c r="I1143" i="1"/>
  <c r="I1139" i="1"/>
  <c r="I1131" i="1"/>
  <c r="I1127" i="1"/>
  <c r="I1123" i="1"/>
  <c r="I1119" i="1"/>
  <c r="I1115" i="1"/>
  <c r="I1113" i="1"/>
  <c r="I1109" i="1"/>
  <c r="I1101" i="1"/>
  <c r="I1099" i="1"/>
  <c r="I1093" i="1"/>
  <c r="I1087" i="1"/>
  <c r="I1079" i="1"/>
  <c r="I1211" i="1"/>
  <c r="I1133" i="1"/>
  <c r="I1061" i="1"/>
  <c r="I1059" i="1"/>
  <c r="I1057" i="1"/>
  <c r="I1055" i="1"/>
  <c r="I1053" i="1"/>
  <c r="I1051" i="1"/>
  <c r="I1049" i="1"/>
  <c r="I1045" i="1"/>
  <c r="I1041" i="1"/>
  <c r="I1039" i="1"/>
  <c r="I1035" i="1"/>
  <c r="I1033" i="1"/>
  <c r="I1029" i="1"/>
  <c r="I1027" i="1"/>
  <c r="I1021" i="1"/>
  <c r="I1015" i="1"/>
  <c r="I1013" i="1"/>
  <c r="I1009" i="1"/>
  <c r="I1007" i="1"/>
  <c r="I1003" i="1"/>
  <c r="I1001" i="1"/>
  <c r="I997" i="1"/>
  <c r="I995" i="1"/>
  <c r="I987" i="1"/>
  <c r="I985" i="1"/>
  <c r="I981" i="1"/>
  <c r="I979" i="1"/>
  <c r="I975" i="1"/>
  <c r="I973" i="1"/>
  <c r="I969" i="1"/>
  <c r="I967" i="1"/>
  <c r="I963" i="1"/>
  <c r="I957" i="1"/>
  <c r="I955" i="1"/>
  <c r="I949" i="1"/>
  <c r="I947" i="1"/>
  <c r="I943" i="1"/>
  <c r="I941" i="1"/>
  <c r="I931" i="1"/>
  <c r="I927" i="1"/>
  <c r="I925" i="1"/>
  <c r="I933" i="1"/>
  <c r="I921" i="1"/>
  <c r="I919" i="1"/>
  <c r="I913" i="1"/>
  <c r="I911" i="1"/>
  <c r="I907" i="1"/>
  <c r="I905" i="1"/>
  <c r="I899" i="1"/>
  <c r="I897" i="1"/>
  <c r="I895" i="1"/>
  <c r="I887" i="1"/>
  <c r="I883" i="1"/>
  <c r="I881" i="1"/>
  <c r="I873" i="1"/>
  <c r="I871" i="1"/>
  <c r="I869" i="1"/>
  <c r="I867" i="1"/>
  <c r="I861" i="1"/>
  <c r="I859" i="1"/>
  <c r="I855" i="1"/>
  <c r="I853" i="1"/>
  <c r="I845" i="1"/>
  <c r="I843" i="1"/>
  <c r="I839" i="1"/>
  <c r="I837" i="1"/>
  <c r="I829" i="1"/>
  <c r="I827" i="1"/>
  <c r="I825" i="1"/>
  <c r="I821" i="1"/>
  <c r="I819" i="1"/>
  <c r="I1063" i="1"/>
  <c r="I1047" i="1"/>
  <c r="I1023" i="1"/>
  <c r="I961" i="1"/>
  <c r="I889" i="1"/>
  <c r="I817" i="1"/>
  <c r="I815" i="1"/>
  <c r="I805" i="1"/>
  <c r="I799" i="1"/>
  <c r="I795" i="1"/>
  <c r="I789" i="1"/>
  <c r="I783" i="1"/>
  <c r="I781" i="1"/>
  <c r="I775" i="1"/>
  <c r="I769" i="1"/>
  <c r="I748" i="1"/>
  <c r="I746" i="1"/>
  <c r="I744" i="1"/>
  <c r="I725" i="1"/>
  <c r="I723" i="1"/>
  <c r="I721" i="1"/>
  <c r="I719" i="1"/>
  <c r="I717" i="1"/>
  <c r="I674" i="1"/>
  <c r="I668" i="1"/>
  <c r="I662" i="1"/>
  <c r="I643" i="1"/>
  <c r="I635" i="1"/>
  <c r="I637" i="1"/>
  <c r="I631" i="1"/>
  <c r="I627" i="1"/>
  <c r="I621" i="1"/>
  <c r="I613" i="1"/>
  <c r="I617" i="1"/>
  <c r="I594" i="1"/>
  <c r="I590" i="1"/>
  <c r="I586" i="1"/>
  <c r="I582" i="1"/>
  <c r="I576" i="1"/>
  <c r="I574" i="1"/>
  <c r="I572" i="1"/>
  <c r="I566" i="1"/>
  <c r="I564" i="1"/>
  <c r="I547" i="1"/>
  <c r="I543" i="1"/>
  <c r="I541" i="1"/>
  <c r="I516" i="1"/>
  <c r="I518" i="1"/>
  <c r="H518" i="1"/>
  <c r="E504" i="1"/>
  <c r="E500" i="1"/>
  <c r="E492" i="1"/>
  <c r="E490" i="1"/>
  <c r="E482" i="1"/>
  <c r="E480" i="1"/>
  <c r="E478" i="1"/>
  <c r="I488" i="1"/>
  <c r="I486" i="1"/>
  <c r="I484" i="1"/>
  <c r="I476" i="1"/>
  <c r="I474" i="1"/>
  <c r="I524" i="1"/>
  <c r="E470" i="1"/>
  <c r="I435" i="1"/>
  <c r="I433" i="1"/>
  <c r="I427" i="1"/>
  <c r="I425" i="1"/>
  <c r="I421" i="1"/>
  <c r="I419" i="1"/>
  <c r="I415" i="1"/>
  <c r="I413" i="1"/>
  <c r="I409" i="1"/>
  <c r="I407" i="1"/>
  <c r="I403" i="1"/>
  <c r="I401" i="1"/>
  <c r="I382" i="1"/>
  <c r="I376" i="1"/>
  <c r="I374" i="1"/>
  <c r="I368" i="1"/>
  <c r="I366" i="1"/>
  <c r="I360" i="1"/>
  <c r="I329" i="1"/>
  <c r="I323" i="1"/>
  <c r="I319" i="1"/>
  <c r="I313" i="1"/>
  <c r="I307" i="1"/>
  <c r="I299" i="1"/>
  <c r="I293" i="1"/>
  <c r="I291" i="1"/>
  <c r="I289" i="1"/>
  <c r="I262" i="1"/>
  <c r="I260" i="1"/>
  <c r="I254" i="1"/>
  <c r="I248" i="1"/>
  <c r="I244" i="1"/>
  <c r="I238" i="1"/>
  <c r="I232" i="1"/>
  <c r="I226" i="1"/>
  <c r="I222" i="1"/>
  <c r="I220" i="1"/>
  <c r="I216" i="1"/>
  <c r="I212" i="1"/>
  <c r="I91" i="1"/>
  <c r="I191" i="1"/>
  <c r="I187" i="1"/>
  <c r="I185" i="1"/>
  <c r="I175" i="1"/>
  <c r="I173" i="1"/>
  <c r="I171" i="1"/>
  <c r="I167" i="1"/>
  <c r="I161" i="1"/>
  <c r="I157" i="1"/>
  <c r="I155" i="1"/>
  <c r="I151" i="1"/>
  <c r="I147" i="1"/>
  <c r="I145" i="1"/>
  <c r="I143" i="1"/>
  <c r="I141" i="1"/>
  <c r="I139" i="1"/>
  <c r="I137" i="1"/>
  <c r="I135" i="1"/>
  <c r="I133" i="1"/>
  <c r="I131" i="1"/>
  <c r="I129" i="1"/>
  <c r="I127" i="1"/>
  <c r="I125" i="1"/>
  <c r="I123" i="1"/>
  <c r="I121" i="1"/>
  <c r="I117" i="1"/>
  <c r="I113" i="1"/>
  <c r="I109" i="1"/>
  <c r="I105" i="1"/>
  <c r="I101" i="1"/>
  <c r="I99" i="1"/>
  <c r="I97" i="1"/>
  <c r="I750" i="1" l="1"/>
  <c r="I1243" i="1" s="1"/>
  <c r="I727" i="1"/>
  <c r="I1241" i="1" s="1"/>
  <c r="I807" i="1"/>
  <c r="I1245" i="1" s="1"/>
  <c r="I676" i="1"/>
  <c r="I1239" i="1" s="1"/>
  <c r="I1213" i="1"/>
  <c r="I1249" i="1" s="1"/>
  <c r="I482" i="1"/>
  <c r="I598" i="1"/>
  <c r="I1235" i="1" s="1"/>
  <c r="I1065" i="1"/>
  <c r="I1247" i="1" s="1"/>
  <c r="I645" i="1"/>
  <c r="I1237" i="1" s="1"/>
  <c r="I549" i="1"/>
  <c r="I1233" i="1" s="1"/>
  <c r="I470" i="1"/>
  <c r="I384" i="1"/>
  <c r="I1227" i="1" s="1"/>
  <c r="I504" i="1"/>
  <c r="I437" i="1"/>
  <c r="I1229" i="1" s="1"/>
  <c r="I264" i="1"/>
  <c r="I1223" i="1" s="1"/>
  <c r="I490" i="1"/>
  <c r="I500" i="1"/>
  <c r="I478" i="1"/>
  <c r="I492" i="1"/>
  <c r="I480" i="1"/>
  <c r="I331" i="1"/>
  <c r="I1225" i="1" s="1"/>
  <c r="H99" i="1"/>
  <c r="I526" i="1" l="1"/>
  <c r="I1231" i="1" s="1"/>
  <c r="H783" i="1"/>
  <c r="H490" i="1"/>
  <c r="H1041" i="1"/>
  <c r="H1039" i="1"/>
  <c r="H1035" i="1"/>
  <c r="H1033" i="1"/>
  <c r="H1029" i="1"/>
  <c r="H1027" i="1"/>
  <c r="H1023" i="1"/>
  <c r="H1021" i="1"/>
  <c r="H1015" i="1"/>
  <c r="H1013" i="1"/>
  <c r="H1009" i="1"/>
  <c r="H1007" i="1"/>
  <c r="H1003" i="1"/>
  <c r="H1001" i="1"/>
  <c r="H997" i="1"/>
  <c r="H995" i="1"/>
  <c r="H987" i="1"/>
  <c r="H985" i="1"/>
  <c r="H981" i="1"/>
  <c r="H979" i="1"/>
  <c r="H969" i="1"/>
  <c r="H967" i="1"/>
  <c r="I183" i="1" l="1"/>
  <c r="I193" i="1" s="1"/>
  <c r="I1221" i="1" s="1"/>
  <c r="A3" i="1"/>
  <c r="D3" i="1"/>
  <c r="C3" i="1"/>
  <c r="I13" i="1" l="1"/>
  <c r="I14" i="1" s="1"/>
  <c r="I1218" i="1" s="1"/>
  <c r="I1252" i="1" s="1"/>
  <c r="I1254" i="1" s="1"/>
  <c r="I1256" i="1" s="1"/>
  <c r="D260" i="1"/>
  <c r="D409" i="1"/>
  <c r="H329" i="1" l="1"/>
  <c r="H323" i="1"/>
  <c r="H319" i="1"/>
  <c r="H313" i="1"/>
  <c r="H307" i="1"/>
  <c r="H299" i="1"/>
  <c r="H293" i="1"/>
  <c r="H291" i="1"/>
  <c r="H289" i="1"/>
  <c r="H331" i="1" l="1"/>
  <c r="H1225" i="1" s="1"/>
  <c r="H123" i="1"/>
  <c r="H476" i="1"/>
  <c r="H474" i="1"/>
  <c r="H470" i="1"/>
  <c r="H105" i="1"/>
  <c r="H125" i="1"/>
  <c r="H147" i="1"/>
  <c r="H143" i="1"/>
  <c r="H145" i="1"/>
  <c r="H121" i="1"/>
  <c r="H101" i="1"/>
  <c r="H1133" i="1"/>
  <c r="H1093" i="1"/>
  <c r="H1087" i="1"/>
  <c r="H1079" i="1"/>
  <c r="H748" i="1"/>
  <c r="H746" i="1"/>
  <c r="H637" i="1" l="1"/>
  <c r="H635" i="1"/>
  <c r="H631" i="1"/>
  <c r="H627" i="1"/>
  <c r="H594" i="1"/>
  <c r="H435" i="1" l="1"/>
  <c r="H415" i="1" l="1"/>
  <c r="H1211" i="1" l="1"/>
  <c r="H1205" i="1"/>
  <c r="H1203" i="1"/>
  <c r="H1197" i="1"/>
  <c r="H1191" i="1"/>
  <c r="H1189" i="1"/>
  <c r="H1185" i="1"/>
  <c r="H1181" i="1"/>
  <c r="H1175" i="1"/>
  <c r="H1169" i="1"/>
  <c r="H1165" i="1"/>
  <c r="H1161" i="1"/>
  <c r="H1157" i="1"/>
  <c r="H1151" i="1"/>
  <c r="H1147" i="1"/>
  <c r="H1143" i="1"/>
  <c r="H1139" i="1"/>
  <c r="H1131" i="1"/>
  <c r="H1127" i="1"/>
  <c r="H1123" i="1"/>
  <c r="H1119" i="1"/>
  <c r="H1115" i="1"/>
  <c r="H1113" i="1"/>
  <c r="H1109" i="1"/>
  <c r="H1101" i="1"/>
  <c r="H1099" i="1"/>
  <c r="H1063" i="1"/>
  <c r="H1061" i="1"/>
  <c r="H1059" i="1"/>
  <c r="H1057" i="1"/>
  <c r="H1055" i="1"/>
  <c r="H1053" i="1"/>
  <c r="H1051" i="1"/>
  <c r="H1049" i="1"/>
  <c r="H1047" i="1"/>
  <c r="H1045" i="1"/>
  <c r="H975" i="1"/>
  <c r="H973" i="1"/>
  <c r="H963" i="1"/>
  <c r="H961" i="1"/>
  <c r="H957" i="1"/>
  <c r="H955" i="1"/>
  <c r="H949" i="1"/>
  <c r="H947" i="1"/>
  <c r="H943" i="1"/>
  <c r="H941" i="1"/>
  <c r="H933" i="1"/>
  <c r="H931" i="1"/>
  <c r="H927" i="1"/>
  <c r="H925" i="1"/>
  <c r="H921" i="1"/>
  <c r="H919" i="1"/>
  <c r="H91" i="1"/>
  <c r="H97" i="1"/>
  <c r="H109" i="1"/>
  <c r="H113" i="1"/>
  <c r="H117" i="1"/>
  <c r="H127" i="1"/>
  <c r="H129" i="1"/>
  <c r="H131" i="1"/>
  <c r="H133" i="1"/>
  <c r="H135" i="1"/>
  <c r="H137" i="1"/>
  <c r="H139" i="1"/>
  <c r="H141" i="1"/>
  <c r="H151" i="1"/>
  <c r="H155" i="1"/>
  <c r="H157" i="1"/>
  <c r="H161" i="1"/>
  <c r="H167" i="1"/>
  <c r="H171" i="1"/>
  <c r="H173" i="1"/>
  <c r="H175" i="1"/>
  <c r="H183" i="1"/>
  <c r="H185" i="1"/>
  <c r="H187" i="1"/>
  <c r="H191" i="1"/>
  <c r="H212" i="1"/>
  <c r="H216" i="1"/>
  <c r="H220" i="1"/>
  <c r="H222" i="1"/>
  <c r="H226" i="1"/>
  <c r="H232" i="1"/>
  <c r="H238" i="1"/>
  <c r="H244" i="1"/>
  <c r="H248" i="1"/>
  <c r="H254" i="1"/>
  <c r="H260" i="1"/>
  <c r="H262" i="1"/>
  <c r="H360" i="1"/>
  <c r="H366" i="1"/>
  <c r="H368" i="1"/>
  <c r="H374" i="1"/>
  <c r="H376" i="1"/>
  <c r="H382" i="1"/>
  <c r="H401" i="1"/>
  <c r="H403" i="1"/>
  <c r="H407" i="1"/>
  <c r="H409" i="1"/>
  <c r="H413" i="1"/>
  <c r="H419" i="1"/>
  <c r="H421" i="1"/>
  <c r="H425" i="1"/>
  <c r="H427" i="1"/>
  <c r="H433" i="1"/>
  <c r="H478" i="1"/>
  <c r="H480" i="1"/>
  <c r="H482" i="1"/>
  <c r="H484" i="1"/>
  <c r="H486" i="1"/>
  <c r="H488" i="1"/>
  <c r="H492" i="1"/>
  <c r="H500" i="1"/>
  <c r="H504" i="1"/>
  <c r="H516" i="1"/>
  <c r="H524" i="1"/>
  <c r="H541" i="1"/>
  <c r="H543" i="1"/>
  <c r="H547" i="1"/>
  <c r="H564" i="1"/>
  <c r="H566" i="1"/>
  <c r="H572" i="1"/>
  <c r="H574" i="1"/>
  <c r="H576" i="1"/>
  <c r="H582" i="1"/>
  <c r="H586" i="1"/>
  <c r="H590" i="1"/>
  <c r="H613" i="1"/>
  <c r="H617" i="1"/>
  <c r="H621" i="1"/>
  <c r="H643" i="1"/>
  <c r="H662" i="1"/>
  <c r="H668" i="1"/>
  <c r="H674" i="1"/>
  <c r="H717" i="1"/>
  <c r="H719" i="1"/>
  <c r="H721" i="1"/>
  <c r="H723" i="1"/>
  <c r="H725" i="1"/>
  <c r="H744" i="1"/>
  <c r="H750" i="1" s="1"/>
  <c r="H1243" i="1" s="1"/>
  <c r="H769" i="1"/>
  <c r="H775" i="1"/>
  <c r="H781" i="1"/>
  <c r="H789" i="1"/>
  <c r="H795" i="1"/>
  <c r="H799" i="1"/>
  <c r="H805" i="1"/>
  <c r="H815" i="1"/>
  <c r="H817" i="1"/>
  <c r="H819" i="1"/>
  <c r="H821" i="1"/>
  <c r="H825" i="1"/>
  <c r="H827" i="1"/>
  <c r="H829" i="1"/>
  <c r="H837" i="1"/>
  <c r="H839" i="1"/>
  <c r="H843" i="1"/>
  <c r="H845" i="1"/>
  <c r="H853" i="1"/>
  <c r="H855" i="1"/>
  <c r="H859" i="1"/>
  <c r="H861" i="1"/>
  <c r="H867" i="1"/>
  <c r="H869" i="1"/>
  <c r="H871" i="1"/>
  <c r="H873" i="1"/>
  <c r="H881" i="1"/>
  <c r="H883" i="1"/>
  <c r="H887" i="1"/>
  <c r="H889" i="1"/>
  <c r="H895" i="1"/>
  <c r="H897" i="1"/>
  <c r="H899" i="1"/>
  <c r="H905" i="1"/>
  <c r="H907" i="1"/>
  <c r="H911" i="1"/>
  <c r="H913" i="1"/>
  <c r="A4" i="1"/>
  <c r="H598" i="1" l="1"/>
  <c r="H1235" i="1" s="1"/>
  <c r="H526" i="1"/>
  <c r="H1231" i="1" s="1"/>
  <c r="H645" i="1"/>
  <c r="H1237" i="1" s="1"/>
  <c r="H264" i="1"/>
  <c r="H1223" i="1" s="1"/>
  <c r="H549" i="1"/>
  <c r="H1233" i="1" s="1"/>
  <c r="H727" i="1"/>
  <c r="H1241" i="1" s="1"/>
  <c r="H437" i="1"/>
  <c r="H1229" i="1" s="1"/>
  <c r="H384" i="1"/>
  <c r="H1227" i="1" s="1"/>
  <c r="H193" i="1"/>
  <c r="H1221" i="1" s="1"/>
  <c r="H807" i="1"/>
  <c r="H1245" i="1" s="1"/>
  <c r="H676" i="1"/>
  <c r="H1239" i="1" s="1"/>
  <c r="H1213" i="1"/>
  <c r="H1249" i="1" s="1"/>
  <c r="H1065" i="1"/>
  <c r="H1247" i="1" s="1"/>
  <c r="F13" i="1" l="1"/>
  <c r="H13" i="1" l="1"/>
  <c r="H14" i="1" s="1"/>
  <c r="H1218" i="1" s="1"/>
  <c r="H1252" i="1" s="1"/>
  <c r="H1254" i="1" s="1"/>
  <c r="H125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Nazeer Bhorat</author>
  </authors>
  <commentList>
    <comment ref="B44" authorId="0" shapeId="0" xr:uid="{00000000-0006-0000-0000-000001000000}">
      <text>
        <r>
          <rPr>
            <b/>
            <sz val="9"/>
            <color indexed="81"/>
            <rFont val="Tahoma"/>
            <family val="2"/>
          </rPr>
          <t xml:space="preserve">NOTE:
</t>
        </r>
        <r>
          <rPr>
            <sz val="9"/>
            <color indexed="81"/>
            <rFont val="Tahoma"/>
            <family val="2"/>
          </rPr>
          <t>BIDDER TO FILL IN YELLOW FIELDS ONLY</t>
        </r>
      </text>
    </comment>
  </commentList>
</comments>
</file>

<file path=xl/sharedStrings.xml><?xml version="1.0" encoding="utf-8"?>
<sst xmlns="http://schemas.openxmlformats.org/spreadsheetml/2006/main" count="936" uniqueCount="609">
  <si>
    <t>PROVINCIAL ADMINISTRATION OF KWAZULU-NATAL</t>
  </si>
  <si>
    <t>DEPARTMENT OF PUBLIC WORKS</t>
  </si>
  <si>
    <t xml:space="preserve"> </t>
  </si>
  <si>
    <t>BILLS OF QUANTITIES</t>
  </si>
  <si>
    <t>with GCC for Construction Works - Second Edition 2010</t>
  </si>
  <si>
    <t>RETURNABLE DOCUMENT</t>
  </si>
  <si>
    <t>FLASH DRIVE</t>
  </si>
  <si>
    <t>SCHOOL NAME</t>
  </si>
  <si>
    <t>WIMS NO.</t>
  </si>
  <si>
    <t>CONTRACT PERIOD</t>
  </si>
  <si>
    <t>TYPE OF CONTRACT</t>
  </si>
  <si>
    <t>ZUZIMFUNDO PRIMARY SCHOOL</t>
  </si>
  <si>
    <t>OPEN TENDER</t>
  </si>
  <si>
    <t>Engineer/Principal Agent</t>
  </si>
  <si>
    <t>Principal Agent/Programme Manager</t>
  </si>
  <si>
    <t>P.O Box 70803</t>
  </si>
  <si>
    <t>Overport</t>
  </si>
  <si>
    <t>Durban</t>
  </si>
  <si>
    <t>031 -700 2500 - Tel Number</t>
  </si>
  <si>
    <t>031 - 700 2500 - Tel Number</t>
  </si>
  <si>
    <t>031 - 940 4243 - Fax Number</t>
  </si>
  <si>
    <t>Employer:</t>
  </si>
  <si>
    <t>Region:</t>
  </si>
  <si>
    <t>Head: Public Works</t>
  </si>
  <si>
    <t>KZN Department of Public Works</t>
  </si>
  <si>
    <t>Private Bag X 9041</t>
  </si>
  <si>
    <t>Pietermaritzburg</t>
  </si>
  <si>
    <t>Tel Number:     033 - 355 5569</t>
  </si>
  <si>
    <t>Tel Number:</t>
  </si>
  <si>
    <t>Fax Number:    N/A</t>
  </si>
  <si>
    <t>Project Code:</t>
  </si>
  <si>
    <t>Document Date:</t>
  </si>
  <si>
    <t>ECDP Number:        N/A</t>
  </si>
  <si>
    <t>Contract Period:</t>
  </si>
  <si>
    <t xml:space="preserve">Bidding Entity: </t>
  </si>
  <si>
    <t>CIDB Registration number:</t>
  </si>
  <si>
    <t xml:space="preserve">Central Suppliers Database Registration Number: </t>
  </si>
  <si>
    <t>BIDDERS TO NOTE THAT ALL FIELDS HIGHLIGTHED IN YELLOW TO BE FILLED IN ONLY</t>
  </si>
  <si>
    <t>ITEM NO</t>
  </si>
  <si>
    <t>DESCRIPTION</t>
  </si>
  <si>
    <t>UNIT</t>
  </si>
  <si>
    <t>QUANTITY</t>
  </si>
  <si>
    <t>AMOUNT</t>
  </si>
  <si>
    <t>BILL NO. 1 PRELIMINARIES (PROVISIONAL)</t>
  </si>
  <si>
    <t>BUILDING AGREEMENT AND PRELIMINARIES</t>
  </si>
  <si>
    <t>See C2.2 - Preliminaries for GCC for Construction works - 2nd Edition (2010)</t>
  </si>
  <si>
    <t>Preliminaries</t>
  </si>
  <si>
    <t>SUM</t>
  </si>
  <si>
    <t>Total for Section No. 1: Bill No. 1</t>
  </si>
  <si>
    <t>SECTION 2</t>
  </si>
  <si>
    <t>BILL NO. 1 : ALTERATIONS</t>
  </si>
  <si>
    <t>(CPAP WORK GROUP 102 UNLESS OTHERWISE STATED).</t>
  </si>
  <si>
    <t>For Preambles refer to the relevant Clauses in the ASAQS Model Preambles for Trades 2008 and Supplementary Preambles which is incorporated in these Bills of Quantities.</t>
  </si>
  <si>
    <t>SUPPLEMENTARY PREAMBLES</t>
  </si>
  <si>
    <t>NOTE:</t>
  </si>
  <si>
    <t>Rates are to include  for removal of all items unless otherwise described.</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</si>
  <si>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</si>
  <si>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</si>
  <si>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Work and materials</t>
  </si>
  <si>
    <t>The work to be done and the materials to be used in the works on site are to be similar to those specified in the new work so as they apply.</t>
  </si>
  <si>
    <t>Old materials</t>
  </si>
  <si>
    <t>Old materials specified to be handed over are to be carefully made good and stored on the site where directed.</t>
  </si>
  <si>
    <t>Old materials to be carted away</t>
  </si>
  <si>
    <t>Old materials from alterations except where described to be re-used or handed over, as well as rubbish, etc. must be regularly carted from the site and not be allowed to accumulate on or around the site.</t>
  </si>
  <si>
    <t>Demolitions</t>
  </si>
  <si>
    <t>The items shall be reserved and remain the property of the employer and will be removed from the building by the contractor and handed over to the employer prior to the commencement of the demolitions. Should the tenderer have doubts concerning any of these items he shall seek clarification from the Principal Agent.</t>
  </si>
  <si>
    <t>Leave site clean and free of rubbish</t>
  </si>
  <si>
    <t>The contractor shall progressively during the works and at completion collect and cart away all materials and debris resulting from the demolitions and also all earth, soil and rubbish.</t>
  </si>
  <si>
    <t>Block Notation</t>
  </si>
  <si>
    <t>General</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</si>
  <si>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</si>
  <si>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</si>
  <si>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</si>
  <si>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</si>
  <si>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</si>
  <si>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</si>
  <si>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</si>
  <si>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held responsilble for any damage to persons and property and for the safety of the structures and he is to allow for protecting and idemnifying persons using the existing buildings from injury by virtue of the building operations, including providing necessary barriers, signs, etc.</t>
  </si>
  <si>
    <t>The contractor will be required to take all dimensions affecting the existing buildings on the site and he will be held solely responsible for the accuracy of all such dimensions where used in the manufacture of new items (doors, windows, fittings, etc).</t>
  </si>
  <si>
    <t>Rates are deemed to include cart away and/or disposal at an approved dump site.</t>
  </si>
  <si>
    <t>Hoarding, etc.:</t>
  </si>
  <si>
    <t>Shade cloth hoarding 1.8m high above  natural ground level, including 300mm x 300mm x 300mm deep base, including 15Mpa/19mm mass concrete bases, excavation, backfilling etc, fixed to intermediate post at 3m centres.</t>
  </si>
  <si>
    <t>m</t>
  </si>
  <si>
    <t>REMOVAL OF EXISTING WORK.</t>
  </si>
  <si>
    <t>Breaking, removing and carting away:</t>
  </si>
  <si>
    <t xml:space="preserve">2450 x 2450 x 1000mm deep water tank stand. </t>
  </si>
  <si>
    <t>No</t>
  </si>
  <si>
    <t>100mm Thick unreinforced concrete surface beds, paving, etc</t>
  </si>
  <si>
    <t>m2</t>
  </si>
  <si>
    <t>Unreinforced concrete steps</t>
  </si>
  <si>
    <t>m3</t>
  </si>
  <si>
    <t>Removal of existing material under slab.</t>
  </si>
  <si>
    <t>Exacavate and cart away 150mm thick material under slab</t>
  </si>
  <si>
    <t>Breaking down and removing brickwork etc</t>
  </si>
  <si>
    <t>One block walls</t>
  </si>
  <si>
    <t>Taking out and removing doors and steel frames.</t>
  </si>
  <si>
    <t>Timber single door 813 x 2032mm high overall and steel frame from one brick wall</t>
  </si>
  <si>
    <t>Taking out and removing doors from existing frames.</t>
  </si>
  <si>
    <t xml:space="preserve">Timber single door 813 x 2032mm high overall </t>
  </si>
  <si>
    <t>Taking down and removing roofs, floors, panelling, ceilings, partitions, etc.</t>
  </si>
  <si>
    <t>Timber trusses and existing fittings</t>
  </si>
  <si>
    <t xml:space="preserve">No </t>
  </si>
  <si>
    <t xml:space="preserve">Cut back existing trusses to walkway and prepare for splicing </t>
  </si>
  <si>
    <t xml:space="preserve">Timber beam </t>
  </si>
  <si>
    <t>Corrugated metal roof sheeting including ridge capping, purlins, battens, polyclosers, etc.</t>
  </si>
  <si>
    <t>Fibre-cement ceilings including cornices, timber brandering, etc.</t>
  </si>
  <si>
    <t>Remove existing roof screws.</t>
  </si>
  <si>
    <t>Fibre cement barge boards including all fittings.</t>
  </si>
  <si>
    <t>Fibre cement fascia boards including all fittings.</t>
  </si>
  <si>
    <t>Gutters including fittings.</t>
  </si>
  <si>
    <t>Downpipes including fittings.</t>
  </si>
  <si>
    <t>Existing chalk boards</t>
  </si>
  <si>
    <t xml:space="preserve">Existing pinning boards </t>
  </si>
  <si>
    <t xml:space="preserve">Steel posts to walkways </t>
  </si>
  <si>
    <t xml:space="preserve">Existing steel burglar gates </t>
  </si>
  <si>
    <t>Taking out/off and removing glass and mirrors.</t>
  </si>
  <si>
    <t>Glass from steel windows, including cleaning out rebates and preparing for new glass (new glass elsewhere measured).</t>
  </si>
  <si>
    <t>Break down and remove brickwork and make good to wall and floor.</t>
  </si>
  <si>
    <t>One brick/block wall to walkway.</t>
  </si>
  <si>
    <t>Header course for brick wall.</t>
  </si>
  <si>
    <t>Taking out and removing brickwork:</t>
  </si>
  <si>
    <t>One brick wall in beamfilling.</t>
  </si>
  <si>
    <t>Structural Repairs:</t>
  </si>
  <si>
    <t>Brick/Block stitching</t>
  </si>
  <si>
    <t>Hack off existing plaster, a minimum of 400mm of both sides of the crack. Cut into existing mortar lines, 400mm on both sides of the crack. Place one Y8MM diameter bar, 800mm long, centred on the crack and caulk in with fresh mortar in every course to the full extent of the crack. Finish off by plastering and painting.</t>
  </si>
  <si>
    <t xml:space="preserve">Hacking up/off and removing granolithic, screeds, plaster etc. from concrete or brickwork and preparing surfaces for new screeds, plaster, etc. </t>
  </si>
  <si>
    <t>Plaster from walls in patches.</t>
  </si>
  <si>
    <t>Average 25mm screed.</t>
  </si>
  <si>
    <t>Average 25mm screed from floors in patches</t>
  </si>
  <si>
    <t>TEMPORARY PARKHOMES Note:</t>
  </si>
  <si>
    <t>Rates for parkhomes to include standard windows, burglar bars, curtains and tracks, two tier steps for access, lighting fittings and black boards size: 1200 x 4800mm.</t>
  </si>
  <si>
    <t>M-Projects or other approved temporary parkhome units:</t>
  </si>
  <si>
    <t>Provision of electrical compliance certificates for parkhomes.</t>
  </si>
  <si>
    <t>Transport to and from site of parkhomes as per distance between supplier and site.</t>
  </si>
  <si>
    <t>Desludging septic tank by a specialist including disposal</t>
  </si>
  <si>
    <t>Septic tank overall size 1000 x 1000 x 1000mm.</t>
  </si>
  <si>
    <t>Total for Section 2: Bill No. 1</t>
  </si>
  <si>
    <t>BILL NO.2 : EARTHWORKS (PROVISIONAL)</t>
  </si>
  <si>
    <t>Nature of ground:</t>
  </si>
  <si>
    <t>The nature of the ground is assumed to be loose sandy material, therefore earth, but possibly interspersed with hard rock or soft rock.</t>
  </si>
  <si>
    <t>Carting away of excavated material:</t>
  </si>
  <si>
    <t>Descriptions of carting away of excavated material shall be deemed to include loading excavated material onto trucks directly from the excavations or, alternatively, from stock piles situated on the building site.</t>
  </si>
  <si>
    <t>EXCAVATION AND FILLING OTHER THAN BULK</t>
  </si>
  <si>
    <t>Excavation in earth not exceeding 2m deep:</t>
  </si>
  <si>
    <t>Trenches. - apron slabs</t>
  </si>
  <si>
    <t>Back excavation of vertical sides of excavation in earth for working space including backfilling compacted to 95% Mod AASHTO density:</t>
  </si>
  <si>
    <t>Not exceeding 0,5m deep.</t>
  </si>
  <si>
    <t>Extra over excavations other than bulk in earth for excavation in:</t>
  </si>
  <si>
    <t>Soft rock.</t>
  </si>
  <si>
    <t>Hard rock.</t>
  </si>
  <si>
    <t>Risk of collapse of excavations other than bulk:</t>
  </si>
  <si>
    <t>Sides of trench and hole excavations not exceeding 1,5m deep.</t>
  </si>
  <si>
    <t>KEEPING EXCAVATIONS FREE OF WATER</t>
  </si>
  <si>
    <t>Keeping excavations free of water:</t>
  </si>
  <si>
    <t>Keeping excavations free of all water other than subterranean water.</t>
  </si>
  <si>
    <t>Item</t>
  </si>
  <si>
    <t>CARTING AWAY</t>
  </si>
  <si>
    <t>Extra over all excavations for loading, carting and dumping surplus excavated material (no allowance made for increase in bulk):</t>
  </si>
  <si>
    <t>Surplus material from excavations and/or stock piles on site to a dumping site to be located by the contractor or as directed by the engineer.</t>
  </si>
  <si>
    <t>EARTH FILLING, ETC</t>
  </si>
  <si>
    <t>Earth filling of G7 quality material supplied by the Contractor compacted to 95% Mod AASHTO density:</t>
  </si>
  <si>
    <t>Under surface beds, etc.</t>
  </si>
  <si>
    <t>Compaction of surfaces:</t>
  </si>
  <si>
    <t>Compaction of ground surface under floors, etc. including scarifying for a depth of 150mm, breaking down oversize material, adding suitable material where necessary and compacting to 93% Mod AASHTO density.</t>
  </si>
  <si>
    <t>TESTS</t>
  </si>
  <si>
    <t>Prescribed density tests on filling:</t>
  </si>
  <si>
    <t>Modified AASHTO Density test.</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</si>
  <si>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</si>
  <si>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</si>
  <si>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</si>
  <si>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To bottom and sides of trenches.</t>
  </si>
  <si>
    <t>Total for Section 2: Bill No. 2</t>
  </si>
  <si>
    <t>BILL NO. 3 : CONCRETE, FORMWORK AND REINFORCEMENT</t>
  </si>
  <si>
    <t>The Tenderer is referred to the relevant Clauses in the Standard Preambles to All Trades and to the Supplementary Preambles which are incorporated in these Bills of Quantities.</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</si>
  <si>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</si>
  <si>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t>
  </si>
  <si>
    <t>Formwork:</t>
  </si>
  <si>
    <t>Descriptions of formwork shall be deemed to include use and waste only (except where described as left in or permanent), for fitting together in the required forms, wedging, plumbing and fixing to true angles and surfaces as necessary to ensure easy relea</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</si>
  <si>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</si>
  <si>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</si>
  <si>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REINFORCED CONCRETE</t>
  </si>
  <si>
    <t>30MPa/19mm Reinforced concrete cast in/on formwork (Provisional):</t>
  </si>
  <si>
    <t>Surface beds.</t>
  </si>
  <si>
    <t>Apron.</t>
  </si>
  <si>
    <t>Concrete stairs.</t>
  </si>
  <si>
    <t>TEST BLOCKS</t>
  </si>
  <si>
    <t>Test blocks:</t>
  </si>
  <si>
    <t>Allow for all necessary concrete test cubes size 150 x 150 x 150mm cast from batches of concrete required for the entire contract as specified, made, stored, cured and tested in accordance with SABS Methods 861 and 863, including use of approved cube moul</t>
  </si>
  <si>
    <t>Sets</t>
  </si>
  <si>
    <t>FORMWORK</t>
  </si>
  <si>
    <t>ROUGH FORMWORK (DEGREE OF ACCURACY II) (CPAP WORK GROUP NO. 111)</t>
  </si>
  <si>
    <t>Rough Formwork to Sides of:</t>
  </si>
  <si>
    <t>Edges, risers, ends and reveals not exceeding 300mm high or wide.</t>
  </si>
  <si>
    <t>CONCRETE SUNDRIES</t>
  </si>
  <si>
    <t>Finishing top surfaces of concrete smooth with a wood float:</t>
  </si>
  <si>
    <t>Surface beds, slabs, etc</t>
  </si>
  <si>
    <t>MOVEMENT JOINTS, ETC.</t>
  </si>
  <si>
    <t>Movement Joints between vertical concrete and brick surfaces:</t>
  </si>
  <si>
    <t>10mm softboard isolation joints not exceeding 300mm wide.</t>
  </si>
  <si>
    <t>Saw cut joints:</t>
  </si>
  <si>
    <t>3 x 12mm Saw cut joints in top of concrete.</t>
  </si>
  <si>
    <t xml:space="preserve">REINFORCEMENT </t>
  </si>
  <si>
    <t>Fabric reinforcement:</t>
  </si>
  <si>
    <t>Type 193 fabric reinforcement in concrete surface beds, slabs, etc.</t>
  </si>
  <si>
    <t>Total for Section 2: Bill No. 3</t>
  </si>
  <si>
    <t>BILL NO. 4 : MASONRY</t>
  </si>
  <si>
    <t>(CPAP WORK GROUP 118 UNLESS OTHERWISE STATED).</t>
  </si>
  <si>
    <t>BRICKWORK</t>
  </si>
  <si>
    <t>Sizes in descriptions:</t>
  </si>
  <si>
    <t>Where sizes in descriptions are given in brick units, 'one brick' shall represent the length and 'half brick' the width of a brick.</t>
  </si>
  <si>
    <t>Bagging and sealing:</t>
  </si>
  <si>
    <t>Walls in two skins described as 'bagged and sealed' shall be deemed to include having the outer face of the inner skin bagged with 1:6 cement and sand mixture and sealed with two coats 'Brixeal' bitumen emulsion waterproofing coating.</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</si>
  <si>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</si>
  <si>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</si>
  <si>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</si>
  <si>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</si>
  <si>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BRICKWORK IN FOUNDATIONS</t>
  </si>
  <si>
    <t>One brick walls.</t>
  </si>
  <si>
    <t>BRICKWORK IN SUPERSTRUCTURE</t>
  </si>
  <si>
    <t>Brickwork of NFP bricks (7 Mpa nominal compressive strengthe) in Class II mortar:</t>
  </si>
  <si>
    <t>Half brick walls in beamfilling.</t>
  </si>
  <si>
    <t>One brick wall.</t>
  </si>
  <si>
    <t>BRICKWORK SUNDRIES</t>
  </si>
  <si>
    <t>Brickwork reinforcement:</t>
  </si>
  <si>
    <t>75mm Wide reinforcement built in horizontally.</t>
  </si>
  <si>
    <t>150mm Wide reinforcement built in horizontally.</t>
  </si>
  <si>
    <t>FACE BRICKWORK</t>
  </si>
  <si>
    <t>Corobrick "Montana Travertine FBA" or equal and other approved face bricks in stretcher bond with recessed horizontal and vertical joints:</t>
  </si>
  <si>
    <t>Extra over brickwork for brick-on-edge header course.</t>
  </si>
  <si>
    <t>Total for Section 2: Bill No. 4</t>
  </si>
  <si>
    <t>BILL NO. 5 : ROOF COVERINGS</t>
  </si>
  <si>
    <t>(CPAP WORK GROUP 124 UNLESS OTHERWISE STATED).</t>
  </si>
  <si>
    <t>CORRUGATED METAL SHEETING AND ACCESSORIES</t>
  </si>
  <si>
    <t>Fixing of all roof sheeting is to be in accordance with the Manufacturer's approved Instruction Book. The Manufacturer shall comply with ISO9002 Quality Management System.</t>
  </si>
  <si>
    <t xml:space="preserve">0.53mm thick, Aluminium-zinc IBR (AZ150) profile ‘colorplus’ roof sheeting or other approved finish to both sides. (Colour on top: to be confirmed and factory standard grey to underside), or similar approved. Sheets to be fixed to every purlin using appropriate self drilling/ tapping screws. At the ridge and eaves purlins, fixing to be at every crown. Purlins spaced as per manufacturers specifications, on engineered timber trusses (or existing. Holes in sheets to be drilled not punched. Sheets are to be fixed to 76 x 50mm purlins spaced at max. 1100mm (to manufactures specification as per sheeting requirements) on engineered timber trusses (trusses and purlins to be placed where specified and sizes may vary).  </t>
  </si>
  <si>
    <t>Roof covering with minimum pitch not exceeding 25 degrees.</t>
  </si>
  <si>
    <t>Ridge capping.</t>
  </si>
  <si>
    <t xml:space="preserve">0.53mm thick, Aluminium Zinc Corrugated (AZ150) profile 'colorplus' roof sheeting or other approved finish to both sides, or similar approved. Thickness of sheeting to be confirmed on site where matching existing. (Colour on top to be confirmed and factory standard grey to underside). Sheets to be fixed to every purlin using appropriate self drilling/ tapping screws. At the ridge and eave purlins, fixing to be at every crown. Purlins spaced as per manufacturers specifications on engineered timber trusses (or existing). Holes in sheets to be drilled not punched. Sheets are to be fixed to 76 x 50mm purlins spaced at max. 1100mm (to manufacture specification as per sheeting requirements) on engineered timber trusses (trusses and purlins to be placed where specified and sizes may vary). </t>
  </si>
  <si>
    <t>Standard galvanised ridge capping (500mm girth) screwed through sheeting to purlins.</t>
  </si>
  <si>
    <t xml:space="preserve">Roof Screws </t>
  </si>
  <si>
    <t>12 x 65 timberfix hex head washer flange roof screws.</t>
  </si>
  <si>
    <t>Galvanised 13mm hexagon Mesh to be installed on both eave overhangs.</t>
  </si>
  <si>
    <t>Flashings:</t>
  </si>
  <si>
    <t>Sondor IBR pattern polyclosers including sondorband tape under capping.</t>
  </si>
  <si>
    <t>Sondor corrugated pattern polyclosers including sondorband tape under capping.</t>
  </si>
  <si>
    <t>Side wall flashings 308mm girth</t>
  </si>
  <si>
    <t>Apex flashings 462mm girth</t>
  </si>
  <si>
    <t>ROOF AND WALL LINING AND INSULATION</t>
  </si>
  <si>
    <t>Sisalation RSA 420 - Double sided reflective foil laminate incorporating layers of kraft paper and reinforcing scrim, laminated together with low density polyethylene (293gsm):</t>
  </si>
  <si>
    <t>Insulation laid taut over trusses and under purlins on training tape.</t>
  </si>
  <si>
    <t>48mm Sisalation foil tape to seam joints on the insulation.</t>
  </si>
  <si>
    <t>Total for Section 2: Bill No. 5</t>
  </si>
  <si>
    <t>BILL NO. 6 : CARPENTRY AND JOINERY</t>
  </si>
  <si>
    <t>(CPAP WORK GROUP 126 UNLESS OTHERWISE STATED).</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</si>
  <si>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</si>
  <si>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</si>
  <si>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</si>
  <si>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Purlins are fixed to rafters with "Teco" hurricane clips. One clip at every intersection and two clips at ends if rafters with 2 no. 8mm diameter bolts or 8 no. 35mm long x 2.8mm diameter shouldered serrated nails per clip.</t>
  </si>
  <si>
    <t>Fascia battens are to be fixed to rafters with 2 no. "Trip-I-Grip" brackets with 35mm long x 2.8mm shouldered serrated nails.</t>
  </si>
  <si>
    <t>Barge battens are to be fixed to rafters with 2 no. "Trip-I-Grip" brackets with 32mm long x 2.8mm shouldered serrated nails.</t>
  </si>
  <si>
    <t>Timber treatment:</t>
  </si>
  <si>
    <t>All roof timbers must be C.C.A treated.</t>
  </si>
  <si>
    <t>ROOF CONSTRUCTION</t>
  </si>
  <si>
    <t>Wrought softwood:</t>
  </si>
  <si>
    <t>Gang-nailed timber roof trusses approximately 11000mm span.</t>
  </si>
  <si>
    <t>Engineers Certificate and Drawings:</t>
  </si>
  <si>
    <t>Allowance for the issue of TR1 and TR2 certificates maximum rate.</t>
  </si>
  <si>
    <t xml:space="preserve">Item </t>
  </si>
  <si>
    <t xml:space="preserve">38 x 114mm grade S5 pine rafters spliced to existing cut back rafters, minimum splice length 300mm to be nailed or bolted together to engineers detail. </t>
  </si>
  <si>
    <t>76 x 50mm Purlins.</t>
  </si>
  <si>
    <t>38 x 114mm False timber fixed onto truss for fascia boards.</t>
  </si>
  <si>
    <t>38 x 114mm False timber fixed onto truss for barge boards.</t>
  </si>
  <si>
    <t>76 x 50mm False timber fixed onto external side of the gable walls between purlins for covering of beam filling.</t>
  </si>
  <si>
    <t>Bottom chord bracing including hanger brackets.</t>
  </si>
  <si>
    <t>38 x 114mm Cross bracing</t>
  </si>
  <si>
    <t>Hurricane clips.</t>
  </si>
  <si>
    <t>EAVES, VERGES, ETC.</t>
  </si>
  <si>
    <t>Everite Nutec or other equal and approved:</t>
  </si>
  <si>
    <t>Eaves:</t>
  </si>
  <si>
    <t>10mm Thick x 225 medium density un-grooved fibre cement fascia board including joiners (product no. 040-903). Drill for and fix with hot dipped galvanized drive screws and washers.</t>
  </si>
  <si>
    <t>Verges:</t>
  </si>
  <si>
    <t>DOORS, ETC. HUNG TO STEEL FRAMES</t>
  </si>
  <si>
    <t>Rates must include for hanging (frames are elsewhere measured unless otherwise described).</t>
  </si>
  <si>
    <t>Tenderers are advised to refer to the Architect's detailed drawings, schedules, etc., which indicate the various door types and references where applicable.</t>
  </si>
  <si>
    <t>All opening sizes must be verified on site before hanging commences.  Additional costs for trimming of doors, etc., must be included in the overall rate.</t>
  </si>
  <si>
    <t>Solid Meranti Doors</t>
  </si>
  <si>
    <t>2032 x 813 x 40mm Meranti hardwood timber framed, ledged, braced and battened door with 110 x 20mm braces and min x 20 T.G. &amp; V jointed battens</t>
  </si>
  <si>
    <t>SUNDRIES</t>
  </si>
  <si>
    <t>Weather strips:</t>
  </si>
  <si>
    <t>45mm x 915mm Weather strips fitted to doors using 4 No. 70mm long brass screws, plugged.</t>
  </si>
  <si>
    <t>Total for Section 2: Bill No. 6</t>
  </si>
  <si>
    <t>BILL NO. 7 : CEILINGS PARTITIONS AND ACCESS FLOORING (PROVISIONAL)</t>
  </si>
  <si>
    <t>(CPAP WORK GROUP 128 UNLESS OTEHERWISE STATED).</t>
  </si>
  <si>
    <t>NAILED UP AND SCREW UP CEILINGS (CPAP Work Group No 126)</t>
  </si>
  <si>
    <t>9.0mm "Everite Nutec" plain boards or similar approved, fixed to 38 x 50mm on edge timber brandering at max 600mm centres with timber cover strips at joints.</t>
  </si>
  <si>
    <t>Ceilings including 38 x 38mm S.A. Pine brandering at maximum 400 c/c nailed to underside of 114 x 38mm timbers.</t>
  </si>
  <si>
    <t>Extra over ceiling for 900 x 900mm trap door of 38 x 38mm wrought softwood rebated framing with one 38 x 38mm sawn softwood cross brander covered with ceiling board and fitted flush in opening.</t>
  </si>
  <si>
    <t>Cornices :</t>
  </si>
  <si>
    <t>75mm Coved cornice.</t>
  </si>
  <si>
    <t>Total for Section 2: Bill No. 7</t>
  </si>
  <si>
    <t>BILL NO. 8 : IRONMONGERY</t>
  </si>
  <si>
    <t>(CPAP WORKGROUP 132 UNLESS OTHERWISE STATED).</t>
  </si>
  <si>
    <t>HINGES, BOLTS, ETC.</t>
  </si>
  <si>
    <t>Union or other approved lock sets:</t>
  </si>
  <si>
    <t>Stainless steel two ball bearing butt hinge, size 100 x 75 x 3mm.</t>
  </si>
  <si>
    <t>Pairs</t>
  </si>
  <si>
    <t>Union 4 Lever CommercialSeries Mortice lock 2247-7855 with CP on brass Gower Lever handles CB862-05Ch</t>
  </si>
  <si>
    <t>Handles:</t>
  </si>
  <si>
    <t>Union or other approved :</t>
  </si>
  <si>
    <t>132mm brass window handle R/H,including brackets, etc.</t>
  </si>
  <si>
    <t>132mm brass window handle L/H, including brackets, etc.</t>
  </si>
  <si>
    <t>Brass window latch to match existing.</t>
  </si>
  <si>
    <t>Door stops</t>
  </si>
  <si>
    <t>38mm Diameter rubber door stop, plugged and screwed to wall with 50mm long brass screw.</t>
  </si>
  <si>
    <t>Sliding Stays</t>
  </si>
  <si>
    <t>175mm brass plated sliding stay</t>
  </si>
  <si>
    <t xml:space="preserve">Pinning Boards </t>
  </si>
  <si>
    <t>Pinning board 2400 x 1200mm high as "Vitrex 2309" fixed complete to walls .</t>
  </si>
  <si>
    <t>Total for Section 2: Bill No. 8</t>
  </si>
  <si>
    <t>BILL NO. 9 : METALWORK</t>
  </si>
  <si>
    <t>(CPAP WORKGROUP 136 UNLESS OTHERWISE STATED).</t>
  </si>
  <si>
    <t>GALVANISED BURGLAR BARS</t>
  </si>
  <si>
    <t>Bugular Bars</t>
  </si>
  <si>
    <t>Galvanised 30 x 3mm Thick flat burglar bars.</t>
  </si>
  <si>
    <t>SCREENS AN GATES</t>
  </si>
  <si>
    <t>Single gate size 843 x 2250mm high of 40 x 60 x 3mm rectangular tubing with 19mm diameter steel rods at 110mm centre and 40 x 6mm horizontal support flatbars fixed with hinges to steel frame of 45 x 45 x 3mm rectangular tubing fixed to walls with bolts and lugs including padlock plate.</t>
  </si>
  <si>
    <t>Galvanised steel balustrades, etc.</t>
  </si>
  <si>
    <t>Standard ball type mild steel tubular horizontal balustrade, 1200mm high formed with 34mm diameter hollow section continuous top rail, continuous intermediate rail, bottom rail and stanchions at 1500mm centres, welded to 150 x 50 x 10mm thick base plate bolted to brickwork, including an approved epoxy grout.</t>
  </si>
  <si>
    <t>HOT DIP GALVANISED STEEL POSTS</t>
  </si>
  <si>
    <t>Posts embedded in concrete:</t>
  </si>
  <si>
    <t>Galvanised steel posts.</t>
  </si>
  <si>
    <t xml:space="preserve">ROLLER SHUTTER DOORS </t>
  </si>
  <si>
    <t xml:space="preserve">1.0 x 1.5m hatch with steel roll up door </t>
  </si>
  <si>
    <t xml:space="preserve">ALUMINIUM AWNING </t>
  </si>
  <si>
    <t xml:space="preserve">Aluminium awning to specialists detail </t>
  </si>
  <si>
    <t xml:space="preserve">PROV SUM </t>
  </si>
  <si>
    <t xml:space="preserve">Profit and attendance </t>
  </si>
  <si>
    <t>%</t>
  </si>
  <si>
    <t>GALVANISED PRESSED STEEL DOOR FRAMES</t>
  </si>
  <si>
    <t>1,2mm Double rebated frames suitable for existing one brick walls</t>
  </si>
  <si>
    <t>Total for Section 2: Bill No. 9</t>
  </si>
  <si>
    <t>BILL NO.10 : PLASTERING (PROVISIONAL)</t>
  </si>
  <si>
    <t>(CPAP WORK GROUP 142 UNLESS OTHERWISE STATED).</t>
  </si>
  <si>
    <t>Ceiling and cornice to be prepared adequately and painted 2 coats Super Acrylic Polvin matt white paint. Items as above or similar approved</t>
  </si>
  <si>
    <t>SCREEDS</t>
  </si>
  <si>
    <t>Screeds wood floated on concrete:</t>
  </si>
  <si>
    <t>25mm Thick on floors and landings.</t>
  </si>
  <si>
    <t>INTERNAL PLASTER.</t>
  </si>
  <si>
    <t>3:1 Cement plaster on brickwork:</t>
  </si>
  <si>
    <t>On internal walls.</t>
  </si>
  <si>
    <t>EXTERNAL PLASTER.</t>
  </si>
  <si>
    <t>On external walls.</t>
  </si>
  <si>
    <t>Total for Section 2: Bill No. 10</t>
  </si>
  <si>
    <t>BILL NO. 11 : PLUMBING AND DRAINAGE</t>
  </si>
  <si>
    <t>(CPAP WORK GROUP 148 UNLESS OTHERWISE STATED).</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</si>
  <si>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</si>
  <si>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</si>
  <si>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Fixing of pipes:</t>
  </si>
  <si>
    <t>Unless specifically otherwise stated, descriptions of pipes shall be deemed to include for fixing to walls etc. casting in, building in or suspending not exceeding 1m below suspension level.</t>
  </si>
  <si>
    <t>Excavations:</t>
  </si>
  <si>
    <t>No claim for rock excavation will be entertained unless the Contractor has timeously notified the Quantity Surveyor thereof prior to backfilling.</t>
  </si>
  <si>
    <t>Soft rock' and 'hard rock' shall be as defined in 'Earthworks'.</t>
  </si>
  <si>
    <t>Laying, backfilling, bedding, etc. of pipes</t>
  </si>
  <si>
    <t>Pipes shall be laid and bedded and trenches shall be carefully backfilled in accordance with manufacturers' instructions.</t>
  </si>
  <si>
    <t>Where no manufacturers' instructions exist pipes shall be laid in accordance with clauses 5.1 and 5.2 of each of the following: SABS 1200 L : Medium pressure pipelines  LD : Sewers  LE : Stormwater drainage  Pipe trenches etc shall be backfilled in accordance with clause 3, 5.5, 5.6, 5.7 and 7 of SAB.</t>
  </si>
  <si>
    <t>Waste unions:</t>
  </si>
  <si>
    <t>Descriptions of waste unions shall be deemed to include rubber or vulcanite plugs and chains fixed to fittings.</t>
  </si>
  <si>
    <t>RAINWATER DISPOSAL</t>
  </si>
  <si>
    <t>Seamless Aluminium :</t>
  </si>
  <si>
    <t>150 x 150mm box gutters with white baked enamel finish fixed with white concealed brackets.</t>
  </si>
  <si>
    <t>100 x 75mm fluted aluminium downpipes with white baked enamel finish.</t>
  </si>
  <si>
    <t>Extra over eaves gutter for drop box suitable for 150 x 150mm box gutter.</t>
  </si>
  <si>
    <t>Extra over eaves gutter for stopped ends.</t>
  </si>
  <si>
    <t>Extra over rainwater pipe for shoes and bends.</t>
  </si>
  <si>
    <t>Total for Section 2: Bill No. 11</t>
  </si>
  <si>
    <t>BILL NO. 12 : GLAZING</t>
  </si>
  <si>
    <t>(CPAP WORK GROUP 150 UNLESS OTHERWISE STATED).</t>
  </si>
  <si>
    <t>The Tenderer is to allow for providing a Glazing Certificate upon completion.</t>
  </si>
  <si>
    <t>GLAZING TO STEEL WITH PUTTY</t>
  </si>
  <si>
    <t>6.38mm toughened annealed safety glazing:</t>
  </si>
  <si>
    <t>Panes exceeding 0,1m2 and not exceeding 0,5m2.</t>
  </si>
  <si>
    <t>Putty to existing windows.</t>
  </si>
  <si>
    <t>Certificate of Compliance for glazing as per SALGA requirements.</t>
  </si>
  <si>
    <t>item</t>
  </si>
  <si>
    <t>Total for Section 2: Bill No. 12</t>
  </si>
  <si>
    <t>BILL NO. 13 : PAINTWORK</t>
  </si>
  <si>
    <t>(CPAP WORK GROUP 152 UNLESS OTHERWISE STATED).</t>
  </si>
  <si>
    <t>PAINTWORK, ETC TO PREVIOUSLY PAINTED WORK</t>
  </si>
  <si>
    <t>PLASCON OR OTHER EQUAL AND APPROVED</t>
  </si>
  <si>
    <t>ON INTERNAL FLOATED PLASTER SURFACES</t>
  </si>
  <si>
    <t>Prepare surfaces and remove all loose material, apply one coat acrylic PVA suitable for washing with a mild detergent and with a matt finish and one coat alkaline resistant 100% pure acrylic filler coat. Colour to be discussed on site. To be in accordance with manufacturers specification:</t>
  </si>
  <si>
    <t>On interior walls.</t>
  </si>
  <si>
    <t>ON EXTERNAL FLOATED PLASTER SURFACES.</t>
  </si>
  <si>
    <t>Prepare surfaces and remove all loose material. Apply one coat alkaline resistant primer, two coats superior equality acrylic emulsion paint for external.</t>
  </si>
  <si>
    <t>On exterior walls.</t>
  </si>
  <si>
    <t>ON "EVERITE NUTEC" CEILING BOARD SURFACES</t>
  </si>
  <si>
    <t>Prepare surfaces and remove all loose material, and apply two coats semi-gloss  PVA paint. Colour: white, to comply with SABS 643 "Co-polymer", or equivalent standard.</t>
  </si>
  <si>
    <t>On ceilings.</t>
  </si>
  <si>
    <t>On cornices.</t>
  </si>
  <si>
    <t>ON FIBRE-CEMENT BOARD SURFACES</t>
  </si>
  <si>
    <t>Apply one coat 'Universal Undercoat (UC1) and apply two coats "Super Universal Enamel' paint:</t>
  </si>
  <si>
    <t>On exterior fascias and barge boards.</t>
  </si>
  <si>
    <t>ON WOOD SURFACES</t>
  </si>
  <si>
    <t>Stop, fill, sand down with 150 grit sandpaper in direction of grain, seal with wood care knotting (PK2). Finish with wood care sun proofing coating to doors and trims:</t>
  </si>
  <si>
    <t>On doors (both sides measured over the full flat area).</t>
  </si>
  <si>
    <t>Apply two coats 'Carbolineum' stained oil preservatives:</t>
  </si>
  <si>
    <t>On roof timbers at eaves and verges.</t>
  </si>
  <si>
    <t>ON METAL SURFACES</t>
  </si>
  <si>
    <t>One coat alkyd based zinc phosphate primer and two coats premium quality polyurethane enamel paint, on steel</t>
  </si>
  <si>
    <t>Windows frames</t>
  </si>
  <si>
    <t>Total for Section 2: Bill No. 13</t>
  </si>
  <si>
    <t>BILL NO. 14 - ELECTRICAL (PROVISIONAL)</t>
  </si>
  <si>
    <t>The Tenderer is to allow for Preliminary and General costs in his rates.</t>
  </si>
  <si>
    <t>Nett price for site establishment, site administration and compliance with the General Conditions of Contract and Specifications as laid down in this document where and as applicable.</t>
  </si>
  <si>
    <t>Site administration (time related)</t>
  </si>
  <si>
    <t>Compliance with General Conditions of Contract (time related)</t>
  </si>
  <si>
    <t>Allow for attendance on the Specialist Lightning Protection Sub-Contractor for the satisfactory installation, testing and certification of the lightning protection system.</t>
  </si>
  <si>
    <t>Allow for compliance with the Occupational Health and Safety specification complete with the issue of a safety file and induction of all personnel.</t>
  </si>
  <si>
    <t>Labour allowance for additional sundry disconnections, relocations and temporary power supplies.  Time to be charged only as approved by Electrical Engineer.</t>
  </si>
  <si>
    <t>Supervisor</t>
  </si>
  <si>
    <t>Hrs</t>
  </si>
  <si>
    <t>Electrician</t>
  </si>
  <si>
    <t>Labourer</t>
  </si>
  <si>
    <t>LOW VOLTAGE CABLE</t>
  </si>
  <si>
    <t>Provide, install, test and commission the following 1000V PVC/SWA/PVC copper cables.  Prices shall allow for the installation of cables in cable ducts, through sleeves, conduit or installation against vertical and horizontal levels (e.g. walls poles etc)</t>
  </si>
  <si>
    <t>10mm² x 2 Core Concentric Cable installed on poles</t>
  </si>
  <si>
    <t>Supply</t>
  </si>
  <si>
    <t>Install</t>
  </si>
  <si>
    <t>7m gum pole planted 1m deep</t>
  </si>
  <si>
    <t>TERMINATIONS</t>
  </si>
  <si>
    <t>Terminate and make off the following 1000V PVC/SWA/PVC cables in a cable gland according to the manufacturer's instructions. Provide the cores with lugs and bolt onto terminals.  The cable gland and marking of the cable shall also be allowed for</t>
  </si>
  <si>
    <t>10mm² x 2 Core Concentric Cable</t>
  </si>
  <si>
    <t>Each</t>
  </si>
  <si>
    <t>Pole clamp for Concentric cable</t>
  </si>
  <si>
    <t>EXCAVATIONS</t>
  </si>
  <si>
    <t>All prices below shall include the excavation of trenches and holes, separating of stones, ground, and rock, levelling of trench bed, refill compacting and reparation of all surfaces to their original finish.</t>
  </si>
  <si>
    <t>Excavate in soft ground</t>
  </si>
  <si>
    <t>Excavate in soft rock</t>
  </si>
  <si>
    <t>Excavate in hard rock</t>
  </si>
  <si>
    <t>Test and issue a Certificte of Compliance as per SANS 10142</t>
  </si>
  <si>
    <t>DISTRIBUTION BOARDS</t>
  </si>
  <si>
    <t>The Contractor shall allow for the supply and installation of 400/231V Indoor Switchboards in Accordance with IEC6042-1, SANS 10142-1 and SANS 1073-1, as detailed in the Schedule of distribution boards.</t>
  </si>
  <si>
    <t>60A single pole circuit breaker, 5kA</t>
  </si>
  <si>
    <t>Distribution board as per schedule 1</t>
  </si>
  <si>
    <t>CONDUIT</t>
  </si>
  <si>
    <t>20mm diameter PVC conduit</t>
  </si>
  <si>
    <t>Install on surface</t>
  </si>
  <si>
    <t xml:space="preserve">Chased in walls </t>
  </si>
  <si>
    <t>CIRCUIT WIRING</t>
  </si>
  <si>
    <t>The supply and installation in conduit of stranded copper, PVC insulated conductors in groups.</t>
  </si>
  <si>
    <t>2 x 1.5mm² and 2.5mm² earth Supply</t>
  </si>
  <si>
    <t>2 x 2.5mm² and 2.5mm² earth</t>
  </si>
  <si>
    <t>CONDUIT BOXES</t>
  </si>
  <si>
    <t>50mm round PVC box flush in concrete &amp; brickwork</t>
  </si>
  <si>
    <t>100 x 100 x 50mm PVC box flush in brickwork</t>
  </si>
  <si>
    <t>100 x 50 x 50mm PVC box flush in brickwork</t>
  </si>
  <si>
    <t>LIGHT FITTINGS</t>
  </si>
  <si>
    <t>Luminaires and accessories supplied complete with lamps.  All fittings to carry the SABS mark.</t>
  </si>
  <si>
    <t>Surface mount commercial open channel light fitting complete with 2 x 58W lamps and electronic ballasts.  Beka or approved equal.</t>
  </si>
  <si>
    <t>IP65 Bulkhead fitting with white polycarbonate base and clear prismatic diffuser.  To be supplied complete with a 14W energy saver lamp.</t>
  </si>
  <si>
    <t>SMALL POWER</t>
  </si>
  <si>
    <t>16A Single Socket Outlet and cover, Crabtree Classic</t>
  </si>
  <si>
    <t>16A Single Lever One Way Light Switch and cover, Crabtree Classic</t>
  </si>
  <si>
    <t>16A Single Lever Two Way Light Switch and cover, Crabtree Classic</t>
  </si>
  <si>
    <t>10A Electric Photocell (Day / Night Switch)</t>
  </si>
  <si>
    <t>Surface 300 x 300 Telkom Junction Box Complete with backing Board</t>
  </si>
  <si>
    <t>60A Double Pole weather Proof Isolator</t>
  </si>
  <si>
    <t>TRUNKING AND ACCESSORIES</t>
  </si>
  <si>
    <t>Galvanised steel wiring trunking complete with all accessories, metal cover plates, and as indicated on drawings, suspended from slab or steel structure, excluding conduit work and wiring. Supports to include all</t>
  </si>
  <si>
    <t>Cabstrut P8200 steel Trunking per meter</t>
  </si>
  <si>
    <t>T-pieces</t>
  </si>
  <si>
    <t xml:space="preserve">Each </t>
  </si>
  <si>
    <t>Bends</t>
  </si>
  <si>
    <t>End caps:</t>
  </si>
  <si>
    <t>ELECTRONIC SIREN / BELL</t>
  </si>
  <si>
    <t>Micro Sound Bell and Siren Motorised 230Vac 116db</t>
  </si>
  <si>
    <t>Timer Switch</t>
  </si>
  <si>
    <t>Power Supply</t>
  </si>
  <si>
    <t>16 Core Mylar Cable</t>
  </si>
  <si>
    <t>LIGHTNING PROTECTION AND ACCESSORIES</t>
  </si>
  <si>
    <t>1.5m Earth rods installed to 2.0 depth.</t>
  </si>
  <si>
    <t>35mm² PVC copper wire as earth tails from earth rods to inspection boxes</t>
  </si>
  <si>
    <t>20mm Galvanized conduit incl. 20mm galvanized spacer saddles fixed surface.</t>
  </si>
  <si>
    <t>J1 York inspection boxes complete with 20mm galvanized male adaptors fixed surface.</t>
  </si>
  <si>
    <t>35mm² PVC copper wire as down conductor drawn into 20mm galvanized conduit.</t>
  </si>
  <si>
    <t>Terminations in inspection boxes.</t>
  </si>
  <si>
    <t>Terminations to metallic roof sheets.</t>
  </si>
  <si>
    <t>Terminations to metal gutters and RWDP.</t>
  </si>
  <si>
    <t>Test completed system &amp; issue certificates.</t>
  </si>
  <si>
    <t>Soil resistivity survey.</t>
  </si>
  <si>
    <t>Total for Section 2: Bill No. 14</t>
  </si>
  <si>
    <t>SECTION 3</t>
  </si>
  <si>
    <t>BILL NO.1 : EXTERNAL WORKS (PROVISIONAL)</t>
  </si>
  <si>
    <t>When Pricing this Section, The Tenderer is referred to the relevant Clauses in the Supplementary Preambles, as stated in previous Sections of these Bills of Quantities.</t>
  </si>
  <si>
    <t>SITE CLEARANCE, ETC.</t>
  </si>
  <si>
    <t>Site clearance, etc.:</t>
  </si>
  <si>
    <t>Allow for clearing the area of the site to be built upon of all grass, weeds, shrubs, trees with trunks not exceeding 200mm girth, debris, etc., including grubbing up all roots, scuffling up as required and cart away all vegetation and debris.</t>
  </si>
  <si>
    <t xml:space="preserve">EARTH BERMS </t>
  </si>
  <si>
    <t xml:space="preserve">EXCAVATIONS ETC </t>
  </si>
  <si>
    <t xml:space="preserve">Digging up topsoil </t>
  </si>
  <si>
    <t>Stripping average 150mm thick layer of top soil and stockpiling on site.</t>
  </si>
  <si>
    <t xml:space="preserve">FILLING ETC </t>
  </si>
  <si>
    <r>
      <t xml:space="preserve">Earth filling  obtained from excavations </t>
    </r>
    <r>
      <rPr>
        <b/>
        <sz val="11"/>
        <rFont val="Calibri"/>
        <family val="2"/>
        <scheme val="minor"/>
      </rPr>
      <t>(not compacted)</t>
    </r>
    <r>
      <rPr>
        <sz val="11"/>
        <rFont val="Calibri"/>
        <family val="2"/>
        <scheme val="minor"/>
      </rPr>
      <t xml:space="preserve"> </t>
    </r>
  </si>
  <si>
    <t xml:space="preserve">In berms ect, </t>
  </si>
  <si>
    <t>WATER TANKS AND SUPPORT</t>
  </si>
  <si>
    <t>Polyethylene water storage tanks:</t>
  </si>
  <si>
    <t>2500L low profile circular tank size 1420mm diameter, with access lid and inlet hole, embedded in pedestal to a minimum of 400mm above ground level and tied down with 4No. of 4mm galvanised wired ties tied to 4No. mild steel M8 eye bolt of which is to be drilled and fixed to the 4 corners of concrete supporting base. Water tank to include overflow pipe inclusive of all bends and fixings to be installed.</t>
  </si>
  <si>
    <t>20mm PVC ball valve tap.</t>
  </si>
  <si>
    <t>PLINTH</t>
  </si>
  <si>
    <t xml:space="preserve">NOTE: Unless otherwise stated herein, all items in this Bill shall be deemed to fall into Work Group No. 104 for Calculation of Contract Price Adjustment on the Haylett Formula. </t>
  </si>
  <si>
    <t>Excavation in earth not exceeding 2m deep from the reduced level:</t>
  </si>
  <si>
    <t>Trenches.</t>
  </si>
  <si>
    <t>Extra over excavation in earth for excavation in:</t>
  </si>
  <si>
    <t>Soft rock material.</t>
  </si>
  <si>
    <t>Hard rock material.</t>
  </si>
  <si>
    <t>Extra over all excavations for carting away:</t>
  </si>
  <si>
    <t>Surplus material from excavations and/or stock piles on site to a dumping site to be located by the Contractor.</t>
  </si>
  <si>
    <t>Risk of collapse of excavation:</t>
  </si>
  <si>
    <t>Keeping excavation free of water:</t>
  </si>
  <si>
    <t>Keeping excavation free from mud, water and all other than from subterranean sources.</t>
  </si>
  <si>
    <t>Earth filling supplied by the Contractor and brought to site and compacted to 95% Mod AASHTO density:</t>
  </si>
  <si>
    <t>G7 material under floors.</t>
  </si>
  <si>
    <t>50mm  Riversand blinding.</t>
  </si>
  <si>
    <t>20MPa/19mm Unreinforced concrete:</t>
  </si>
  <si>
    <t>Strip footings.</t>
  </si>
  <si>
    <t>30MPa/19mm Reinforced concrete:</t>
  </si>
  <si>
    <t>Surface bed.</t>
  </si>
  <si>
    <t>Allow for all necessary concrete test cubes size 150 x 150 x 150mm cast from batches of concrete set of three, made, stored, cured and tested in accordance with SANS 2001-CC1, including use of approved cube moulds, transporting to an approved testing laboratory for testing, paying all charges and submitting reports to the Structural Engineer.</t>
  </si>
  <si>
    <t>NOTE:  Unless otherwise stated herein, all items in this Bill shall be deemed to fall into Work Group No. 111 for Calculation of Contract Price Adjustments on the Haylett Formula.</t>
  </si>
  <si>
    <t>Unformed finishes Class U2 - wood float finish:</t>
  </si>
  <si>
    <t>On surface beds.</t>
  </si>
  <si>
    <t>Formwork Class F1 - ordinary finish:</t>
  </si>
  <si>
    <t>Slip joints between horizontal concrete and brick surfaces with two layers of 3 ply malthoid:</t>
  </si>
  <si>
    <t>Not exceeding 300mm wide.</t>
  </si>
  <si>
    <t>Thioflex 600 poly sulphide sealing compound including backing strip, bond breaker, primer, etc.:</t>
  </si>
  <si>
    <t>12mm Isolation joints between floors and brickwork including raking out joint filler as necessary.</t>
  </si>
  <si>
    <t>NOTE: Unless otherwise stated herein, all items in this Bill shall be deemed to fall into Work Group No. 114 for Calculation of Contract Price Adjustments on the Haylett Formula.</t>
  </si>
  <si>
    <t>Fabric Reinforcement</t>
  </si>
  <si>
    <t>Type 193 fabric reinforcement in surface beds, rib and block slabs, etc.</t>
  </si>
  <si>
    <t>NOTE: Unless otherwise stated herein, all items in this Bill shall be deemed to fall into Work Group No. 116 for Calculation of Contract Price Adjustments on the Haylett Formula.</t>
  </si>
  <si>
    <t>Brickwork of NFX bricks (14 MPa nominal compressive strength) in class II mortar:</t>
  </si>
  <si>
    <t>One brick walls including wire ties (7 per square metre - laid staggered).</t>
  </si>
  <si>
    <t>Brickwork of NFP bricks (14 MPa nominal compressive strength) in class II mortar:</t>
  </si>
  <si>
    <t>Corobrik® (Lawley-Gauteng) 20-30 MPa Montana Traventine FSB clay facebrick, bedded and jointed in Class II mortar and pointed with flush vertical and flush horizontal joints and perpends, suitable for exposure zones 1-2:</t>
  </si>
  <si>
    <t>Extra over NFX brickwork for face brickwork in foundations (provisional).</t>
  </si>
  <si>
    <t>Extra over NFP brickwork for face brickwork.</t>
  </si>
  <si>
    <t>NOTE: Unless otherwise stated herein, all items in this bill shall be deemed to fall into Work Group No. 142 for Haylett formula purposes.</t>
  </si>
  <si>
    <t>Cement screed around tank:</t>
  </si>
  <si>
    <t>Cement screed around tank average 40mm thick and laid to falls.</t>
  </si>
  <si>
    <t>LINED STORM WATER DRAINAGE</t>
  </si>
  <si>
    <t>20Mpa Reinforced concrete 'V' drains with 19mm aggregate:</t>
  </si>
  <si>
    <t>V-shaped concrete channel 1m wide and 75mm thick concrete lining with wood float finish on exposed surfaces, laid to falls in panels not exceeding 1.8m in length, with 12mm soft board movement joints including all excavation, cart away and form work as per drawing.</t>
  </si>
  <si>
    <t>Concrete energy dissipators : 100mm thick concrete with embedded stones.</t>
  </si>
  <si>
    <t>DRY SACK RETAINING WALL</t>
  </si>
  <si>
    <t>Construction of a maximum 1m high dry stack wall complete with:</t>
  </si>
  <si>
    <t>110mm diameter agricultural pipe with a 150 x 150mm crushed stone surround, all wrapped in an A4 bidim fabric including the A4 bidim fabric backing. 700 x 450 x 250mm shaped base 20 Mpa concrete. 375 x 380 x 230mm retainer blocks. 700 x 650mm base excavation all backfill and base excavation to be compacted to a minimum of 95% MOD AASHTO.</t>
  </si>
  <si>
    <t>Total for Section 3: Bill No. 1</t>
  </si>
  <si>
    <t>SECTION 1: PRELIMINARIES (PROVISIONAL)</t>
  </si>
  <si>
    <t>SECTION 2:</t>
  </si>
  <si>
    <t>BILL NO. 2 : EARTHWORKS</t>
  </si>
  <si>
    <t xml:space="preserve">BILL NO. 5 : ROOF COVERINGS </t>
  </si>
  <si>
    <t>BILL NO. 7 : CEILINGS, PARTITIONS AND ACCESS FLOORING</t>
  </si>
  <si>
    <t>BILL NO. 10 : PLASTERING</t>
  </si>
  <si>
    <t>BILL NO. 14 : ELECTRICAL WORKS</t>
  </si>
  <si>
    <t>SECTION 3: EXTERNAL WORKS (PROVISIONAL)</t>
  </si>
  <si>
    <t>TOTAL BUILDERS WORK</t>
  </si>
  <si>
    <t>Value Added Tax (15%)</t>
  </si>
  <si>
    <t>TOTAL PROJECT COST:  Carried forward to T2.22.</t>
  </si>
  <si>
    <t>38 x 38mm brandering</t>
  </si>
  <si>
    <t>Extra over for 200 x 100mm 90 degree angle sheet metal flashing, same colour as roof sheeting fitted to gable walls and fixed and roof edges. Barge board over both sides of flashing to be bent with 2,5 degree 10mm wide inner and outer angle.</t>
  </si>
  <si>
    <t>2032 x 813 x 40mm Masonite timber doors.</t>
  </si>
  <si>
    <t>ceiling with no strips</t>
  </si>
  <si>
    <t>NEXOR 2023 RATE</t>
  </si>
  <si>
    <t>Fixed Projection Boards:</t>
  </si>
  <si>
    <t>Fixed projection non-reflective white board, aluminium framed, magnetic surface centre board 2420 x 1220 mm complete with 2 swing leaf aluminium framed magnetic chalk boards (1220 x 1210 mm) without any lines or graphics, etc., with heavy duty hinges and one complete aluminium pen tray (2250 mm) for the full length of the centre board.
Price to include 1 complete magnetic starter pack consisting of the following for each board supplied:
4 x white board markers (red, green, black, blue)
1 x cleaning cloth
1 x magnetic eraser
1 x cleaning fluid 250 ml
4 x moulded magnets</t>
  </si>
  <si>
    <t>Tishen.Haripershad@nexorsa.com</t>
  </si>
  <si>
    <t xml:space="preserve">Midlands Region </t>
  </si>
  <si>
    <t>40 Shepstone Road</t>
  </si>
  <si>
    <t xml:space="preserve">Ladysmith </t>
  </si>
  <si>
    <t>036 - 638 8008</t>
  </si>
  <si>
    <t>Steel door frame size 813 x 2032mm high.</t>
  </si>
  <si>
    <t>CIDB Grading         4GB or higher</t>
  </si>
  <si>
    <t>Waterproofing membrane plus side wall flashing (231 x 231mm) to all split level roofs:</t>
  </si>
  <si>
    <r>
      <t xml:space="preserve">Provide standard classroom size minimum 7 x 7m or nearest size temporary park homes on site for temporary educational facilities during the construction phase as herewith measured for 6 months, including levelling, two tier steps,  positioning on site and connections to an electrical supply. </t>
    </r>
    <r>
      <rPr>
        <b/>
        <sz val="11"/>
        <rFont val="Calibri"/>
        <family val="2"/>
        <scheme val="minor"/>
      </rPr>
      <t>NOTE - The tenderer rate should be inclusive of the rental of units per month.</t>
    </r>
  </si>
  <si>
    <t xml:space="preserve"> QUANTITY</t>
  </si>
  <si>
    <t>RATE</t>
  </si>
  <si>
    <t xml:space="preserve"> AMOUNT</t>
  </si>
  <si>
    <t>9 CALENDAR MONTHS</t>
  </si>
  <si>
    <t>9 Calendar Months</t>
  </si>
  <si>
    <t>FINAL SUMMARY:</t>
  </si>
  <si>
    <t xml:space="preserve">Block A : Admin Block and Classrooms </t>
  </si>
  <si>
    <t>Block B : Church Hall C</t>
  </si>
  <si>
    <t xml:space="preserve">Block C : 3 Classroom Block </t>
  </si>
  <si>
    <t>Block D : Hall Block</t>
  </si>
  <si>
    <t xml:space="preserve">Block F : Ablution  </t>
  </si>
  <si>
    <t>Block G : Ablution</t>
  </si>
  <si>
    <t xml:space="preserve">Block H : Kitchen    </t>
  </si>
  <si>
    <t>Block I   : Gaurd House</t>
  </si>
  <si>
    <t xml:space="preserve">X - External Works      </t>
  </si>
  <si>
    <t>Y - General</t>
  </si>
  <si>
    <t xml:space="preserve">Note: For the purpose of tendering only the total quantity shall be used in calculating the amount for inclusion in the tender at the tendered rates.                                                                             </t>
  </si>
  <si>
    <t xml:space="preserve">PHASE 14: STORM DAMAGED PROGRAMME: REPAIRS AND RENOVATIONS TO STORM DAMAGED SCHOOLS THROUGHOUT THE PROVINCE OF KWAZULU-NATAL: MIDLANDS REGION: CLUSTER 99: ZUZIMFUNDO PRIMARY SCHOOL - COMPLETION CONTRACT. </t>
  </si>
  <si>
    <t>PHASE 14: STORM DAMAGED PROGRAMME: REPAIRS AND RENOVATIONS TO STORM DAMAGED SCHOOLS THROUGHOUT THE PROVINCE OF KWAZULU-NATAL: MIDLANDS REGION: CLUSTER 99: ZUZIMFUNDO PRIMARY SCHOOL - COMPLETION CONTRACT.</t>
  </si>
  <si>
    <t xml:space="preserve">Fax Number:    </t>
  </si>
  <si>
    <t>036 - 638 8099</t>
  </si>
  <si>
    <t>042719</t>
  </si>
  <si>
    <t>Bid Number:           ZNTL05811W</t>
  </si>
  <si>
    <t>Samad.Khalpey@nexorsa.com</t>
  </si>
  <si>
    <t xml:space="preserve">Nexor 312 (Pty) Ltd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</si>
</sst>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 #,##0_-;\-* #,##0_-;_-* &quot;-&quot;??_-;_-@_-"/>
    <numFmt numFmtId="165" formatCode="[$-F800]dddd\,\ mmmm\ dd\,\ yyyy"/>
    <numFmt numFmtId="166" formatCode="[$-409]d\-mmm\-yyyy;@"/>
  </numFmts>
  <fonts count="4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name val="Arial"/>
      <family val="2"/>
    </font>
    <font>
      <b/>
      <sz val="18"/>
      <name val="Arial"/>
      <family val="2"/>
    </font>
    <font>
      <b/>
      <sz val="16"/>
      <name val="Arial"/>
      <family val="2"/>
    </font>
    <font>
      <sz val="36"/>
      <color indexed="10"/>
      <name val="Arial"/>
      <family val="2"/>
    </font>
    <font>
      <b/>
      <sz val="22"/>
      <name val="Arial"/>
      <family val="2"/>
    </font>
    <font>
      <sz val="14"/>
      <name val="Arial"/>
      <family val="2"/>
    </font>
    <font>
      <b/>
      <i/>
      <u/>
      <sz val="22"/>
      <name val="Arial"/>
      <family val="2"/>
    </font>
    <font>
      <sz val="16"/>
      <name val="Arial"/>
      <family val="2"/>
    </font>
    <font>
      <b/>
      <sz val="16"/>
      <color indexed="8"/>
      <name val="Arial"/>
      <family val="2"/>
    </font>
    <font>
      <b/>
      <sz val="12"/>
      <name val="Arial"/>
      <family val="2"/>
    </font>
    <font>
      <b/>
      <sz val="12"/>
      <color indexed="8"/>
      <name val="Arial"/>
      <family val="2"/>
    </font>
    <font>
      <sz val="12"/>
      <name val="Arial"/>
      <family val="2"/>
    </font>
    <font>
      <b/>
      <u/>
      <sz val="12"/>
      <name val="Arial"/>
      <family val="2"/>
    </font>
    <font>
      <sz val="12"/>
      <color theme="1"/>
      <name val="Arial"/>
      <family val="2"/>
    </font>
    <font>
      <sz val="10"/>
      <color theme="1"/>
      <name val="Arial"/>
      <family val="2"/>
    </font>
    <font>
      <b/>
      <sz val="8"/>
      <name val="Arial"/>
      <family val="2"/>
    </font>
    <font>
      <b/>
      <sz val="9"/>
      <color indexed="81"/>
      <name val="Tahoma"/>
      <family val="2"/>
    </font>
    <font>
      <sz val="9"/>
      <color indexed="81"/>
      <name val="Tahoma"/>
      <family val="2"/>
    </font>
    <font>
      <sz val="11"/>
      <name val="Calibri"/>
      <family val="2"/>
      <scheme val="minor"/>
    </font>
    <font>
      <b/>
      <sz val="11"/>
      <name val="Calibri"/>
      <family val="2"/>
      <scheme val="minor"/>
    </font>
    <font>
      <b/>
      <sz val="10"/>
      <name val="Trebuchet MS"/>
      <family val="2"/>
    </font>
    <font>
      <u/>
      <sz val="11"/>
      <color theme="10"/>
      <name val="Calibri"/>
      <family val="2"/>
      <scheme val="minor"/>
    </font>
    <font>
      <b/>
      <u/>
      <sz val="11"/>
      <color theme="10"/>
      <name val="Arial"/>
      <family val="2"/>
    </font>
    <font>
      <b/>
      <sz val="12"/>
      <color theme="1"/>
      <name val="Arial"/>
      <family val="2"/>
    </font>
    <font>
      <b/>
      <sz val="12"/>
      <name val="Calibri"/>
      <family val="2"/>
      <scheme val="minor"/>
    </font>
    <font>
      <b/>
      <u/>
      <sz val="11"/>
      <name val="Calibri"/>
      <family val="2"/>
      <scheme val="minor"/>
    </font>
    <font>
      <sz val="12"/>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0" tint="-0.14999847407452621"/>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ck">
        <color indexed="64"/>
      </bottom>
      <diagonal/>
    </border>
    <border>
      <left/>
      <right/>
      <top/>
      <bottom style="thick">
        <color theme="1" tint="4.9989318521683403E-2"/>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thin">
        <color indexed="8"/>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4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43" fontId="1" fillId="0" borderId="0" applyFont="0" applyFill="0" applyBorder="0" applyAlignment="0" applyProtection="0"/>
    <xf numFmtId="44" fontId="1" fillId="0" borderId="0" applyFont="0" applyFill="0" applyBorder="0" applyAlignment="0" applyProtection="0"/>
    <xf numFmtId="0" fontId="40" fillId="0" borderId="0" applyNumberFormat="0" applyFill="0" applyBorder="0" applyAlignment="0" applyProtection="0"/>
  </cellStyleXfs>
  <cellXfs count="185">
    <xf numFmtId="0" fontId="0" fillId="0" borderId="0" xfId="0"/>
    <xf numFmtId="0" fontId="19" fillId="33" borderId="10" xfId="44" applyFont="1" applyFill="1" applyBorder="1" applyAlignment="1">
      <alignment horizontal="center" vertical="center" wrapText="1"/>
    </xf>
    <xf numFmtId="0" fontId="21" fillId="0" borderId="0" xfId="0" applyFont="1" applyAlignment="1">
      <alignment horizontal="left"/>
    </xf>
    <xf numFmtId="0" fontId="22" fillId="0" borderId="0" xfId="0" applyFont="1" applyAlignment="1">
      <alignment vertical="center" textRotation="90"/>
    </xf>
    <xf numFmtId="0" fontId="0" fillId="0" borderId="0" xfId="0" applyAlignment="1">
      <alignment horizontal="left"/>
    </xf>
    <xf numFmtId="0" fontId="28" fillId="33" borderId="10" xfId="0" applyFont="1" applyFill="1" applyBorder="1" applyAlignment="1">
      <alignment horizontal="center" vertical="center" wrapText="1"/>
    </xf>
    <xf numFmtId="0" fontId="29" fillId="0" borderId="10" xfId="0" applyFont="1" applyBorder="1" applyAlignment="1">
      <alignment horizontal="center" vertical="center" wrapText="1"/>
    </xf>
    <xf numFmtId="0" fontId="28" fillId="0" borderId="0" xfId="0" applyFont="1" applyAlignment="1">
      <alignment horizontal="left"/>
    </xf>
    <xf numFmtId="0" fontId="30" fillId="0" borderId="0" xfId="0" applyFont="1"/>
    <xf numFmtId="0" fontId="31" fillId="0" borderId="0" xfId="0" applyFont="1" applyAlignment="1">
      <alignment wrapText="1"/>
    </xf>
    <xf numFmtId="0" fontId="30" fillId="0" borderId="0" xfId="0" applyFont="1" applyAlignment="1">
      <alignment wrapText="1"/>
    </xf>
    <xf numFmtId="0" fontId="28" fillId="0" borderId="0" xfId="0" applyFont="1" applyAlignment="1">
      <alignment wrapText="1"/>
    </xf>
    <xf numFmtId="0" fontId="30" fillId="0" borderId="0" xfId="0" applyFont="1" applyAlignment="1">
      <alignment horizontal="left" wrapText="1"/>
    </xf>
    <xf numFmtId="49" fontId="30" fillId="0" borderId="0" xfId="0" applyNumberFormat="1" applyFont="1" applyAlignment="1">
      <alignment horizontal="left" wrapText="1"/>
    </xf>
    <xf numFmtId="0" fontId="32" fillId="0" borderId="0" xfId="0" applyFont="1"/>
    <xf numFmtId="0" fontId="32" fillId="0" borderId="18" xfId="0" applyFont="1" applyBorder="1"/>
    <xf numFmtId="0" fontId="32" fillId="0" borderId="0" xfId="0" applyFont="1" applyAlignment="1">
      <alignment vertical="center" wrapText="1"/>
    </xf>
    <xf numFmtId="0" fontId="33" fillId="0" borderId="0" xfId="0" applyFont="1" applyAlignment="1">
      <alignment vertical="center"/>
    </xf>
    <xf numFmtId="0" fontId="0" fillId="0" borderId="0" xfId="0" applyAlignment="1">
      <alignment vertical="center"/>
    </xf>
    <xf numFmtId="165" fontId="32" fillId="0" borderId="0" xfId="0" applyNumberFormat="1" applyFont="1" applyAlignment="1">
      <alignment vertical="center" wrapText="1"/>
    </xf>
    <xf numFmtId="166" fontId="32" fillId="0" borderId="0" xfId="0" applyNumberFormat="1" applyFont="1" applyAlignment="1">
      <alignment horizontal="left" vertical="center" wrapText="1"/>
    </xf>
    <xf numFmtId="0" fontId="32" fillId="0" borderId="0" xfId="0" applyFont="1" applyAlignment="1">
      <alignment vertical="center"/>
    </xf>
    <xf numFmtId="0" fontId="30" fillId="0" borderId="0" xfId="0" applyFont="1" applyAlignment="1">
      <alignment vertical="center"/>
    </xf>
    <xf numFmtId="0" fontId="34" fillId="0" borderId="0" xfId="0" applyFont="1" applyAlignment="1">
      <alignment horizontal="left" vertical="center"/>
    </xf>
    <xf numFmtId="0" fontId="30" fillId="0" borderId="13" xfId="0" applyFont="1" applyBorder="1" applyAlignment="1">
      <alignment vertical="center" wrapText="1"/>
    </xf>
    <xf numFmtId="0" fontId="30" fillId="0" borderId="20" xfId="0" applyFont="1" applyBorder="1" applyAlignment="1">
      <alignment horizontal="left" vertical="center"/>
    </xf>
    <xf numFmtId="0" fontId="30" fillId="0" borderId="0" xfId="0" applyFont="1" applyAlignment="1">
      <alignment horizontal="left" vertical="center"/>
    </xf>
    <xf numFmtId="0" fontId="37" fillId="0" borderId="16" xfId="0" applyFont="1" applyBorder="1" applyAlignment="1">
      <alignment wrapText="1"/>
    </xf>
    <xf numFmtId="0" fontId="37" fillId="0" borderId="16" xfId="0" applyFont="1" applyBorder="1" applyAlignment="1">
      <alignment horizontal="center" vertical="center"/>
    </xf>
    <xf numFmtId="0" fontId="37" fillId="0" borderId="23" xfId="0" applyFont="1" applyBorder="1" applyAlignment="1">
      <alignment horizontal="center" vertical="center"/>
    </xf>
    <xf numFmtId="0" fontId="37" fillId="0" borderId="16" xfId="0" applyFont="1" applyBorder="1" applyAlignment="1">
      <alignment vertical="center" wrapText="1"/>
    </xf>
    <xf numFmtId="0" fontId="29" fillId="0" borderId="10" xfId="0" quotePrefix="1" applyFont="1" applyBorder="1" applyAlignment="1">
      <alignment horizontal="center" vertical="center" wrapText="1"/>
    </xf>
    <xf numFmtId="0" fontId="32" fillId="0" borderId="0" xfId="0" quotePrefix="1" applyFont="1" applyAlignment="1">
      <alignment vertical="center" wrapText="1"/>
    </xf>
    <xf numFmtId="0" fontId="38" fillId="0" borderId="16" xfId="0" applyFont="1" applyBorder="1" applyAlignment="1">
      <alignment wrapText="1"/>
    </xf>
    <xf numFmtId="0" fontId="39" fillId="0" borderId="24" xfId="0" applyFont="1" applyBorder="1" applyAlignment="1">
      <alignment horizontal="left"/>
    </xf>
    <xf numFmtId="0" fontId="39" fillId="0" borderId="24" xfId="0" applyFont="1" applyBorder="1"/>
    <xf numFmtId="0" fontId="37" fillId="0" borderId="24" xfId="0" applyFont="1" applyBorder="1"/>
    <xf numFmtId="0" fontId="28" fillId="0" borderId="0" xfId="0" applyFont="1" applyAlignment="1">
      <alignment horizontal="left" wrapText="1"/>
    </xf>
    <xf numFmtId="0" fontId="19" fillId="0" borderId="10" xfId="44" applyFont="1" applyBorder="1" applyAlignment="1">
      <alignment horizontal="center" vertical="center" wrapText="1"/>
    </xf>
    <xf numFmtId="0" fontId="37" fillId="0" borderId="0" xfId="0" applyFont="1"/>
    <xf numFmtId="0" fontId="19" fillId="0" borderId="10" xfId="44" quotePrefix="1" applyFont="1" applyBorder="1" applyAlignment="1">
      <alignment horizontal="center" vertical="center" wrapText="1"/>
    </xf>
    <xf numFmtId="0" fontId="38" fillId="0" borderId="40" xfId="0" applyFont="1" applyBorder="1" applyAlignment="1">
      <alignment horizontal="center"/>
    </xf>
    <xf numFmtId="0" fontId="38" fillId="0" borderId="25" xfId="0" applyFont="1" applyBorder="1" applyAlignment="1">
      <alignment horizontal="center" wrapText="1"/>
    </xf>
    <xf numFmtId="164" fontId="38" fillId="0" borderId="25" xfId="1" applyNumberFormat="1" applyFont="1" applyBorder="1" applyAlignment="1">
      <alignment horizontal="center"/>
    </xf>
    <xf numFmtId="164" fontId="38" fillId="0" borderId="25" xfId="1" applyNumberFormat="1" applyFont="1" applyBorder="1" applyAlignment="1">
      <alignment horizontal="center" wrapText="1"/>
    </xf>
    <xf numFmtId="44" fontId="38" fillId="0" borderId="25" xfId="0" applyNumberFormat="1" applyFont="1" applyBorder="1" applyAlignment="1">
      <alignment horizontal="center"/>
    </xf>
    <xf numFmtId="0" fontId="38" fillId="0" borderId="35" xfId="0" applyFont="1" applyBorder="1"/>
    <xf numFmtId="0" fontId="38" fillId="0" borderId="23" xfId="0" applyFont="1" applyBorder="1" applyAlignment="1">
      <alignment horizontal="center" vertical="center"/>
    </xf>
    <xf numFmtId="0" fontId="38" fillId="0" borderId="16" xfId="0" applyFont="1" applyBorder="1" applyAlignment="1">
      <alignment horizontal="center" vertical="center" wrapText="1"/>
    </xf>
    <xf numFmtId="164" fontId="38" fillId="0" borderId="16" xfId="1" applyNumberFormat="1" applyFont="1" applyBorder="1" applyAlignment="1">
      <alignment horizontal="center" vertical="center"/>
    </xf>
    <xf numFmtId="44" fontId="38" fillId="0" borderId="16" xfId="0" applyNumberFormat="1" applyFont="1" applyBorder="1" applyAlignment="1">
      <alignment horizontal="center" vertical="center"/>
    </xf>
    <xf numFmtId="0" fontId="37" fillId="0" borderId="33" xfId="0" applyFont="1" applyBorder="1"/>
    <xf numFmtId="0" fontId="38" fillId="33" borderId="23" xfId="0" applyFont="1" applyFill="1" applyBorder="1" applyAlignment="1">
      <alignment horizontal="center" vertical="center"/>
    </xf>
    <xf numFmtId="0" fontId="44" fillId="33" borderId="16" xfId="0" applyFont="1" applyFill="1" applyBorder="1"/>
    <xf numFmtId="0" fontId="38" fillId="33" borderId="16" xfId="0" applyFont="1" applyFill="1" applyBorder="1" applyAlignment="1">
      <alignment horizontal="center" vertical="center" wrapText="1"/>
    </xf>
    <xf numFmtId="164" fontId="38" fillId="33" borderId="16" xfId="1" applyNumberFormat="1" applyFont="1" applyFill="1" applyBorder="1" applyAlignment="1">
      <alignment horizontal="center" vertical="center"/>
    </xf>
    <xf numFmtId="44" fontId="38" fillId="33" borderId="16" xfId="0" applyNumberFormat="1" applyFont="1" applyFill="1" applyBorder="1" applyAlignment="1">
      <alignment horizontal="center" vertical="center"/>
    </xf>
    <xf numFmtId="0" fontId="37" fillId="33" borderId="33" xfId="0" applyFont="1" applyFill="1" applyBorder="1"/>
    <xf numFmtId="0" fontId="37" fillId="33" borderId="0" xfId="0" applyFont="1" applyFill="1"/>
    <xf numFmtId="0" fontId="37" fillId="33" borderId="23" xfId="0" applyFont="1" applyFill="1" applyBorder="1" applyAlignment="1">
      <alignment horizontal="center" vertical="center"/>
    </xf>
    <xf numFmtId="0" fontId="37" fillId="33" borderId="16" xfId="0" applyFont="1" applyFill="1" applyBorder="1" applyAlignment="1">
      <alignment horizontal="center" vertical="center"/>
    </xf>
    <xf numFmtId="44" fontId="37" fillId="33" borderId="16" xfId="0" applyNumberFormat="1" applyFont="1" applyFill="1" applyBorder="1" applyAlignment="1">
      <alignment horizontal="center" vertical="center"/>
    </xf>
    <xf numFmtId="44" fontId="37" fillId="0" borderId="16" xfId="0" applyNumberFormat="1" applyFont="1" applyBorder="1" applyAlignment="1">
      <alignment horizontal="center" vertical="center"/>
    </xf>
    <xf numFmtId="0" fontId="37" fillId="0" borderId="16" xfId="0" applyFont="1" applyBorder="1"/>
    <xf numFmtId="0" fontId="44" fillId="0" borderId="16" xfId="0" applyFont="1" applyBorder="1"/>
    <xf numFmtId="4" fontId="37" fillId="34" borderId="16" xfId="0" applyNumberFormat="1" applyFont="1" applyFill="1" applyBorder="1" applyAlignment="1">
      <alignment horizontal="center" vertical="center"/>
    </xf>
    <xf numFmtId="44" fontId="37" fillId="0" borderId="33" xfId="0" applyNumberFormat="1" applyFont="1" applyBorder="1"/>
    <xf numFmtId="0" fontId="38" fillId="0" borderId="16" xfId="0" applyFont="1" applyBorder="1" applyAlignment="1">
      <alignment horizontal="right" wrapText="1"/>
    </xf>
    <xf numFmtId="4" fontId="37" fillId="0" borderId="16" xfId="0" applyNumberFormat="1" applyFont="1" applyBorder="1" applyAlignment="1">
      <alignment horizontal="center" vertical="center"/>
    </xf>
    <xf numFmtId="44" fontId="37" fillId="0" borderId="22" xfId="0" applyNumberFormat="1" applyFont="1" applyBorder="1" applyAlignment="1">
      <alignment horizontal="center" vertical="center"/>
    </xf>
    <xf numFmtId="44" fontId="37" fillId="0" borderId="34" xfId="0" applyNumberFormat="1" applyFont="1" applyBorder="1"/>
    <xf numFmtId="0" fontId="44" fillId="33" borderId="23" xfId="0" applyFont="1" applyFill="1" applyBorder="1" applyAlignment="1">
      <alignment horizontal="center" vertical="center"/>
    </xf>
    <xf numFmtId="0" fontId="44" fillId="33" borderId="16" xfId="0" applyFont="1" applyFill="1" applyBorder="1" applyAlignment="1">
      <alignment wrapText="1"/>
    </xf>
    <xf numFmtId="0" fontId="44" fillId="33" borderId="16" xfId="0" applyFont="1" applyFill="1" applyBorder="1" applyAlignment="1">
      <alignment horizontal="center" vertical="center"/>
    </xf>
    <xf numFmtId="44" fontId="44" fillId="33" borderId="16" xfId="0" applyNumberFormat="1" applyFont="1" applyFill="1" applyBorder="1" applyAlignment="1">
      <alignment horizontal="center" vertical="center"/>
    </xf>
    <xf numFmtId="0" fontId="44" fillId="33" borderId="33" xfId="0" applyFont="1" applyFill="1" applyBorder="1"/>
    <xf numFmtId="0" fontId="44" fillId="33" borderId="0" xfId="0" applyFont="1" applyFill="1"/>
    <xf numFmtId="0" fontId="37" fillId="0" borderId="33" xfId="0" applyFont="1" applyBorder="1" applyAlignment="1">
      <alignment vertical="center"/>
    </xf>
    <xf numFmtId="0" fontId="37" fillId="34" borderId="16" xfId="0" applyFont="1" applyFill="1" applyBorder="1" applyAlignment="1">
      <alignment horizontal="center" vertical="center"/>
    </xf>
    <xf numFmtId="44" fontId="37" fillId="0" borderId="33" xfId="2" applyFont="1" applyBorder="1" applyAlignment="1">
      <alignment vertical="center"/>
    </xf>
    <xf numFmtId="1" fontId="37" fillId="0" borderId="16" xfId="0" applyNumberFormat="1" applyFont="1" applyBorder="1" applyAlignment="1">
      <alignment horizontal="center" vertical="center"/>
    </xf>
    <xf numFmtId="44" fontId="38" fillId="0" borderId="22" xfId="0" applyNumberFormat="1" applyFont="1" applyBorder="1" applyAlignment="1">
      <alignment horizontal="center" vertical="center"/>
    </xf>
    <xf numFmtId="44" fontId="38" fillId="0" borderId="34" xfId="2" applyFont="1" applyBorder="1" applyAlignment="1">
      <alignment vertical="center"/>
    </xf>
    <xf numFmtId="0" fontId="44" fillId="33" borderId="33" xfId="0" applyFont="1" applyFill="1" applyBorder="1" applyAlignment="1">
      <alignment vertical="center"/>
    </xf>
    <xf numFmtId="0" fontId="37" fillId="0" borderId="16" xfId="0" applyFont="1" applyBorder="1" applyAlignment="1">
      <alignment horizontal="left" wrapText="1"/>
    </xf>
    <xf numFmtId="44" fontId="37" fillId="0" borderId="34" xfId="2" applyFont="1" applyBorder="1" applyAlignment="1">
      <alignment vertical="center"/>
    </xf>
    <xf numFmtId="0" fontId="44" fillId="33" borderId="33" xfId="0" applyFont="1" applyFill="1" applyBorder="1" applyAlignment="1">
      <alignment horizontal="center" vertical="center"/>
    </xf>
    <xf numFmtId="44" fontId="37" fillId="0" borderId="22" xfId="1" applyNumberFormat="1" applyFont="1" applyBorder="1" applyAlignment="1">
      <alignment horizontal="center" vertical="center"/>
    </xf>
    <xf numFmtId="44" fontId="44" fillId="33" borderId="33" xfId="2" applyFont="1" applyFill="1" applyBorder="1" applyAlignment="1">
      <alignment vertical="center"/>
    </xf>
    <xf numFmtId="44" fontId="37" fillId="0" borderId="33" xfId="2" applyFont="1" applyFill="1" applyBorder="1" applyAlignment="1">
      <alignment vertical="center"/>
    </xf>
    <xf numFmtId="43" fontId="37" fillId="34" borderId="16" xfId="1" applyFont="1" applyFill="1" applyBorder="1" applyAlignment="1">
      <alignment horizontal="center" vertical="center"/>
    </xf>
    <xf numFmtId="0" fontId="37" fillId="33" borderId="16" xfId="0" applyFont="1" applyFill="1" applyBorder="1" applyAlignment="1">
      <alignment wrapText="1"/>
    </xf>
    <xf numFmtId="44" fontId="37" fillId="33" borderId="33" xfId="2" applyFont="1" applyFill="1" applyBorder="1" applyAlignment="1">
      <alignment vertical="center"/>
    </xf>
    <xf numFmtId="3" fontId="37" fillId="0" borderId="16" xfId="0" applyNumberFormat="1" applyFont="1" applyBorder="1" applyAlignment="1">
      <alignment horizontal="center" vertical="center"/>
    </xf>
    <xf numFmtId="2" fontId="37" fillId="34" borderId="16" xfId="0" applyNumberFormat="1" applyFont="1" applyFill="1" applyBorder="1" applyAlignment="1">
      <alignment horizontal="center" vertical="center"/>
    </xf>
    <xf numFmtId="2" fontId="37" fillId="0" borderId="16" xfId="0" applyNumberFormat="1" applyFont="1" applyBorder="1" applyAlignment="1">
      <alignment horizontal="center" vertical="center"/>
    </xf>
    <xf numFmtId="0" fontId="37" fillId="0" borderId="16" xfId="0" applyFont="1" applyBorder="1" applyAlignment="1">
      <alignment horizontal="center" vertical="center" wrapText="1"/>
    </xf>
    <xf numFmtId="9" fontId="37" fillId="34" borderId="16" xfId="0" applyNumberFormat="1" applyFont="1" applyFill="1" applyBorder="1" applyAlignment="1">
      <alignment horizontal="center" vertical="center"/>
    </xf>
    <xf numFmtId="0" fontId="44" fillId="33" borderId="16" xfId="0" applyFont="1" applyFill="1" applyBorder="1" applyAlignment="1">
      <alignment vertical="center" wrapText="1"/>
    </xf>
    <xf numFmtId="0" fontId="37" fillId="33" borderId="16" xfId="0" applyFont="1" applyFill="1" applyBorder="1" applyAlignment="1">
      <alignment horizontal="center" vertical="center" wrapText="1"/>
    </xf>
    <xf numFmtId="164" fontId="37" fillId="33" borderId="16" xfId="1" applyNumberFormat="1" applyFont="1" applyFill="1" applyBorder="1" applyAlignment="1">
      <alignment horizontal="center" vertical="center"/>
    </xf>
    <xf numFmtId="44" fontId="37" fillId="33" borderId="16" xfId="0" applyNumberFormat="1" applyFont="1" applyFill="1" applyBorder="1" applyAlignment="1">
      <alignment vertical="center"/>
    </xf>
    <xf numFmtId="44" fontId="37" fillId="33" borderId="33" xfId="0" applyNumberFormat="1" applyFont="1" applyFill="1" applyBorder="1" applyAlignment="1">
      <alignment vertical="center"/>
    </xf>
    <xf numFmtId="44" fontId="37" fillId="0" borderId="33" xfId="2" applyFont="1" applyBorder="1"/>
    <xf numFmtId="0" fontId="37" fillId="0" borderId="24" xfId="0" applyFont="1" applyBorder="1" applyAlignment="1">
      <alignment wrapText="1"/>
    </xf>
    <xf numFmtId="44" fontId="38" fillId="0" borderId="34" xfId="2" applyFont="1" applyBorder="1"/>
    <xf numFmtId="44" fontId="37" fillId="33" borderId="33" xfId="2" applyFont="1" applyFill="1" applyBorder="1"/>
    <xf numFmtId="44" fontId="44" fillId="33" borderId="33" xfId="2" applyFont="1" applyFill="1" applyBorder="1"/>
    <xf numFmtId="0" fontId="37" fillId="0" borderId="35" xfId="0" applyFont="1" applyBorder="1"/>
    <xf numFmtId="0" fontId="37" fillId="0" borderId="36" xfId="0" applyFont="1" applyBorder="1" applyAlignment="1">
      <alignment horizontal="center" vertical="center"/>
    </xf>
    <xf numFmtId="0" fontId="37" fillId="0" borderId="14" xfId="0" applyFont="1" applyBorder="1" applyAlignment="1">
      <alignment vertical="center" wrapText="1"/>
    </xf>
    <xf numFmtId="0" fontId="37" fillId="0" borderId="14" xfId="0" applyFont="1" applyBorder="1" applyAlignment="1">
      <alignment horizontal="center" vertical="center" wrapText="1"/>
    </xf>
    <xf numFmtId="164" fontId="37" fillId="0" borderId="14" xfId="1" applyNumberFormat="1" applyFont="1" applyBorder="1" applyAlignment="1">
      <alignment horizontal="center" vertical="center"/>
    </xf>
    <xf numFmtId="44" fontId="37" fillId="0" borderId="14" xfId="0" applyNumberFormat="1" applyFont="1" applyBorder="1" applyAlignment="1">
      <alignment vertical="center"/>
    </xf>
    <xf numFmtId="44" fontId="37" fillId="0" borderId="15" xfId="2" applyFont="1" applyBorder="1" applyAlignment="1">
      <alignment vertical="center"/>
    </xf>
    <xf numFmtId="0" fontId="38" fillId="36" borderId="32" xfId="0" applyFont="1" applyFill="1" applyBorder="1" applyAlignment="1">
      <alignment horizontal="left" vertical="center"/>
    </xf>
    <xf numFmtId="164" fontId="37" fillId="36" borderId="0" xfId="1" applyNumberFormat="1" applyFont="1" applyFill="1" applyBorder="1" applyAlignment="1">
      <alignment horizontal="center" vertical="center"/>
    </xf>
    <xf numFmtId="44" fontId="38" fillId="36" borderId="21" xfId="0" applyNumberFormat="1" applyFont="1" applyFill="1" applyBorder="1" applyAlignment="1">
      <alignment vertical="center"/>
    </xf>
    <xf numFmtId="44" fontId="38" fillId="36" borderId="33" xfId="2" applyFont="1" applyFill="1" applyBorder="1"/>
    <xf numFmtId="0" fontId="37" fillId="0" borderId="32" xfId="0" applyFont="1" applyBorder="1" applyAlignment="1">
      <alignment horizontal="center" vertical="center"/>
    </xf>
    <xf numFmtId="164" fontId="37" fillId="0" borderId="0" xfId="1" applyNumberFormat="1" applyFont="1" applyBorder="1" applyAlignment="1">
      <alignment horizontal="center" vertical="center"/>
    </xf>
    <xf numFmtId="44" fontId="37" fillId="0" borderId="21" xfId="0" applyNumberFormat="1" applyFont="1" applyBorder="1" applyAlignment="1">
      <alignment vertical="center"/>
    </xf>
    <xf numFmtId="44" fontId="38" fillId="0" borderId="33" xfId="2" applyFont="1" applyBorder="1"/>
    <xf numFmtId="0" fontId="37" fillId="0" borderId="0" xfId="0" applyFont="1" applyAlignment="1">
      <alignment wrapText="1"/>
    </xf>
    <xf numFmtId="44" fontId="37" fillId="0" borderId="0" xfId="0" applyNumberFormat="1" applyFont="1"/>
    <xf numFmtId="0" fontId="37" fillId="36" borderId="0" xfId="0" applyFont="1" applyFill="1" applyAlignment="1">
      <alignment vertical="center" wrapText="1"/>
    </xf>
    <xf numFmtId="0" fontId="37" fillId="36" borderId="0" xfId="0" applyFont="1" applyFill="1" applyAlignment="1">
      <alignment horizontal="center" vertical="center" wrapText="1"/>
    </xf>
    <xf numFmtId="44" fontId="37" fillId="36" borderId="0" xfId="0" applyNumberFormat="1" applyFont="1" applyFill="1" applyAlignment="1">
      <alignment vertical="center"/>
    </xf>
    <xf numFmtId="0" fontId="37" fillId="0" borderId="0" xfId="0" applyFont="1" applyAlignment="1">
      <alignment vertical="center" wrapText="1"/>
    </xf>
    <xf numFmtId="0" fontId="37" fillId="0" borderId="0" xfId="0" applyFont="1" applyAlignment="1">
      <alignment horizontal="center" vertical="center" wrapText="1"/>
    </xf>
    <xf numFmtId="44" fontId="37" fillId="0" borderId="0" xfId="0" applyNumberFormat="1" applyFont="1" applyAlignment="1">
      <alignment vertical="center"/>
    </xf>
    <xf numFmtId="0" fontId="38" fillId="36" borderId="37" xfId="0" applyFont="1" applyFill="1" applyBorder="1" applyAlignment="1">
      <alignment horizontal="left" vertical="center"/>
    </xf>
    <xf numFmtId="0" fontId="37" fillId="36" borderId="38" xfId="0" applyFont="1" applyFill="1" applyBorder="1" applyAlignment="1">
      <alignment vertical="center" wrapText="1"/>
    </xf>
    <xf numFmtId="0" fontId="37" fillId="36" borderId="38" xfId="0" applyFont="1" applyFill="1" applyBorder="1" applyAlignment="1">
      <alignment horizontal="center" vertical="center" wrapText="1"/>
    </xf>
    <xf numFmtId="164" fontId="37" fillId="36" borderId="38" xfId="1" applyNumberFormat="1" applyFont="1" applyFill="1" applyBorder="1" applyAlignment="1">
      <alignment horizontal="center" vertical="center"/>
    </xf>
    <xf numFmtId="44" fontId="37" fillId="36" borderId="38" xfId="0" applyNumberFormat="1" applyFont="1" applyFill="1" applyBorder="1" applyAlignment="1">
      <alignment vertical="center"/>
    </xf>
    <xf numFmtId="44" fontId="38" fillId="36" borderId="41" xfId="0" applyNumberFormat="1" applyFont="1" applyFill="1" applyBorder="1" applyAlignment="1">
      <alignment vertical="center"/>
    </xf>
    <xf numFmtId="44" fontId="38" fillId="36" borderId="42" xfId="2" applyFont="1" applyFill="1" applyBorder="1"/>
    <xf numFmtId="4" fontId="37" fillId="34" borderId="16" xfId="0" applyNumberFormat="1" applyFont="1" applyFill="1" applyBorder="1" applyAlignment="1" applyProtection="1">
      <alignment horizontal="center" vertical="center"/>
      <protection locked="0"/>
    </xf>
    <xf numFmtId="0" fontId="37" fillId="34" borderId="16" xfId="0" applyFont="1" applyFill="1" applyBorder="1" applyAlignment="1" applyProtection="1">
      <alignment horizontal="center" vertical="center"/>
      <protection locked="0"/>
    </xf>
    <xf numFmtId="0" fontId="37" fillId="34" borderId="16" xfId="1" applyNumberFormat="1" applyFont="1" applyFill="1" applyBorder="1" applyAlignment="1" applyProtection="1">
      <alignment horizontal="center" vertical="center"/>
      <protection locked="0"/>
    </xf>
    <xf numFmtId="3" fontId="37" fillId="34" borderId="16" xfId="0" applyNumberFormat="1" applyFont="1" applyFill="1" applyBorder="1" applyAlignment="1" applyProtection="1">
      <alignment horizontal="center" vertical="center"/>
      <protection locked="0"/>
    </xf>
    <xf numFmtId="9" fontId="37" fillId="34" borderId="16" xfId="0" applyNumberFormat="1" applyFont="1" applyFill="1" applyBorder="1" applyAlignment="1" applyProtection="1">
      <alignment horizontal="center" vertical="center"/>
      <protection locked="0"/>
    </xf>
    <xf numFmtId="0" fontId="45" fillId="34" borderId="16" xfId="0" applyFont="1" applyFill="1" applyBorder="1" applyAlignment="1" applyProtection="1">
      <alignment horizontal="center" vertical="center"/>
      <protection locked="0"/>
    </xf>
    <xf numFmtId="0" fontId="30" fillId="0" borderId="0" xfId="0" applyFont="1" applyAlignment="1">
      <alignment horizontal="left" wrapText="1"/>
    </xf>
    <xf numFmtId="0" fontId="30" fillId="0" borderId="0" xfId="0" applyFont="1" applyAlignment="1">
      <alignment horizontal="left" vertical="center" wrapText="1"/>
    </xf>
    <xf numFmtId="0" fontId="30" fillId="34" borderId="19" xfId="0" applyFont="1" applyFill="1" applyBorder="1" applyAlignment="1" applyProtection="1">
      <alignment horizontal="center" vertical="center" wrapText="1"/>
      <protection locked="0"/>
    </xf>
    <xf numFmtId="0" fontId="30" fillId="34" borderId="12" xfId="0" applyFont="1" applyFill="1" applyBorder="1" applyAlignment="1" applyProtection="1">
      <alignment horizontal="center" vertical="center" wrapText="1"/>
      <protection locked="0"/>
    </xf>
    <xf numFmtId="0" fontId="30" fillId="34" borderId="19" xfId="0" applyFont="1" applyFill="1" applyBorder="1" applyAlignment="1" applyProtection="1">
      <alignment horizontal="center" vertical="center"/>
      <protection locked="0"/>
    </xf>
    <xf numFmtId="0" fontId="30" fillId="34" borderId="12" xfId="0" applyFont="1" applyFill="1" applyBorder="1" applyAlignment="1" applyProtection="1">
      <alignment horizontal="center" vertical="center"/>
      <protection locked="0"/>
    </xf>
    <xf numFmtId="0" fontId="30" fillId="34" borderId="19" xfId="0" applyFont="1" applyFill="1" applyBorder="1" applyAlignment="1" applyProtection="1">
      <alignment horizontal="left" vertical="center"/>
      <protection locked="0"/>
    </xf>
    <xf numFmtId="0" fontId="30" fillId="34" borderId="12" xfId="0" applyFont="1" applyFill="1" applyBorder="1" applyAlignment="1" applyProtection="1">
      <alignment horizontal="left" vertical="center"/>
      <protection locked="0"/>
    </xf>
    <xf numFmtId="0" fontId="41" fillId="0" borderId="0" xfId="47" applyFont="1"/>
    <xf numFmtId="0" fontId="42" fillId="0" borderId="0" xfId="0" applyFont="1"/>
    <xf numFmtId="0" fontId="31" fillId="0" borderId="0" xfId="0" applyFont="1" applyAlignment="1">
      <alignment horizontal="left" wrapText="1"/>
    </xf>
    <xf numFmtId="0" fontId="26" fillId="0" borderId="0" xfId="0" applyFont="1" applyAlignment="1">
      <alignment horizontal="center" vertical="top"/>
    </xf>
    <xf numFmtId="0" fontId="27" fillId="0" borderId="0" xfId="0" applyFont="1" applyAlignment="1">
      <alignment horizontal="center" vertical="center" wrapText="1"/>
    </xf>
    <xf numFmtId="0" fontId="27" fillId="0" borderId="17" xfId="0" applyFont="1" applyBorder="1" applyAlignment="1">
      <alignment horizontal="left" vertical="center" wrapText="1"/>
    </xf>
    <xf numFmtId="0" fontId="30" fillId="0" borderId="0" xfId="0" applyFont="1"/>
    <xf numFmtId="0" fontId="31" fillId="0" borderId="0" xfId="0" applyFont="1" applyAlignment="1">
      <alignment horizontal="left" vertical="top" wrapText="1"/>
    </xf>
    <xf numFmtId="0" fontId="25" fillId="0" borderId="0" xfId="0" applyFont="1" applyAlignment="1">
      <alignment horizontal="center" vertical="top"/>
    </xf>
    <xf numFmtId="0" fontId="20" fillId="0" borderId="0" xfId="0" applyFont="1" applyAlignment="1">
      <alignment horizontal="center"/>
    </xf>
    <xf numFmtId="0" fontId="23" fillId="0" borderId="0" xfId="0" applyFont="1" applyAlignment="1">
      <alignment horizontal="center"/>
    </xf>
    <xf numFmtId="0" fontId="24" fillId="35" borderId="0" xfId="0" applyFont="1" applyFill="1" applyAlignment="1">
      <alignment horizontal="center"/>
    </xf>
    <xf numFmtId="0" fontId="43" fillId="33" borderId="26" xfId="0" applyFont="1" applyFill="1" applyBorder="1" applyAlignment="1">
      <alignment horizontal="center" vertical="center" wrapText="1"/>
    </xf>
    <xf numFmtId="0" fontId="43" fillId="33" borderId="27" xfId="0" applyFont="1" applyFill="1" applyBorder="1" applyAlignment="1">
      <alignment horizontal="center" vertical="center" wrapText="1"/>
    </xf>
    <xf numFmtId="0" fontId="43" fillId="33" borderId="28" xfId="0" applyFont="1" applyFill="1" applyBorder="1" applyAlignment="1">
      <alignment horizontal="center" vertical="center" wrapText="1"/>
    </xf>
    <xf numFmtId="44" fontId="19" fillId="33" borderId="11" xfId="44" applyNumberFormat="1" applyFont="1" applyFill="1" applyBorder="1" applyAlignment="1">
      <alignment horizontal="center" vertical="center" wrapText="1"/>
    </xf>
    <xf numFmtId="44" fontId="19" fillId="33" borderId="31" xfId="44" applyNumberFormat="1" applyFont="1" applyFill="1" applyBorder="1" applyAlignment="1">
      <alignment horizontal="center" vertical="center" wrapText="1"/>
    </xf>
    <xf numFmtId="44" fontId="19" fillId="0" borderId="20" xfId="44" applyNumberFormat="1" applyFont="1" applyBorder="1" applyAlignment="1">
      <alignment horizontal="center" vertical="center" wrapText="1"/>
    </xf>
    <xf numFmtId="44" fontId="19" fillId="0" borderId="30" xfId="44" applyNumberFormat="1" applyFont="1" applyBorder="1" applyAlignment="1">
      <alignment horizontal="center" vertical="center" wrapText="1"/>
    </xf>
    <xf numFmtId="0" fontId="19" fillId="34" borderId="37" xfId="44" applyFont="1" applyFill="1" applyBorder="1" applyAlignment="1">
      <alignment horizontal="center" vertical="center" wrapText="1"/>
    </xf>
    <xf numFmtId="0" fontId="19" fillId="34" borderId="38" xfId="44" applyFont="1" applyFill="1" applyBorder="1" applyAlignment="1">
      <alignment horizontal="center" vertical="center" wrapText="1"/>
    </xf>
    <xf numFmtId="0" fontId="19" fillId="34" borderId="39" xfId="44" applyFont="1" applyFill="1" applyBorder="1" applyAlignment="1">
      <alignment horizontal="center" vertical="center" wrapText="1"/>
    </xf>
    <xf numFmtId="0" fontId="19" fillId="0" borderId="11" xfId="44" quotePrefix="1" applyFont="1" applyBorder="1" applyAlignment="1">
      <alignment horizontal="center" vertical="center"/>
    </xf>
    <xf numFmtId="0" fontId="19" fillId="0" borderId="19" xfId="44" quotePrefix="1" applyFont="1" applyBorder="1" applyAlignment="1">
      <alignment horizontal="center" vertical="center"/>
    </xf>
    <xf numFmtId="0" fontId="19" fillId="0" borderId="31" xfId="44" quotePrefix="1" applyFont="1" applyBorder="1" applyAlignment="1">
      <alignment horizontal="center" vertical="center"/>
    </xf>
    <xf numFmtId="0" fontId="19" fillId="33" borderId="29" xfId="44" applyFont="1" applyFill="1" applyBorder="1" applyAlignment="1">
      <alignment horizontal="center" vertical="center" wrapText="1"/>
    </xf>
    <xf numFmtId="0" fontId="19" fillId="33" borderId="12" xfId="44" applyFont="1" applyFill="1" applyBorder="1" applyAlignment="1">
      <alignment horizontal="center" vertical="center" wrapText="1"/>
    </xf>
    <xf numFmtId="0" fontId="19" fillId="33" borderId="10" xfId="44" applyFont="1" applyFill="1" applyBorder="1" applyAlignment="1">
      <alignment horizontal="center" vertical="center" wrapText="1"/>
    </xf>
    <xf numFmtId="0" fontId="43" fillId="0" borderId="29" xfId="0" applyFont="1" applyBorder="1" applyAlignment="1">
      <alignment horizontal="center" vertical="center" wrapText="1"/>
    </xf>
    <xf numFmtId="0" fontId="43" fillId="0" borderId="12" xfId="0" applyFont="1" applyBorder="1" applyAlignment="1">
      <alignment horizontal="center" vertical="center" wrapText="1"/>
    </xf>
    <xf numFmtId="0" fontId="19" fillId="0" borderId="10" xfId="44" applyFont="1" applyBorder="1" applyAlignment="1">
      <alignment horizontal="center" vertical="center" wrapText="1"/>
    </xf>
    <xf numFmtId="0" fontId="19" fillId="0" borderId="29" xfId="44" applyFont="1" applyBorder="1" applyAlignment="1">
      <alignment horizontal="center" vertical="center" wrapText="1"/>
    </xf>
    <xf numFmtId="0" fontId="19" fillId="0" borderId="12" xfId="44" applyFont="1" applyBorder="1" applyAlignment="1">
      <alignment horizontal="center" vertical="center" wrapText="1"/>
    </xf>
  </cellXfs>
  <cellStyles count="48">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omma 2" xfId="45" xr:uid="{E325B51C-8B93-4E98-B2F3-8C7C69F5EA31}"/>
    <cellStyle name="Currency" xfId="2" builtinId="4"/>
    <cellStyle name="Currency 2" xfId="46" xr:uid="{56810221-9F36-403D-A53A-350EF49FAC0C}"/>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47" builtinId="8"/>
    <cellStyle name="Input" xfId="11" builtinId="20" customBuiltin="1"/>
    <cellStyle name="Linked Cell" xfId="14" builtinId="24" customBuiltin="1"/>
    <cellStyle name="Neutral" xfId="10" builtinId="28" customBuiltin="1"/>
    <cellStyle name="Normal" xfId="0" builtinId="0"/>
    <cellStyle name="Normal 2" xfId="44" xr:uid="{00000000-0005-0000-0000-00002700000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1409700</xdr:colOff>
      <xdr:row>2</xdr:row>
      <xdr:rowOff>238125</xdr:rowOff>
    </xdr:from>
    <xdr:to>
      <xdr:col>3</xdr:col>
      <xdr:colOff>352425</xdr:colOff>
      <xdr:row>7</xdr:row>
      <xdr:rowOff>247650</xdr:rowOff>
    </xdr:to>
    <xdr:pic>
      <xdr:nvPicPr>
        <xdr:cNvPr id="2" name="Picture 2">
          <a:extLst>
            <a:ext uri="{FF2B5EF4-FFF2-40B4-BE49-F238E27FC236}">
              <a16:creationId xmlns:a16="http://schemas.microsoft.com/office/drawing/2014/main" id="{CD089438-5D2F-4E51-8CF8-B1AD7DFAD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9700" y="828675"/>
          <a:ext cx="52482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vnacadmin-my.sharepoint.com/Users/Melissa.Gasa/Desktop/SDS-14-RETENDER%202020/Copy%20of%20PHASE%2014%20SDS%20PROGRAMME%20-%20REPAIRS%20%20RENOVATIONS%20TO%20STORM%20DAMAGES%20SCHOOLS%20THROUGHOUT%20KZN%20-%20MIDLANDS%20REGION%20-%20CL%20127%20SIGWEJE%20HIGH%20SCHOOL.xls?06D42451" TargetMode="External"/><Relationship Id="rId1" Type="http://schemas.openxmlformats.org/officeDocument/2006/relationships/externalLinkPath" Target="file:///\\06D42451\Copy%20of%20PHASE%2014%20SDS%20PROGRAMME%20-%20REPAIRS%20%20RENOVATIONS%20TO%20STORM%20DAMAGES%20SCHOOLS%20THROUGHOUT%20KZN%20-%20MIDLANDS%20REGION%20-%20CL%20127%20SIGWEJE%20HIGH%20SCHOO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FLASH DRIVE BQ CL 127"/>
      <sheetName val="BOQ for CL 127"/>
    </sheetNames>
    <sheetDataSet>
      <sheetData sheetId="0">
        <row r="16">
          <cell r="A16" t="str">
            <v xml:space="preserve">PHASE 14: STORM DAMAGED PROGRAMME: REPAIRS AND RENOVATIONS TO STORM DAMAGED SCHOOLS THROUGHOUT THE PROVINCE OF KWAZULU-NATAL: MIDLANDS REGION: CLUSTER 127: SIGWEJE HIGH SCHOOL                                                                                                                                                                                                                                                                          </v>
          </cell>
        </row>
        <row r="44">
          <cell r="A44" t="str">
            <v xml:space="preserve">Bidding Entity: </v>
          </cell>
        </row>
      </sheetData>
      <sheetData sheetId="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ishen.Haripershad@nexorsa.com" TargetMode="External"/><Relationship Id="rId1" Type="http://schemas.openxmlformats.org/officeDocument/2006/relationships/hyperlink" Target="mailto:Samad.Khalpey@nexorsa.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6"/>
  <sheetViews>
    <sheetView view="pageBreakPreview" topLeftCell="A35" zoomScale="85" zoomScaleNormal="70" zoomScaleSheetLayoutView="85" workbookViewId="0">
      <selection activeCell="B44" sqref="B44:D44"/>
    </sheetView>
  </sheetViews>
  <sheetFormatPr defaultRowHeight="15" x14ac:dyDescent="0.25"/>
  <cols>
    <col min="1" max="1" width="42.42578125" customWidth="1"/>
    <col min="2" max="2" width="24" customWidth="1"/>
    <col min="3" max="3" width="28.140625" customWidth="1"/>
    <col min="4" max="4" width="30.85546875" customWidth="1"/>
    <col min="257" max="257" width="42.42578125" customWidth="1"/>
    <col min="258" max="258" width="24" customWidth="1"/>
    <col min="259" max="259" width="28.140625" customWidth="1"/>
    <col min="260" max="260" width="30.85546875" customWidth="1"/>
    <col min="513" max="513" width="42.42578125" customWidth="1"/>
    <col min="514" max="514" width="24" customWidth="1"/>
    <col min="515" max="515" width="28.140625" customWidth="1"/>
    <col min="516" max="516" width="30.85546875" customWidth="1"/>
    <col min="769" max="769" width="42.42578125" customWidth="1"/>
    <col min="770" max="770" width="24" customWidth="1"/>
    <col min="771" max="771" width="28.140625" customWidth="1"/>
    <col min="772" max="772" width="30.85546875" customWidth="1"/>
    <col min="1025" max="1025" width="42.42578125" customWidth="1"/>
    <col min="1026" max="1026" width="24" customWidth="1"/>
    <col min="1027" max="1027" width="28.140625" customWidth="1"/>
    <col min="1028" max="1028" width="30.85546875" customWidth="1"/>
    <col min="1281" max="1281" width="42.42578125" customWidth="1"/>
    <col min="1282" max="1282" width="24" customWidth="1"/>
    <col min="1283" max="1283" width="28.140625" customWidth="1"/>
    <col min="1284" max="1284" width="30.85546875" customWidth="1"/>
    <col min="1537" max="1537" width="42.42578125" customWidth="1"/>
    <col min="1538" max="1538" width="24" customWidth="1"/>
    <col min="1539" max="1539" width="28.140625" customWidth="1"/>
    <col min="1540" max="1540" width="30.85546875" customWidth="1"/>
    <col min="1793" max="1793" width="42.42578125" customWidth="1"/>
    <col min="1794" max="1794" width="24" customWidth="1"/>
    <col min="1795" max="1795" width="28.140625" customWidth="1"/>
    <col min="1796" max="1796" width="30.85546875" customWidth="1"/>
    <col min="2049" max="2049" width="42.42578125" customWidth="1"/>
    <col min="2050" max="2050" width="24" customWidth="1"/>
    <col min="2051" max="2051" width="28.140625" customWidth="1"/>
    <col min="2052" max="2052" width="30.85546875" customWidth="1"/>
    <col min="2305" max="2305" width="42.42578125" customWidth="1"/>
    <col min="2306" max="2306" width="24" customWidth="1"/>
    <col min="2307" max="2307" width="28.140625" customWidth="1"/>
    <col min="2308" max="2308" width="30.85546875" customWidth="1"/>
    <col min="2561" max="2561" width="42.42578125" customWidth="1"/>
    <col min="2562" max="2562" width="24" customWidth="1"/>
    <col min="2563" max="2563" width="28.140625" customWidth="1"/>
    <col min="2564" max="2564" width="30.85546875" customWidth="1"/>
    <col min="2817" max="2817" width="42.42578125" customWidth="1"/>
    <col min="2818" max="2818" width="24" customWidth="1"/>
    <col min="2819" max="2819" width="28.140625" customWidth="1"/>
    <col min="2820" max="2820" width="30.85546875" customWidth="1"/>
    <col min="3073" max="3073" width="42.42578125" customWidth="1"/>
    <col min="3074" max="3074" width="24" customWidth="1"/>
    <col min="3075" max="3075" width="28.140625" customWidth="1"/>
    <col min="3076" max="3076" width="30.85546875" customWidth="1"/>
    <col min="3329" max="3329" width="42.42578125" customWidth="1"/>
    <col min="3330" max="3330" width="24" customWidth="1"/>
    <col min="3331" max="3331" width="28.140625" customWidth="1"/>
    <col min="3332" max="3332" width="30.85546875" customWidth="1"/>
    <col min="3585" max="3585" width="42.42578125" customWidth="1"/>
    <col min="3586" max="3586" width="24" customWidth="1"/>
    <col min="3587" max="3587" width="28.140625" customWidth="1"/>
    <col min="3588" max="3588" width="30.85546875" customWidth="1"/>
    <col min="3841" max="3841" width="42.42578125" customWidth="1"/>
    <col min="3842" max="3842" width="24" customWidth="1"/>
    <col min="3843" max="3843" width="28.140625" customWidth="1"/>
    <col min="3844" max="3844" width="30.85546875" customWidth="1"/>
    <col min="4097" max="4097" width="42.42578125" customWidth="1"/>
    <col min="4098" max="4098" width="24" customWidth="1"/>
    <col min="4099" max="4099" width="28.140625" customWidth="1"/>
    <col min="4100" max="4100" width="30.85546875" customWidth="1"/>
    <col min="4353" max="4353" width="42.42578125" customWidth="1"/>
    <col min="4354" max="4354" width="24" customWidth="1"/>
    <col min="4355" max="4355" width="28.140625" customWidth="1"/>
    <col min="4356" max="4356" width="30.85546875" customWidth="1"/>
    <col min="4609" max="4609" width="42.42578125" customWidth="1"/>
    <col min="4610" max="4610" width="24" customWidth="1"/>
    <col min="4611" max="4611" width="28.140625" customWidth="1"/>
    <col min="4612" max="4612" width="30.85546875" customWidth="1"/>
    <col min="4865" max="4865" width="42.42578125" customWidth="1"/>
    <col min="4866" max="4866" width="24" customWidth="1"/>
    <col min="4867" max="4867" width="28.140625" customWidth="1"/>
    <col min="4868" max="4868" width="30.85546875" customWidth="1"/>
    <col min="5121" max="5121" width="42.42578125" customWidth="1"/>
    <col min="5122" max="5122" width="24" customWidth="1"/>
    <col min="5123" max="5123" width="28.140625" customWidth="1"/>
    <col min="5124" max="5124" width="30.85546875" customWidth="1"/>
    <col min="5377" max="5377" width="42.42578125" customWidth="1"/>
    <col min="5378" max="5378" width="24" customWidth="1"/>
    <col min="5379" max="5379" width="28.140625" customWidth="1"/>
    <col min="5380" max="5380" width="30.85546875" customWidth="1"/>
    <col min="5633" max="5633" width="42.42578125" customWidth="1"/>
    <col min="5634" max="5634" width="24" customWidth="1"/>
    <col min="5635" max="5635" width="28.140625" customWidth="1"/>
    <col min="5636" max="5636" width="30.85546875" customWidth="1"/>
    <col min="5889" max="5889" width="42.42578125" customWidth="1"/>
    <col min="5890" max="5890" width="24" customWidth="1"/>
    <col min="5891" max="5891" width="28.140625" customWidth="1"/>
    <col min="5892" max="5892" width="30.85546875" customWidth="1"/>
    <col min="6145" max="6145" width="42.42578125" customWidth="1"/>
    <col min="6146" max="6146" width="24" customWidth="1"/>
    <col min="6147" max="6147" width="28.140625" customWidth="1"/>
    <col min="6148" max="6148" width="30.85546875" customWidth="1"/>
    <col min="6401" max="6401" width="42.42578125" customWidth="1"/>
    <col min="6402" max="6402" width="24" customWidth="1"/>
    <col min="6403" max="6403" width="28.140625" customWidth="1"/>
    <col min="6404" max="6404" width="30.85546875" customWidth="1"/>
    <col min="6657" max="6657" width="42.42578125" customWidth="1"/>
    <col min="6658" max="6658" width="24" customWidth="1"/>
    <col min="6659" max="6659" width="28.140625" customWidth="1"/>
    <col min="6660" max="6660" width="30.85546875" customWidth="1"/>
    <col min="6913" max="6913" width="42.42578125" customWidth="1"/>
    <col min="6914" max="6914" width="24" customWidth="1"/>
    <col min="6915" max="6915" width="28.140625" customWidth="1"/>
    <col min="6916" max="6916" width="30.85546875" customWidth="1"/>
    <col min="7169" max="7169" width="42.42578125" customWidth="1"/>
    <col min="7170" max="7170" width="24" customWidth="1"/>
    <col min="7171" max="7171" width="28.140625" customWidth="1"/>
    <col min="7172" max="7172" width="30.85546875" customWidth="1"/>
    <col min="7425" max="7425" width="42.42578125" customWidth="1"/>
    <col min="7426" max="7426" width="24" customWidth="1"/>
    <col min="7427" max="7427" width="28.140625" customWidth="1"/>
    <col min="7428" max="7428" width="30.85546875" customWidth="1"/>
    <col min="7681" max="7681" width="42.42578125" customWidth="1"/>
    <col min="7682" max="7682" width="24" customWidth="1"/>
    <col min="7683" max="7683" width="28.140625" customWidth="1"/>
    <col min="7684" max="7684" width="30.85546875" customWidth="1"/>
    <col min="7937" max="7937" width="42.42578125" customWidth="1"/>
    <col min="7938" max="7938" width="24" customWidth="1"/>
    <col min="7939" max="7939" width="28.140625" customWidth="1"/>
    <col min="7940" max="7940" width="30.85546875" customWidth="1"/>
    <col min="8193" max="8193" width="42.42578125" customWidth="1"/>
    <col min="8194" max="8194" width="24" customWidth="1"/>
    <col min="8195" max="8195" width="28.140625" customWidth="1"/>
    <col min="8196" max="8196" width="30.85546875" customWidth="1"/>
    <col min="8449" max="8449" width="42.42578125" customWidth="1"/>
    <col min="8450" max="8450" width="24" customWidth="1"/>
    <col min="8451" max="8451" width="28.140625" customWidth="1"/>
    <col min="8452" max="8452" width="30.85546875" customWidth="1"/>
    <col min="8705" max="8705" width="42.42578125" customWidth="1"/>
    <col min="8706" max="8706" width="24" customWidth="1"/>
    <col min="8707" max="8707" width="28.140625" customWidth="1"/>
    <col min="8708" max="8708" width="30.85546875" customWidth="1"/>
    <col min="8961" max="8961" width="42.42578125" customWidth="1"/>
    <col min="8962" max="8962" width="24" customWidth="1"/>
    <col min="8963" max="8963" width="28.140625" customWidth="1"/>
    <col min="8964" max="8964" width="30.85546875" customWidth="1"/>
    <col min="9217" max="9217" width="42.42578125" customWidth="1"/>
    <col min="9218" max="9218" width="24" customWidth="1"/>
    <col min="9219" max="9219" width="28.140625" customWidth="1"/>
    <col min="9220" max="9220" width="30.85546875" customWidth="1"/>
    <col min="9473" max="9473" width="42.42578125" customWidth="1"/>
    <col min="9474" max="9474" width="24" customWidth="1"/>
    <col min="9475" max="9475" width="28.140625" customWidth="1"/>
    <col min="9476" max="9476" width="30.85546875" customWidth="1"/>
    <col min="9729" max="9729" width="42.42578125" customWidth="1"/>
    <col min="9730" max="9730" width="24" customWidth="1"/>
    <col min="9731" max="9731" width="28.140625" customWidth="1"/>
    <col min="9732" max="9732" width="30.85546875" customWidth="1"/>
    <col min="9985" max="9985" width="42.42578125" customWidth="1"/>
    <col min="9986" max="9986" width="24" customWidth="1"/>
    <col min="9987" max="9987" width="28.140625" customWidth="1"/>
    <col min="9988" max="9988" width="30.85546875" customWidth="1"/>
    <col min="10241" max="10241" width="42.42578125" customWidth="1"/>
    <col min="10242" max="10242" width="24" customWidth="1"/>
    <col min="10243" max="10243" width="28.140625" customWidth="1"/>
    <col min="10244" max="10244" width="30.85546875" customWidth="1"/>
    <col min="10497" max="10497" width="42.42578125" customWidth="1"/>
    <col min="10498" max="10498" width="24" customWidth="1"/>
    <col min="10499" max="10499" width="28.140625" customWidth="1"/>
    <col min="10500" max="10500" width="30.85546875" customWidth="1"/>
    <col min="10753" max="10753" width="42.42578125" customWidth="1"/>
    <col min="10754" max="10754" width="24" customWidth="1"/>
    <col min="10755" max="10755" width="28.140625" customWidth="1"/>
    <col min="10756" max="10756" width="30.85546875" customWidth="1"/>
    <col min="11009" max="11009" width="42.42578125" customWidth="1"/>
    <col min="11010" max="11010" width="24" customWidth="1"/>
    <col min="11011" max="11011" width="28.140625" customWidth="1"/>
    <col min="11012" max="11012" width="30.85546875" customWidth="1"/>
    <col min="11265" max="11265" width="42.42578125" customWidth="1"/>
    <col min="11266" max="11266" width="24" customWidth="1"/>
    <col min="11267" max="11267" width="28.140625" customWidth="1"/>
    <col min="11268" max="11268" width="30.85546875" customWidth="1"/>
    <col min="11521" max="11521" width="42.42578125" customWidth="1"/>
    <col min="11522" max="11522" width="24" customWidth="1"/>
    <col min="11523" max="11523" width="28.140625" customWidth="1"/>
    <col min="11524" max="11524" width="30.85546875" customWidth="1"/>
    <col min="11777" max="11777" width="42.42578125" customWidth="1"/>
    <col min="11778" max="11778" width="24" customWidth="1"/>
    <col min="11779" max="11779" width="28.140625" customWidth="1"/>
    <col min="11780" max="11780" width="30.85546875" customWidth="1"/>
    <col min="12033" max="12033" width="42.42578125" customWidth="1"/>
    <col min="12034" max="12034" width="24" customWidth="1"/>
    <col min="12035" max="12035" width="28.140625" customWidth="1"/>
    <col min="12036" max="12036" width="30.85546875" customWidth="1"/>
    <col min="12289" max="12289" width="42.42578125" customWidth="1"/>
    <col min="12290" max="12290" width="24" customWidth="1"/>
    <col min="12291" max="12291" width="28.140625" customWidth="1"/>
    <col min="12292" max="12292" width="30.85546875" customWidth="1"/>
    <col min="12545" max="12545" width="42.42578125" customWidth="1"/>
    <col min="12546" max="12546" width="24" customWidth="1"/>
    <col min="12547" max="12547" width="28.140625" customWidth="1"/>
    <col min="12548" max="12548" width="30.85546875" customWidth="1"/>
    <col min="12801" max="12801" width="42.42578125" customWidth="1"/>
    <col min="12802" max="12802" width="24" customWidth="1"/>
    <col min="12803" max="12803" width="28.140625" customWidth="1"/>
    <col min="12804" max="12804" width="30.85546875" customWidth="1"/>
    <col min="13057" max="13057" width="42.42578125" customWidth="1"/>
    <col min="13058" max="13058" width="24" customWidth="1"/>
    <col min="13059" max="13059" width="28.140625" customWidth="1"/>
    <col min="13060" max="13060" width="30.85546875" customWidth="1"/>
    <col min="13313" max="13313" width="42.42578125" customWidth="1"/>
    <col min="13314" max="13314" width="24" customWidth="1"/>
    <col min="13315" max="13315" width="28.140625" customWidth="1"/>
    <col min="13316" max="13316" width="30.85546875" customWidth="1"/>
    <col min="13569" max="13569" width="42.42578125" customWidth="1"/>
    <col min="13570" max="13570" width="24" customWidth="1"/>
    <col min="13571" max="13571" width="28.140625" customWidth="1"/>
    <col min="13572" max="13572" width="30.85546875" customWidth="1"/>
    <col min="13825" max="13825" width="42.42578125" customWidth="1"/>
    <col min="13826" max="13826" width="24" customWidth="1"/>
    <col min="13827" max="13827" width="28.140625" customWidth="1"/>
    <col min="13828" max="13828" width="30.85546875" customWidth="1"/>
    <col min="14081" max="14081" width="42.42578125" customWidth="1"/>
    <col min="14082" max="14082" width="24" customWidth="1"/>
    <col min="14083" max="14083" width="28.140625" customWidth="1"/>
    <col min="14084" max="14084" width="30.85546875" customWidth="1"/>
    <col min="14337" max="14337" width="42.42578125" customWidth="1"/>
    <col min="14338" max="14338" width="24" customWidth="1"/>
    <col min="14339" max="14339" width="28.140625" customWidth="1"/>
    <col min="14340" max="14340" width="30.85546875" customWidth="1"/>
    <col min="14593" max="14593" width="42.42578125" customWidth="1"/>
    <col min="14594" max="14594" width="24" customWidth="1"/>
    <col min="14595" max="14595" width="28.140625" customWidth="1"/>
    <col min="14596" max="14596" width="30.85546875" customWidth="1"/>
    <col min="14849" max="14849" width="42.42578125" customWidth="1"/>
    <col min="14850" max="14850" width="24" customWidth="1"/>
    <col min="14851" max="14851" width="28.140625" customWidth="1"/>
    <col min="14852" max="14852" width="30.85546875" customWidth="1"/>
    <col min="15105" max="15105" width="42.42578125" customWidth="1"/>
    <col min="15106" max="15106" width="24" customWidth="1"/>
    <col min="15107" max="15107" width="28.140625" customWidth="1"/>
    <col min="15108" max="15108" width="30.85546875" customWidth="1"/>
    <col min="15361" max="15361" width="42.42578125" customWidth="1"/>
    <col min="15362" max="15362" width="24" customWidth="1"/>
    <col min="15363" max="15363" width="28.140625" customWidth="1"/>
    <col min="15364" max="15364" width="30.85546875" customWidth="1"/>
    <col min="15617" max="15617" width="42.42578125" customWidth="1"/>
    <col min="15618" max="15618" width="24" customWidth="1"/>
    <col min="15619" max="15619" width="28.140625" customWidth="1"/>
    <col min="15620" max="15620" width="30.85546875" customWidth="1"/>
    <col min="15873" max="15873" width="42.42578125" customWidth="1"/>
    <col min="15874" max="15874" width="24" customWidth="1"/>
    <col min="15875" max="15875" width="28.140625" customWidth="1"/>
    <col min="15876" max="15876" width="30.85546875" customWidth="1"/>
    <col min="16129" max="16129" width="42.42578125" customWidth="1"/>
    <col min="16130" max="16130" width="24" customWidth="1"/>
    <col min="16131" max="16131" width="28.140625" customWidth="1"/>
    <col min="16132" max="16132" width="30.85546875" customWidth="1"/>
  </cols>
  <sheetData>
    <row r="1" spans="1:4" ht="23.25" x14ac:dyDescent="0.35">
      <c r="A1" s="161" t="s">
        <v>0</v>
      </c>
      <c r="B1" s="161"/>
      <c r="C1" s="161"/>
      <c r="D1" s="161"/>
    </row>
    <row r="2" spans="1:4" ht="23.25" x14ac:dyDescent="0.35">
      <c r="A2" s="161" t="s">
        <v>1</v>
      </c>
      <c r="B2" s="161"/>
      <c r="C2" s="161"/>
      <c r="D2" s="161"/>
    </row>
    <row r="3" spans="1:4" ht="22.5" x14ac:dyDescent="0.3">
      <c r="A3" s="2"/>
      <c r="D3" s="3" t="s">
        <v>2</v>
      </c>
    </row>
    <row r="4" spans="1:4" ht="20.25" x14ac:dyDescent="0.3">
      <c r="A4" s="2"/>
      <c r="D4" s="3"/>
    </row>
    <row r="5" spans="1:4" ht="20.25" x14ac:dyDescent="0.3">
      <c r="A5" s="2"/>
      <c r="D5" s="3"/>
    </row>
    <row r="6" spans="1:4" ht="20.25" x14ac:dyDescent="0.3">
      <c r="A6" s="2"/>
      <c r="D6" s="3"/>
    </row>
    <row r="7" spans="1:4" ht="20.25" x14ac:dyDescent="0.3">
      <c r="A7" s="2"/>
      <c r="D7" s="3"/>
    </row>
    <row r="8" spans="1:4" ht="20.25" x14ac:dyDescent="0.3">
      <c r="A8" s="2"/>
      <c r="D8" s="3"/>
    </row>
    <row r="9" spans="1:4" ht="27.75" x14ac:dyDescent="0.4">
      <c r="A9" s="162"/>
      <c r="B9" s="162"/>
      <c r="C9" s="162"/>
      <c r="D9" s="162"/>
    </row>
    <row r="10" spans="1:4" ht="27.75" x14ac:dyDescent="0.4">
      <c r="A10" s="162" t="s">
        <v>3</v>
      </c>
      <c r="B10" s="162"/>
      <c r="C10" s="162"/>
      <c r="D10" s="162"/>
    </row>
    <row r="11" spans="1:4" x14ac:dyDescent="0.25">
      <c r="A11" s="4"/>
    </row>
    <row r="12" spans="1:4" ht="18" x14ac:dyDescent="0.25">
      <c r="A12" s="163" t="s">
        <v>4</v>
      </c>
      <c r="B12" s="163"/>
      <c r="C12" s="163"/>
      <c r="D12" s="163"/>
    </row>
    <row r="13" spans="1:4" x14ac:dyDescent="0.25">
      <c r="A13" s="4"/>
    </row>
    <row r="14" spans="1:4" ht="27.75" x14ac:dyDescent="0.25">
      <c r="A14" s="160" t="s">
        <v>5</v>
      </c>
      <c r="B14" s="160"/>
      <c r="C14" s="160"/>
      <c r="D14" s="160"/>
    </row>
    <row r="15" spans="1:4" ht="20.25" x14ac:dyDescent="0.25">
      <c r="A15" s="155" t="s">
        <v>6</v>
      </c>
      <c r="B15" s="155"/>
      <c r="C15" s="155"/>
      <c r="D15" s="155"/>
    </row>
    <row r="16" spans="1:4" ht="89.25" customHeight="1" x14ac:dyDescent="0.25">
      <c r="A16" s="156" t="s">
        <v>601</v>
      </c>
      <c r="B16" s="156"/>
      <c r="C16" s="156"/>
      <c r="D16" s="156"/>
    </row>
    <row r="17" spans="1:4" ht="33.75" customHeight="1" x14ac:dyDescent="0.25">
      <c r="A17" s="5" t="s">
        <v>7</v>
      </c>
      <c r="B17" s="5" t="s">
        <v>8</v>
      </c>
      <c r="C17" s="5" t="s">
        <v>9</v>
      </c>
      <c r="D17" s="5" t="s">
        <v>10</v>
      </c>
    </row>
    <row r="18" spans="1:4" ht="33.75" customHeight="1" x14ac:dyDescent="0.25">
      <c r="A18" s="6" t="s">
        <v>11</v>
      </c>
      <c r="B18" s="31" t="s">
        <v>605</v>
      </c>
      <c r="C18" s="6" t="s">
        <v>587</v>
      </c>
      <c r="D18" s="6" t="s">
        <v>12</v>
      </c>
    </row>
    <row r="19" spans="1:4" ht="21" thickBot="1" x14ac:dyDescent="0.3">
      <c r="A19" s="157"/>
      <c r="B19" s="157"/>
      <c r="C19" s="157"/>
      <c r="D19" s="157"/>
    </row>
    <row r="20" spans="1:4" ht="16.5" thickTop="1" x14ac:dyDescent="0.25">
      <c r="A20" s="158"/>
      <c r="B20" s="158"/>
      <c r="C20" s="158"/>
      <c r="D20" s="158"/>
    </row>
    <row r="21" spans="1:4" ht="15.75" x14ac:dyDescent="0.25">
      <c r="A21" s="159" t="s">
        <v>13</v>
      </c>
      <c r="B21" s="159"/>
      <c r="C21" s="159" t="s">
        <v>14</v>
      </c>
      <c r="D21" s="159"/>
    </row>
    <row r="22" spans="1:4" x14ac:dyDescent="0.25">
      <c r="A22" s="145" t="s">
        <v>608</v>
      </c>
      <c r="B22" s="145"/>
      <c r="C22" s="145" t="s">
        <v>608</v>
      </c>
      <c r="D22" s="145"/>
    </row>
    <row r="23" spans="1:4" x14ac:dyDescent="0.25">
      <c r="A23" s="145" t="s">
        <v>15</v>
      </c>
      <c r="B23" s="145"/>
      <c r="C23" s="145" t="s">
        <v>15</v>
      </c>
      <c r="D23" s="145"/>
    </row>
    <row r="24" spans="1:4" ht="15.75" x14ac:dyDescent="0.25">
      <c r="A24" s="145" t="s">
        <v>16</v>
      </c>
      <c r="B24" s="145"/>
      <c r="C24" s="14" t="str">
        <f>A24</f>
        <v>Overport</v>
      </c>
    </row>
    <row r="25" spans="1:4" x14ac:dyDescent="0.25">
      <c r="A25" s="145" t="s">
        <v>17</v>
      </c>
      <c r="B25" s="145"/>
      <c r="C25" s="145" t="s">
        <v>17</v>
      </c>
      <c r="D25" s="145"/>
    </row>
    <row r="26" spans="1:4" x14ac:dyDescent="0.25">
      <c r="A26" s="145">
        <v>4067</v>
      </c>
      <c r="B26" s="145"/>
      <c r="C26" s="145">
        <v>4067</v>
      </c>
      <c r="D26" s="145"/>
    </row>
    <row r="27" spans="1:4" ht="15" customHeight="1" x14ac:dyDescent="0.25">
      <c r="A27" s="145" t="s">
        <v>18</v>
      </c>
      <c r="B27" s="145"/>
      <c r="C27" s="145" t="s">
        <v>19</v>
      </c>
      <c r="D27" s="145"/>
    </row>
    <row r="28" spans="1:4" ht="15" customHeight="1" x14ac:dyDescent="0.25">
      <c r="A28" s="145" t="s">
        <v>20</v>
      </c>
      <c r="B28" s="145"/>
      <c r="C28" s="145" t="s">
        <v>20</v>
      </c>
      <c r="D28" s="145"/>
    </row>
    <row r="29" spans="1:4" ht="15.6" customHeight="1" x14ac:dyDescent="0.25">
      <c r="A29" s="152" t="s">
        <v>607</v>
      </c>
      <c r="B29" s="153"/>
      <c r="C29" s="152" t="s">
        <v>575</v>
      </c>
      <c r="D29" s="153"/>
    </row>
    <row r="30" spans="1:4" ht="15.75" x14ac:dyDescent="0.25">
      <c r="A30" s="7"/>
      <c r="B30" s="8"/>
      <c r="C30" s="8"/>
      <c r="D30" s="8"/>
    </row>
    <row r="31" spans="1:4" ht="15.75" x14ac:dyDescent="0.25">
      <c r="A31" s="9" t="s">
        <v>21</v>
      </c>
      <c r="B31" s="8"/>
      <c r="C31" s="154" t="s">
        <v>22</v>
      </c>
      <c r="D31" s="154"/>
    </row>
    <row r="32" spans="1:4" ht="20.25" customHeight="1" x14ac:dyDescent="0.25">
      <c r="A32" s="10" t="s">
        <v>23</v>
      </c>
      <c r="B32" s="8"/>
      <c r="C32" s="144" t="s">
        <v>24</v>
      </c>
      <c r="D32" s="144"/>
    </row>
    <row r="33" spans="1:4" ht="15.75" customHeight="1" x14ac:dyDescent="0.25">
      <c r="A33" s="10" t="s">
        <v>24</v>
      </c>
      <c r="B33" s="8"/>
      <c r="C33" s="14" t="s">
        <v>576</v>
      </c>
    </row>
    <row r="34" spans="1:4" ht="15.75" x14ac:dyDescent="0.25">
      <c r="A34" s="10" t="s">
        <v>25</v>
      </c>
      <c r="B34" s="8"/>
      <c r="C34" s="12" t="s">
        <v>577</v>
      </c>
      <c r="D34" s="12"/>
    </row>
    <row r="35" spans="1:4" ht="15.75" x14ac:dyDescent="0.25">
      <c r="A35" s="11" t="s">
        <v>26</v>
      </c>
      <c r="B35" s="8"/>
      <c r="C35" s="37" t="s">
        <v>578</v>
      </c>
      <c r="D35" s="37"/>
    </row>
    <row r="36" spans="1:4" ht="15.75" x14ac:dyDescent="0.25">
      <c r="A36" s="12">
        <v>3200</v>
      </c>
      <c r="B36" s="8"/>
      <c r="C36" s="12">
        <v>3370</v>
      </c>
      <c r="D36" s="12"/>
    </row>
    <row r="37" spans="1:4" ht="15.75" x14ac:dyDescent="0.25">
      <c r="A37" s="10" t="s">
        <v>27</v>
      </c>
      <c r="B37" s="8"/>
      <c r="C37" s="12" t="s">
        <v>28</v>
      </c>
      <c r="D37" s="13" t="s">
        <v>579</v>
      </c>
    </row>
    <row r="38" spans="1:4" ht="15.75" x14ac:dyDescent="0.25">
      <c r="A38" s="14" t="s">
        <v>29</v>
      </c>
      <c r="B38" s="14"/>
      <c r="C38" s="14" t="s">
        <v>603</v>
      </c>
      <c r="D38" s="13" t="s">
        <v>604</v>
      </c>
    </row>
    <row r="39" spans="1:4" ht="16.5" thickBot="1" x14ac:dyDescent="0.3">
      <c r="A39" s="15"/>
      <c r="B39" s="15"/>
      <c r="C39" s="15"/>
      <c r="D39" s="15"/>
    </row>
    <row r="40" spans="1:4" s="18" customFormat="1" ht="15.75" thickTop="1" x14ac:dyDescent="0.25">
      <c r="A40" s="16" t="s">
        <v>606</v>
      </c>
      <c r="B40" s="17"/>
      <c r="C40" s="16" t="s">
        <v>30</v>
      </c>
      <c r="D40" s="32" t="s">
        <v>605</v>
      </c>
    </row>
    <row r="41" spans="1:4" s="18" customFormat="1" ht="18.75" customHeight="1" x14ac:dyDescent="0.25">
      <c r="A41" s="16" t="s">
        <v>581</v>
      </c>
      <c r="B41" s="17"/>
      <c r="C41" s="19" t="s">
        <v>31</v>
      </c>
      <c r="D41" s="20">
        <v>46084</v>
      </c>
    </row>
    <row r="42" spans="1:4" s="18" customFormat="1" x14ac:dyDescent="0.25">
      <c r="A42" s="16" t="s">
        <v>32</v>
      </c>
      <c r="B42" s="21"/>
      <c r="C42" s="22" t="s">
        <v>33</v>
      </c>
      <c r="D42" s="22" t="s">
        <v>588</v>
      </c>
    </row>
    <row r="43" spans="1:4" s="18" customFormat="1" x14ac:dyDescent="0.25">
      <c r="A43" s="23"/>
    </row>
    <row r="44" spans="1:4" s="18" customFormat="1" ht="27" customHeight="1" x14ac:dyDescent="0.25">
      <c r="A44" s="24" t="s">
        <v>34</v>
      </c>
      <c r="B44" s="146"/>
      <c r="C44" s="146"/>
      <c r="D44" s="147"/>
    </row>
    <row r="45" spans="1:4" s="18" customFormat="1" ht="27" customHeight="1" x14ac:dyDescent="0.25">
      <c r="A45" s="25" t="s">
        <v>35</v>
      </c>
      <c r="B45" s="148"/>
      <c r="C45" s="148"/>
      <c r="D45" s="149"/>
    </row>
    <row r="46" spans="1:4" s="18" customFormat="1" ht="27" customHeight="1" x14ac:dyDescent="0.25">
      <c r="A46" s="25" t="s">
        <v>36</v>
      </c>
      <c r="B46" s="26"/>
      <c r="C46" s="150"/>
      <c r="D46" s="151"/>
    </row>
  </sheetData>
  <sheetProtection algorithmName="SHA-512" hashValue="XVI2/eC2UxqQ+MMlRyeaWwQgTJ8NsSCNmt9eZyH40gwND8OjpD1KLWvnG24NZC/K9y9hIOUyleL86+sw32SjsQ==" saltValue="lmADbraj8xovlIHKFsV5rA==" spinCount="100000" sheet="1" objects="1" scenarios="1" selectLockedCells="1"/>
  <mergeCells count="32">
    <mergeCell ref="A14:D14"/>
    <mergeCell ref="A1:D1"/>
    <mergeCell ref="A2:D2"/>
    <mergeCell ref="A9:D9"/>
    <mergeCell ref="A10:D10"/>
    <mergeCell ref="A12:D12"/>
    <mergeCell ref="A15:D15"/>
    <mergeCell ref="A16:D16"/>
    <mergeCell ref="A19:D19"/>
    <mergeCell ref="A20:D20"/>
    <mergeCell ref="A21:B21"/>
    <mergeCell ref="C21:D21"/>
    <mergeCell ref="A22:B22"/>
    <mergeCell ref="C22:D22"/>
    <mergeCell ref="A23:B23"/>
    <mergeCell ref="C23:D23"/>
    <mergeCell ref="A24:B24"/>
    <mergeCell ref="A25:B25"/>
    <mergeCell ref="C25:D25"/>
    <mergeCell ref="A26:B26"/>
    <mergeCell ref="A27:B27"/>
    <mergeCell ref="C27:D27"/>
    <mergeCell ref="C32:D32"/>
    <mergeCell ref="C26:D26"/>
    <mergeCell ref="B44:D44"/>
    <mergeCell ref="B45:D45"/>
    <mergeCell ref="C46:D46"/>
    <mergeCell ref="A28:B28"/>
    <mergeCell ref="C28:D28"/>
    <mergeCell ref="A29:B29"/>
    <mergeCell ref="C29:D29"/>
    <mergeCell ref="C31:D31"/>
  </mergeCells>
  <hyperlinks>
    <hyperlink ref="A29" r:id="rId1" xr:uid="{638E05B0-6640-42A4-9BD0-B7C2B66C987E}"/>
    <hyperlink ref="C29" r:id="rId2" xr:uid="{FBAFFB31-AF02-432A-8F18-85EF3D227E3D}"/>
  </hyperlinks>
  <pageMargins left="0.70866141732283472" right="0.70866141732283472" top="0.74803149606299213" bottom="0.74803149606299213" header="0.31496062992125984" footer="0.31496062992125984"/>
  <pageSetup paperSize="9" scale="69" orientation="portrait"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56"/>
  <sheetViews>
    <sheetView tabSelected="1" view="pageBreakPreview" topLeftCell="A84" zoomScale="80" zoomScaleNormal="80" zoomScaleSheetLayoutView="80" workbookViewId="0">
      <selection activeCell="G91" sqref="G91"/>
    </sheetView>
  </sheetViews>
  <sheetFormatPr defaultColWidth="9.140625" defaultRowHeight="15" x14ac:dyDescent="0.25"/>
  <cols>
    <col min="1" max="1" width="9.140625" style="39"/>
    <col min="2" max="2" width="53.28515625" style="123" customWidth="1"/>
    <col min="3" max="3" width="11.140625" style="39" customWidth="1"/>
    <col min="4" max="4" width="13.140625" style="39" hidden="1" customWidth="1"/>
    <col min="5" max="5" width="13.140625" style="39" customWidth="1"/>
    <col min="6" max="6" width="20.7109375" style="39" hidden="1" customWidth="1"/>
    <col min="7" max="7" width="20.7109375" style="39" customWidth="1"/>
    <col min="8" max="8" width="18.28515625" style="124" hidden="1" customWidth="1"/>
    <col min="9" max="9" width="20.28515625" style="39" customWidth="1"/>
    <col min="10" max="10" width="10.5703125" style="39" customWidth="1"/>
    <col min="11" max="16384" width="9.140625" style="39"/>
  </cols>
  <sheetData>
    <row r="1" spans="1:9" ht="49.5" customHeight="1" x14ac:dyDescent="0.25">
      <c r="A1" s="164" t="s">
        <v>602</v>
      </c>
      <c r="B1" s="165"/>
      <c r="C1" s="165"/>
      <c r="D1" s="165"/>
      <c r="E1" s="165"/>
      <c r="F1" s="165"/>
      <c r="G1" s="165"/>
      <c r="H1" s="165"/>
      <c r="I1" s="166"/>
    </row>
    <row r="2" spans="1:9" ht="32.25" customHeight="1" x14ac:dyDescent="0.25">
      <c r="A2" s="177" t="s">
        <v>7</v>
      </c>
      <c r="B2" s="178"/>
      <c r="C2" s="1" t="s">
        <v>8</v>
      </c>
      <c r="D2" s="179" t="s">
        <v>9</v>
      </c>
      <c r="E2" s="179"/>
      <c r="F2" s="179"/>
      <c r="G2" s="1"/>
      <c r="H2" s="167" t="s">
        <v>10</v>
      </c>
      <c r="I2" s="168"/>
    </row>
    <row r="3" spans="1:9" ht="58.5" customHeight="1" x14ac:dyDescent="0.25">
      <c r="A3" s="180" t="str">
        <f>'Cover PageFLASH DRIVE BQ CL 99'!A18</f>
        <v>ZUZIMFUNDO PRIMARY SCHOOL</v>
      </c>
      <c r="B3" s="181"/>
      <c r="C3" s="40" t="str">
        <f>'Cover PageFLASH DRIVE BQ CL 99'!B18</f>
        <v>042719</v>
      </c>
      <c r="D3" s="182" t="str">
        <f>'Cover PageFLASH DRIVE BQ CL 99'!C18</f>
        <v>9 CALENDAR MONTHS</v>
      </c>
      <c r="E3" s="182"/>
      <c r="F3" s="182"/>
      <c r="G3" s="38"/>
      <c r="H3" s="169" t="s">
        <v>12</v>
      </c>
      <c r="I3" s="170"/>
    </row>
    <row r="4" spans="1:9" ht="33" customHeight="1" x14ac:dyDescent="0.25">
      <c r="A4" s="183" t="str">
        <f>'[1]Cover PageFLASH DRIVE BQ CL 127'!A44</f>
        <v xml:space="preserve">Bidding Entity: </v>
      </c>
      <c r="B4" s="184"/>
      <c r="C4" s="174" t="str">
        <f>'Cover PageFLASH DRIVE BQ CL 99'!A18</f>
        <v>ZUZIMFUNDO PRIMARY SCHOOL</v>
      </c>
      <c r="D4" s="175"/>
      <c r="E4" s="175"/>
      <c r="F4" s="175"/>
      <c r="G4" s="175"/>
      <c r="H4" s="175"/>
      <c r="I4" s="176"/>
    </row>
    <row r="5" spans="1:9" ht="33.75" customHeight="1" thickBot="1" x14ac:dyDescent="0.3">
      <c r="A5" s="171" t="s">
        <v>37</v>
      </c>
      <c r="B5" s="172"/>
      <c r="C5" s="172"/>
      <c r="D5" s="172"/>
      <c r="E5" s="172"/>
      <c r="F5" s="172"/>
      <c r="G5" s="172"/>
      <c r="H5" s="172"/>
      <c r="I5" s="173"/>
    </row>
    <row r="6" spans="1:9" ht="30" customHeight="1" x14ac:dyDescent="0.25">
      <c r="A6" s="41" t="s">
        <v>38</v>
      </c>
      <c r="B6" s="42" t="s">
        <v>39</v>
      </c>
      <c r="C6" s="42" t="s">
        <v>40</v>
      </c>
      <c r="D6" s="43" t="s">
        <v>41</v>
      </c>
      <c r="E6" s="44" t="s">
        <v>584</v>
      </c>
      <c r="F6" s="45" t="s">
        <v>572</v>
      </c>
      <c r="G6" s="45" t="s">
        <v>585</v>
      </c>
      <c r="H6" s="45" t="s">
        <v>42</v>
      </c>
      <c r="I6" s="46" t="s">
        <v>586</v>
      </c>
    </row>
    <row r="7" spans="1:9" x14ac:dyDescent="0.25">
      <c r="A7" s="47"/>
      <c r="B7" s="48"/>
      <c r="C7" s="48"/>
      <c r="D7" s="49"/>
      <c r="E7" s="49"/>
      <c r="F7" s="50"/>
      <c r="G7" s="50"/>
      <c r="H7" s="50"/>
      <c r="I7" s="51"/>
    </row>
    <row r="8" spans="1:9" s="58" customFormat="1" x14ac:dyDescent="0.25">
      <c r="A8" s="52"/>
      <c r="B8" s="53" t="s">
        <v>43</v>
      </c>
      <c r="C8" s="54"/>
      <c r="D8" s="55"/>
      <c r="E8" s="55"/>
      <c r="F8" s="56"/>
      <c r="G8" s="56"/>
      <c r="H8" s="56"/>
      <c r="I8" s="57"/>
    </row>
    <row r="9" spans="1:9" s="58" customFormat="1" x14ac:dyDescent="0.25">
      <c r="A9" s="59"/>
      <c r="B9" s="53" t="s">
        <v>44</v>
      </c>
      <c r="C9" s="60"/>
      <c r="D9" s="60"/>
      <c r="E9" s="60"/>
      <c r="F9" s="60"/>
      <c r="G9" s="60"/>
      <c r="H9" s="61"/>
      <c r="I9" s="57"/>
    </row>
    <row r="10" spans="1:9" x14ac:dyDescent="0.25">
      <c r="A10" s="29"/>
      <c r="B10" s="30"/>
      <c r="C10" s="28"/>
      <c r="D10" s="28"/>
      <c r="E10" s="28"/>
      <c r="F10" s="28"/>
      <c r="G10" s="28"/>
      <c r="H10" s="62"/>
      <c r="I10" s="51"/>
    </row>
    <row r="11" spans="1:9" ht="30" x14ac:dyDescent="0.25">
      <c r="A11" s="29"/>
      <c r="B11" s="27" t="s">
        <v>45</v>
      </c>
      <c r="C11" s="28"/>
      <c r="D11" s="28"/>
      <c r="E11" s="28"/>
      <c r="F11" s="28"/>
      <c r="G11" s="28"/>
      <c r="H11" s="62"/>
      <c r="I11" s="51"/>
    </row>
    <row r="12" spans="1:9" x14ac:dyDescent="0.25">
      <c r="A12" s="29"/>
      <c r="B12" s="63"/>
      <c r="C12" s="28"/>
      <c r="D12" s="28"/>
      <c r="E12" s="28"/>
      <c r="F12" s="28"/>
      <c r="G12" s="28"/>
      <c r="H12" s="62"/>
      <c r="I12" s="51"/>
    </row>
    <row r="13" spans="1:9" x14ac:dyDescent="0.25">
      <c r="A13" s="29">
        <v>1</v>
      </c>
      <c r="B13" s="64" t="s">
        <v>46</v>
      </c>
      <c r="C13" s="28" t="s">
        <v>47</v>
      </c>
      <c r="D13" s="28">
        <v>1</v>
      </c>
      <c r="E13" s="28">
        <v>1</v>
      </c>
      <c r="F13" s="65">
        <f>SUM(H1221:H1249)*21.6%</f>
        <v>980849.73600000015</v>
      </c>
      <c r="G13" s="138"/>
      <c r="H13" s="62">
        <f>D13*F13</f>
        <v>980849.73600000015</v>
      </c>
      <c r="I13" s="66">
        <f>E13*G13</f>
        <v>0</v>
      </c>
    </row>
    <row r="14" spans="1:9" ht="22.5" customHeight="1" thickBot="1" x14ac:dyDescent="0.3">
      <c r="A14" s="29"/>
      <c r="B14" s="67" t="s">
        <v>48</v>
      </c>
      <c r="C14" s="28"/>
      <c r="D14" s="28"/>
      <c r="E14" s="28"/>
      <c r="F14" s="68"/>
      <c r="G14" s="68"/>
      <c r="H14" s="69">
        <f>SUM(H13)</f>
        <v>980849.73600000015</v>
      </c>
      <c r="I14" s="70">
        <f>SUM(I13)</f>
        <v>0</v>
      </c>
    </row>
    <row r="15" spans="1:9" x14ac:dyDescent="0.25">
      <c r="A15" s="29"/>
      <c r="B15" s="27"/>
      <c r="C15" s="28"/>
      <c r="D15" s="28"/>
      <c r="E15" s="28"/>
      <c r="F15" s="28"/>
      <c r="G15" s="28"/>
      <c r="H15" s="62"/>
      <c r="I15" s="51"/>
    </row>
    <row r="16" spans="1:9" s="76" customFormat="1" x14ac:dyDescent="0.25">
      <c r="A16" s="71"/>
      <c r="B16" s="72" t="s">
        <v>49</v>
      </c>
      <c r="C16" s="73"/>
      <c r="D16" s="73"/>
      <c r="E16" s="73"/>
      <c r="F16" s="73"/>
      <c r="G16" s="73"/>
      <c r="H16" s="74"/>
      <c r="I16" s="75"/>
    </row>
    <row r="17" spans="1:9" s="76" customFormat="1" x14ac:dyDescent="0.25">
      <c r="A17" s="71"/>
      <c r="B17" s="72" t="s">
        <v>50</v>
      </c>
      <c r="C17" s="73"/>
      <c r="D17" s="73"/>
      <c r="E17" s="73"/>
      <c r="F17" s="73"/>
      <c r="G17" s="73"/>
      <c r="H17" s="74"/>
      <c r="I17" s="75"/>
    </row>
    <row r="18" spans="1:9" x14ac:dyDescent="0.25">
      <c r="A18" s="29"/>
      <c r="B18" s="27"/>
      <c r="C18" s="28"/>
      <c r="D18" s="28"/>
      <c r="E18" s="28"/>
      <c r="F18" s="28"/>
      <c r="G18" s="28"/>
      <c r="H18" s="62"/>
      <c r="I18" s="51"/>
    </row>
    <row r="19" spans="1:9" x14ac:dyDescent="0.25">
      <c r="A19" s="29"/>
      <c r="B19" s="27" t="s">
        <v>51</v>
      </c>
      <c r="C19" s="28"/>
      <c r="D19" s="28"/>
      <c r="E19" s="28"/>
      <c r="F19" s="28"/>
      <c r="G19" s="28"/>
      <c r="H19" s="62"/>
      <c r="I19" s="51"/>
    </row>
    <row r="20" spans="1:9" x14ac:dyDescent="0.25">
      <c r="A20" s="29"/>
      <c r="B20" s="27"/>
      <c r="C20" s="28"/>
      <c r="D20" s="28"/>
      <c r="E20" s="28"/>
      <c r="F20" s="28"/>
      <c r="G20" s="28"/>
      <c r="H20" s="62"/>
      <c r="I20" s="51"/>
    </row>
    <row r="21" spans="1:9" ht="60" x14ac:dyDescent="0.25">
      <c r="A21" s="29"/>
      <c r="B21" s="27" t="s">
        <v>52</v>
      </c>
      <c r="C21" s="28"/>
      <c r="D21" s="28"/>
      <c r="E21" s="28"/>
      <c r="F21" s="28"/>
      <c r="G21" s="28"/>
      <c r="H21" s="62"/>
      <c r="I21" s="51"/>
    </row>
    <row r="22" spans="1:9" x14ac:dyDescent="0.25">
      <c r="A22" s="29"/>
      <c r="B22" s="27"/>
      <c r="C22" s="28"/>
      <c r="D22" s="28"/>
      <c r="E22" s="28"/>
      <c r="F22" s="28"/>
      <c r="G22" s="28"/>
      <c r="H22" s="62"/>
      <c r="I22" s="51"/>
    </row>
    <row r="23" spans="1:9" x14ac:dyDescent="0.25">
      <c r="A23" s="29"/>
      <c r="B23" s="27" t="s">
        <v>53</v>
      </c>
      <c r="C23" s="28"/>
      <c r="D23" s="28"/>
      <c r="E23" s="28"/>
      <c r="F23" s="28"/>
      <c r="G23" s="28"/>
      <c r="H23" s="62"/>
      <c r="I23" s="51"/>
    </row>
    <row r="24" spans="1:9" x14ac:dyDescent="0.25">
      <c r="A24" s="29"/>
      <c r="B24" s="27"/>
      <c r="C24" s="28"/>
      <c r="D24" s="28"/>
      <c r="E24" s="28"/>
      <c r="F24" s="28"/>
      <c r="G24" s="28"/>
      <c r="H24" s="62"/>
      <c r="I24" s="51"/>
    </row>
    <row r="25" spans="1:9" x14ac:dyDescent="0.25">
      <c r="A25" s="29"/>
      <c r="B25" s="27" t="s">
        <v>54</v>
      </c>
      <c r="C25" s="28"/>
      <c r="D25" s="28"/>
      <c r="E25" s="28"/>
      <c r="F25" s="28"/>
      <c r="G25" s="28"/>
      <c r="H25" s="62"/>
      <c r="I25" s="51"/>
    </row>
    <row r="26" spans="1:9" x14ac:dyDescent="0.25">
      <c r="A26" s="29"/>
      <c r="B26" s="27"/>
      <c r="C26" s="28"/>
      <c r="D26" s="28"/>
      <c r="E26" s="28"/>
      <c r="F26" s="28"/>
      <c r="G26" s="28"/>
      <c r="H26" s="62"/>
      <c r="I26" s="51"/>
    </row>
    <row r="27" spans="1:9" ht="30" x14ac:dyDescent="0.25">
      <c r="A27" s="29"/>
      <c r="B27" s="27" t="s">
        <v>55</v>
      </c>
      <c r="C27" s="28"/>
      <c r="D27" s="28"/>
      <c r="E27" s="28"/>
      <c r="F27" s="28"/>
      <c r="G27" s="28"/>
      <c r="H27" s="62"/>
      <c r="I27" s="51"/>
    </row>
    <row r="28" spans="1:9" x14ac:dyDescent="0.25">
      <c r="A28" s="29"/>
      <c r="B28" s="27"/>
      <c r="C28" s="28"/>
      <c r="D28" s="28"/>
      <c r="E28" s="28"/>
      <c r="F28" s="28"/>
      <c r="G28" s="28"/>
      <c r="H28" s="62"/>
      <c r="I28" s="51"/>
    </row>
    <row r="29" spans="1:9" x14ac:dyDescent="0.25">
      <c r="A29" s="29"/>
      <c r="B29" s="27" t="s">
        <v>56</v>
      </c>
      <c r="C29" s="28"/>
      <c r="D29" s="28"/>
      <c r="E29" s="28"/>
      <c r="F29" s="28"/>
      <c r="G29" s="28"/>
      <c r="H29" s="62"/>
      <c r="I29" s="51"/>
    </row>
    <row r="30" spans="1:9" x14ac:dyDescent="0.25">
      <c r="A30" s="29"/>
      <c r="B30" s="27"/>
      <c r="C30" s="28"/>
      <c r="D30" s="28"/>
      <c r="E30" s="28"/>
      <c r="F30" s="28"/>
      <c r="G30" s="28"/>
      <c r="H30" s="62"/>
      <c r="I30" s="51"/>
    </row>
    <row r="31" spans="1:9" ht="120" x14ac:dyDescent="0.25">
      <c r="A31" s="29"/>
      <c r="B31" s="27" t="s">
        <v>57</v>
      </c>
      <c r="C31" s="28"/>
      <c r="D31" s="28"/>
      <c r="E31" s="28"/>
      <c r="F31" s="28"/>
      <c r="G31" s="28"/>
      <c r="H31" s="62"/>
      <c r="I31" s="51"/>
    </row>
    <row r="32" spans="1:9" x14ac:dyDescent="0.25">
      <c r="A32" s="29"/>
      <c r="B32" s="27"/>
      <c r="C32" s="28"/>
      <c r="D32" s="28"/>
      <c r="E32" s="28"/>
      <c r="F32" s="28"/>
      <c r="G32" s="28"/>
      <c r="H32" s="62"/>
      <c r="I32" s="51"/>
    </row>
    <row r="33" spans="1:9" x14ac:dyDescent="0.25">
      <c r="A33" s="29"/>
      <c r="B33" s="27" t="s">
        <v>58</v>
      </c>
      <c r="C33" s="28"/>
      <c r="D33" s="28"/>
      <c r="E33" s="28"/>
      <c r="F33" s="28"/>
      <c r="G33" s="28"/>
      <c r="H33" s="62"/>
      <c r="I33" s="51"/>
    </row>
    <row r="34" spans="1:9" x14ac:dyDescent="0.25">
      <c r="A34" s="29"/>
      <c r="B34" s="27"/>
      <c r="C34" s="28"/>
      <c r="D34" s="28"/>
      <c r="E34" s="28"/>
      <c r="F34" s="28"/>
      <c r="G34" s="28"/>
      <c r="H34" s="62"/>
      <c r="I34" s="51"/>
    </row>
    <row r="35" spans="1:9" ht="45" x14ac:dyDescent="0.25">
      <c r="A35" s="29"/>
      <c r="B35" s="27" t="s">
        <v>59</v>
      </c>
      <c r="C35" s="28"/>
      <c r="D35" s="28"/>
      <c r="E35" s="28"/>
      <c r="F35" s="28"/>
      <c r="G35" s="28"/>
      <c r="H35" s="62"/>
      <c r="I35" s="51"/>
    </row>
    <row r="36" spans="1:9" x14ac:dyDescent="0.25">
      <c r="A36" s="29"/>
      <c r="B36" s="27"/>
      <c r="C36" s="28"/>
      <c r="D36" s="28"/>
      <c r="E36" s="28"/>
      <c r="F36" s="28"/>
      <c r="G36" s="28"/>
      <c r="H36" s="62"/>
      <c r="I36" s="51"/>
    </row>
    <row r="37" spans="1:9" x14ac:dyDescent="0.25">
      <c r="A37" s="29"/>
      <c r="B37" s="27" t="s">
        <v>60</v>
      </c>
      <c r="C37" s="28"/>
      <c r="D37" s="28"/>
      <c r="E37" s="28"/>
      <c r="F37" s="28"/>
      <c r="G37" s="28"/>
      <c r="H37" s="62"/>
      <c r="I37" s="51"/>
    </row>
    <row r="38" spans="1:9" x14ac:dyDescent="0.25">
      <c r="A38" s="29"/>
      <c r="B38" s="27"/>
      <c r="C38" s="28"/>
      <c r="D38" s="28"/>
      <c r="E38" s="28"/>
      <c r="F38" s="28"/>
      <c r="G38" s="28"/>
      <c r="H38" s="62"/>
      <c r="I38" s="51"/>
    </row>
    <row r="39" spans="1:9" ht="45" x14ac:dyDescent="0.25">
      <c r="A39" s="29"/>
      <c r="B39" s="27" t="s">
        <v>61</v>
      </c>
      <c r="C39" s="28"/>
      <c r="D39" s="28"/>
      <c r="E39" s="28"/>
      <c r="F39" s="28"/>
      <c r="G39" s="28"/>
      <c r="H39" s="62"/>
      <c r="I39" s="51"/>
    </row>
    <row r="40" spans="1:9" x14ac:dyDescent="0.25">
      <c r="A40" s="29"/>
      <c r="B40" s="27"/>
      <c r="C40" s="28"/>
      <c r="D40" s="28"/>
      <c r="E40" s="28"/>
      <c r="F40" s="28"/>
      <c r="G40" s="28"/>
      <c r="H40" s="62"/>
      <c r="I40" s="51"/>
    </row>
    <row r="41" spans="1:9" x14ac:dyDescent="0.25">
      <c r="A41" s="29"/>
      <c r="B41" s="27" t="s">
        <v>62</v>
      </c>
      <c r="C41" s="28"/>
      <c r="D41" s="28"/>
      <c r="E41" s="28"/>
      <c r="F41" s="28"/>
      <c r="G41" s="28"/>
      <c r="H41" s="62"/>
      <c r="I41" s="51"/>
    </row>
    <row r="42" spans="1:9" x14ac:dyDescent="0.25">
      <c r="A42" s="29"/>
      <c r="B42" s="27"/>
      <c r="C42" s="28"/>
      <c r="D42" s="28"/>
      <c r="E42" s="28"/>
      <c r="F42" s="28"/>
      <c r="G42" s="28"/>
      <c r="H42" s="62"/>
      <c r="I42" s="51"/>
    </row>
    <row r="43" spans="1:9" ht="60" x14ac:dyDescent="0.25">
      <c r="A43" s="29"/>
      <c r="B43" s="27" t="s">
        <v>63</v>
      </c>
      <c r="C43" s="28"/>
      <c r="D43" s="28"/>
      <c r="E43" s="28"/>
      <c r="F43" s="28"/>
      <c r="G43" s="28"/>
      <c r="H43" s="62"/>
      <c r="I43" s="51"/>
    </row>
    <row r="44" spans="1:9" x14ac:dyDescent="0.25">
      <c r="A44" s="29"/>
      <c r="B44" s="27"/>
      <c r="C44" s="28"/>
      <c r="D44" s="28"/>
      <c r="E44" s="28"/>
      <c r="F44" s="28"/>
      <c r="G44" s="28"/>
      <c r="H44" s="62"/>
      <c r="I44" s="51"/>
    </row>
    <row r="45" spans="1:9" x14ac:dyDescent="0.25">
      <c r="A45" s="29"/>
      <c r="B45" s="27" t="s">
        <v>64</v>
      </c>
      <c r="C45" s="28"/>
      <c r="D45" s="28"/>
      <c r="E45" s="28"/>
      <c r="F45" s="28"/>
      <c r="G45" s="28"/>
      <c r="H45" s="62"/>
      <c r="I45" s="51"/>
    </row>
    <row r="46" spans="1:9" x14ac:dyDescent="0.25">
      <c r="A46" s="29"/>
      <c r="B46" s="27"/>
      <c r="C46" s="28"/>
      <c r="D46" s="28"/>
      <c r="E46" s="28"/>
      <c r="F46" s="28"/>
      <c r="G46" s="28"/>
      <c r="H46" s="62"/>
      <c r="I46" s="51"/>
    </row>
    <row r="47" spans="1:9" ht="90" x14ac:dyDescent="0.25">
      <c r="A47" s="29"/>
      <c r="B47" s="27" t="s">
        <v>65</v>
      </c>
      <c r="C47" s="28"/>
      <c r="D47" s="28"/>
      <c r="E47" s="28"/>
      <c r="F47" s="28"/>
      <c r="G47" s="28"/>
      <c r="H47" s="62"/>
      <c r="I47" s="51"/>
    </row>
    <row r="48" spans="1:9" x14ac:dyDescent="0.25">
      <c r="A48" s="29"/>
      <c r="B48" s="27"/>
      <c r="C48" s="28"/>
      <c r="D48" s="28"/>
      <c r="E48" s="28"/>
      <c r="F48" s="28"/>
      <c r="G48" s="28"/>
      <c r="H48" s="62"/>
      <c r="I48" s="51"/>
    </row>
    <row r="49" spans="1:9" x14ac:dyDescent="0.25">
      <c r="A49" s="29"/>
      <c r="B49" s="27" t="s">
        <v>66</v>
      </c>
      <c r="C49" s="28"/>
      <c r="D49" s="28"/>
      <c r="E49" s="28"/>
      <c r="F49" s="28"/>
      <c r="G49" s="28"/>
      <c r="H49" s="62"/>
      <c r="I49" s="51"/>
    </row>
    <row r="50" spans="1:9" x14ac:dyDescent="0.25">
      <c r="A50" s="29"/>
      <c r="B50" s="27"/>
      <c r="C50" s="28"/>
      <c r="D50" s="28"/>
      <c r="E50" s="28"/>
      <c r="F50" s="28"/>
      <c r="G50" s="28"/>
      <c r="H50" s="62"/>
      <c r="I50" s="51"/>
    </row>
    <row r="51" spans="1:9" ht="60" x14ac:dyDescent="0.25">
      <c r="A51" s="29"/>
      <c r="B51" s="27" t="s">
        <v>67</v>
      </c>
      <c r="C51" s="28"/>
      <c r="D51" s="28"/>
      <c r="E51" s="28"/>
      <c r="F51" s="28"/>
      <c r="G51" s="28"/>
      <c r="H51" s="62"/>
      <c r="I51" s="51"/>
    </row>
    <row r="52" spans="1:9" x14ac:dyDescent="0.25">
      <c r="A52" s="29"/>
      <c r="B52" s="27"/>
      <c r="C52" s="28"/>
      <c r="D52" s="28"/>
      <c r="E52" s="28"/>
      <c r="F52" s="28"/>
      <c r="G52" s="28"/>
      <c r="H52" s="62"/>
      <c r="I52" s="51"/>
    </row>
    <row r="53" spans="1:9" x14ac:dyDescent="0.25">
      <c r="A53" s="29"/>
      <c r="B53" s="27" t="s">
        <v>68</v>
      </c>
      <c r="C53" s="28"/>
      <c r="D53" s="28"/>
      <c r="E53" s="28"/>
      <c r="F53" s="28"/>
      <c r="G53" s="28"/>
      <c r="H53" s="62"/>
      <c r="I53" s="51"/>
    </row>
    <row r="54" spans="1:9" x14ac:dyDescent="0.25">
      <c r="A54" s="29"/>
      <c r="B54" s="27"/>
      <c r="C54" s="28"/>
      <c r="D54" s="28"/>
      <c r="E54" s="28"/>
      <c r="F54" s="28"/>
      <c r="G54" s="28"/>
      <c r="H54" s="62"/>
      <c r="I54" s="51"/>
    </row>
    <row r="55" spans="1:9" ht="45" x14ac:dyDescent="0.25">
      <c r="A55" s="29"/>
      <c r="B55" s="84" t="s">
        <v>600</v>
      </c>
      <c r="C55" s="28"/>
      <c r="D55" s="28"/>
      <c r="E55" s="28"/>
      <c r="F55" s="28"/>
      <c r="G55" s="28"/>
      <c r="H55" s="62"/>
      <c r="I55" s="51"/>
    </row>
    <row r="56" spans="1:9" x14ac:dyDescent="0.25">
      <c r="A56" s="29"/>
      <c r="B56" s="84" t="s">
        <v>590</v>
      </c>
      <c r="C56" s="28"/>
      <c r="D56" s="28"/>
      <c r="E56" s="28"/>
      <c r="F56" s="28"/>
      <c r="G56" s="28"/>
      <c r="H56" s="62"/>
      <c r="I56" s="51"/>
    </row>
    <row r="57" spans="1:9" x14ac:dyDescent="0.25">
      <c r="A57" s="29"/>
      <c r="B57" s="84" t="s">
        <v>591</v>
      </c>
      <c r="C57" s="28"/>
      <c r="D57" s="28"/>
      <c r="E57" s="28"/>
      <c r="F57" s="28"/>
      <c r="G57" s="28"/>
      <c r="H57" s="62"/>
      <c r="I57" s="51"/>
    </row>
    <row r="58" spans="1:9" x14ac:dyDescent="0.25">
      <c r="A58" s="29"/>
      <c r="B58" s="84" t="s">
        <v>592</v>
      </c>
      <c r="C58" s="28"/>
      <c r="D58" s="28"/>
      <c r="E58" s="28"/>
      <c r="F58" s="28"/>
      <c r="G58" s="28"/>
      <c r="H58" s="62"/>
      <c r="I58" s="51"/>
    </row>
    <row r="59" spans="1:9" x14ac:dyDescent="0.25">
      <c r="A59" s="29"/>
      <c r="B59" s="84" t="s">
        <v>593</v>
      </c>
      <c r="C59" s="28"/>
      <c r="D59" s="28"/>
      <c r="E59" s="28"/>
      <c r="F59" s="28"/>
      <c r="G59" s="28"/>
      <c r="H59" s="62"/>
      <c r="I59" s="51"/>
    </row>
    <row r="60" spans="1:9" x14ac:dyDescent="0.25">
      <c r="A60" s="29"/>
      <c r="B60" s="84" t="s">
        <v>594</v>
      </c>
      <c r="C60" s="28"/>
      <c r="D60" s="28"/>
      <c r="E60" s="28"/>
      <c r="F60" s="28"/>
      <c r="G60" s="28"/>
      <c r="H60" s="62"/>
      <c r="I60" s="51"/>
    </row>
    <row r="61" spans="1:9" x14ac:dyDescent="0.25">
      <c r="A61" s="29"/>
      <c r="B61" s="84" t="s">
        <v>595</v>
      </c>
      <c r="C61" s="28"/>
      <c r="D61" s="28"/>
      <c r="E61" s="28"/>
      <c r="F61" s="28"/>
      <c r="G61" s="28"/>
      <c r="H61" s="62"/>
      <c r="I61" s="51"/>
    </row>
    <row r="62" spans="1:9" x14ac:dyDescent="0.25">
      <c r="A62" s="29"/>
      <c r="B62" s="84" t="s">
        <v>596</v>
      </c>
      <c r="C62" s="28"/>
      <c r="D62" s="28"/>
      <c r="E62" s="28"/>
      <c r="F62" s="28"/>
      <c r="G62" s="28"/>
      <c r="H62" s="62"/>
      <c r="I62" s="51"/>
    </row>
    <row r="63" spans="1:9" x14ac:dyDescent="0.25">
      <c r="A63" s="29"/>
      <c r="B63" s="84" t="s">
        <v>597</v>
      </c>
      <c r="C63" s="28"/>
      <c r="D63" s="28"/>
      <c r="E63" s="28"/>
      <c r="F63" s="28"/>
      <c r="G63" s="28"/>
      <c r="H63" s="62"/>
      <c r="I63" s="51"/>
    </row>
    <row r="64" spans="1:9" x14ac:dyDescent="0.25">
      <c r="A64" s="29"/>
      <c r="B64" s="84" t="s">
        <v>598</v>
      </c>
      <c r="C64" s="28"/>
      <c r="D64" s="28"/>
      <c r="E64" s="28"/>
      <c r="F64" s="28"/>
      <c r="G64" s="28"/>
      <c r="H64" s="62"/>
      <c r="I64" s="51"/>
    </row>
    <row r="65" spans="1:9" x14ac:dyDescent="0.25">
      <c r="A65" s="29"/>
      <c r="B65" s="84" t="s">
        <v>599</v>
      </c>
      <c r="C65" s="28"/>
      <c r="D65" s="28"/>
      <c r="E65" s="28"/>
      <c r="F65" s="28"/>
      <c r="G65" s="28"/>
      <c r="H65" s="62"/>
      <c r="I65" s="51"/>
    </row>
    <row r="66" spans="1:9" x14ac:dyDescent="0.25">
      <c r="A66" s="29"/>
      <c r="B66" s="27"/>
      <c r="C66" s="28"/>
      <c r="D66" s="28"/>
      <c r="E66" s="28"/>
      <c r="F66" s="28"/>
      <c r="G66" s="28"/>
      <c r="H66" s="62"/>
      <c r="I66" s="51"/>
    </row>
    <row r="67" spans="1:9" x14ac:dyDescent="0.25">
      <c r="A67" s="29"/>
      <c r="B67" s="27" t="s">
        <v>69</v>
      </c>
      <c r="C67" s="28"/>
      <c r="D67" s="28"/>
      <c r="E67" s="28"/>
      <c r="F67" s="28"/>
      <c r="G67" s="28"/>
      <c r="H67" s="62"/>
      <c r="I67" s="51"/>
    </row>
    <row r="68" spans="1:9" x14ac:dyDescent="0.25">
      <c r="A68" s="29"/>
      <c r="B68" s="27"/>
      <c r="C68" s="28"/>
      <c r="D68" s="28"/>
      <c r="E68" s="28"/>
      <c r="F68" s="28"/>
      <c r="G68" s="28"/>
      <c r="H68" s="62"/>
      <c r="I68" s="51"/>
    </row>
    <row r="69" spans="1:9" ht="105" x14ac:dyDescent="0.25">
      <c r="A69" s="29"/>
      <c r="B69" s="27" t="s">
        <v>70</v>
      </c>
      <c r="C69" s="28"/>
      <c r="D69" s="28"/>
      <c r="E69" s="28"/>
      <c r="F69" s="28"/>
      <c r="G69" s="28"/>
      <c r="H69" s="62"/>
      <c r="I69" s="51"/>
    </row>
    <row r="70" spans="1:9" x14ac:dyDescent="0.25">
      <c r="A70" s="29"/>
      <c r="B70" s="27"/>
      <c r="C70" s="28"/>
      <c r="D70" s="28"/>
      <c r="E70" s="28"/>
      <c r="F70" s="28"/>
      <c r="G70" s="28"/>
      <c r="H70" s="62"/>
      <c r="I70" s="51"/>
    </row>
    <row r="71" spans="1:9" ht="90" x14ac:dyDescent="0.25">
      <c r="A71" s="29"/>
      <c r="B71" s="27" t="s">
        <v>71</v>
      </c>
      <c r="C71" s="28"/>
      <c r="D71" s="28"/>
      <c r="E71" s="28"/>
      <c r="F71" s="28"/>
      <c r="G71" s="28"/>
      <c r="H71" s="62"/>
      <c r="I71" s="51"/>
    </row>
    <row r="72" spans="1:9" x14ac:dyDescent="0.25">
      <c r="A72" s="29"/>
      <c r="B72" s="27"/>
      <c r="C72" s="28"/>
      <c r="D72" s="28"/>
      <c r="E72" s="28"/>
      <c r="F72" s="28"/>
      <c r="G72" s="28"/>
      <c r="H72" s="62"/>
      <c r="I72" s="51"/>
    </row>
    <row r="73" spans="1:9" ht="150" x14ac:dyDescent="0.25">
      <c r="A73" s="29"/>
      <c r="B73" s="27" t="s">
        <v>72</v>
      </c>
      <c r="C73" s="28"/>
      <c r="D73" s="28"/>
      <c r="E73" s="28"/>
      <c r="F73" s="28"/>
      <c r="G73" s="28"/>
      <c r="H73" s="62"/>
      <c r="I73" s="51"/>
    </row>
    <row r="74" spans="1:9" x14ac:dyDescent="0.25">
      <c r="A74" s="29"/>
      <c r="B74" s="27"/>
      <c r="C74" s="28"/>
      <c r="D74" s="28"/>
      <c r="E74" s="28"/>
      <c r="F74" s="28"/>
      <c r="G74" s="28"/>
      <c r="H74" s="62"/>
      <c r="I74" s="51"/>
    </row>
    <row r="75" spans="1:9" ht="30" x14ac:dyDescent="0.25">
      <c r="A75" s="29"/>
      <c r="B75" s="27" t="s">
        <v>73</v>
      </c>
      <c r="C75" s="28"/>
      <c r="D75" s="28"/>
      <c r="E75" s="28"/>
      <c r="F75" s="28"/>
      <c r="G75" s="28"/>
      <c r="H75" s="62"/>
      <c r="I75" s="51"/>
    </row>
    <row r="76" spans="1:9" x14ac:dyDescent="0.25">
      <c r="A76" s="29"/>
      <c r="B76" s="27"/>
      <c r="C76" s="28"/>
      <c r="D76" s="28"/>
      <c r="E76" s="28"/>
      <c r="F76" s="28"/>
      <c r="G76" s="28"/>
      <c r="H76" s="62"/>
      <c r="I76" s="51"/>
    </row>
    <row r="77" spans="1:9" ht="45" x14ac:dyDescent="0.25">
      <c r="A77" s="29"/>
      <c r="B77" s="27" t="s">
        <v>74</v>
      </c>
      <c r="C77" s="28"/>
      <c r="D77" s="28"/>
      <c r="E77" s="28"/>
      <c r="F77" s="28"/>
      <c r="G77" s="28"/>
      <c r="H77" s="62"/>
      <c r="I77" s="51"/>
    </row>
    <row r="78" spans="1:9" x14ac:dyDescent="0.25">
      <c r="A78" s="29"/>
      <c r="B78" s="27"/>
      <c r="C78" s="28"/>
      <c r="D78" s="28"/>
      <c r="E78" s="28"/>
      <c r="F78" s="28"/>
      <c r="G78" s="28"/>
      <c r="H78" s="62"/>
      <c r="I78" s="51"/>
    </row>
    <row r="79" spans="1:9" ht="51" customHeight="1" x14ac:dyDescent="0.25">
      <c r="A79" s="29"/>
      <c r="B79" s="27" t="s">
        <v>75</v>
      </c>
      <c r="C79" s="28"/>
      <c r="D79" s="28"/>
      <c r="E79" s="28"/>
      <c r="F79" s="28"/>
      <c r="G79" s="28"/>
      <c r="H79" s="62"/>
      <c r="I79" s="51"/>
    </row>
    <row r="80" spans="1:9" x14ac:dyDescent="0.25">
      <c r="A80" s="29"/>
      <c r="B80" s="27"/>
      <c r="C80" s="28"/>
      <c r="D80" s="28"/>
      <c r="E80" s="28"/>
      <c r="F80" s="28"/>
      <c r="G80" s="28"/>
      <c r="H80" s="62"/>
      <c r="I80" s="51"/>
    </row>
    <row r="81" spans="1:9" ht="45" x14ac:dyDescent="0.25">
      <c r="A81" s="29"/>
      <c r="B81" s="27" t="s">
        <v>76</v>
      </c>
      <c r="C81" s="28"/>
      <c r="D81" s="28"/>
      <c r="E81" s="28"/>
      <c r="F81" s="28"/>
      <c r="G81" s="28"/>
      <c r="H81" s="62"/>
      <c r="I81" s="51"/>
    </row>
    <row r="82" spans="1:9" x14ac:dyDescent="0.25">
      <c r="A82" s="29"/>
      <c r="B82" s="27"/>
      <c r="C82" s="28"/>
      <c r="D82" s="28"/>
      <c r="E82" s="28"/>
      <c r="F82" s="28"/>
      <c r="G82" s="28"/>
      <c r="H82" s="62"/>
      <c r="I82" s="51"/>
    </row>
    <row r="83" spans="1:9" ht="73.5" customHeight="1" x14ac:dyDescent="0.25">
      <c r="A83" s="29"/>
      <c r="B83" s="27" t="s">
        <v>77</v>
      </c>
      <c r="C83" s="28"/>
      <c r="D83" s="28"/>
      <c r="E83" s="28"/>
      <c r="F83" s="28"/>
      <c r="G83" s="28"/>
      <c r="H83" s="62"/>
      <c r="I83" s="51"/>
    </row>
    <row r="84" spans="1:9" x14ac:dyDescent="0.25">
      <c r="A84" s="29"/>
      <c r="B84" s="27"/>
      <c r="C84" s="28"/>
      <c r="D84" s="28"/>
      <c r="E84" s="28"/>
      <c r="F84" s="28"/>
      <c r="G84" s="28"/>
      <c r="H84" s="62"/>
      <c r="I84" s="51"/>
    </row>
    <row r="85" spans="1:9" ht="93" customHeight="1" x14ac:dyDescent="0.25">
      <c r="A85" s="29"/>
      <c r="B85" s="27" t="s">
        <v>78</v>
      </c>
      <c r="C85" s="28"/>
      <c r="D85" s="28"/>
      <c r="E85" s="28"/>
      <c r="F85" s="28"/>
      <c r="G85" s="28"/>
      <c r="H85" s="62"/>
      <c r="I85" s="77"/>
    </row>
    <row r="86" spans="1:9" x14ac:dyDescent="0.25">
      <c r="A86" s="29"/>
      <c r="B86" s="27"/>
      <c r="C86" s="28"/>
      <c r="D86" s="28"/>
      <c r="E86" s="28"/>
      <c r="F86" s="28"/>
      <c r="G86" s="28"/>
      <c r="H86" s="62"/>
      <c r="I86" s="77"/>
    </row>
    <row r="87" spans="1:9" ht="30" x14ac:dyDescent="0.25">
      <c r="A87" s="29"/>
      <c r="B87" s="27" t="s">
        <v>79</v>
      </c>
      <c r="C87" s="28"/>
      <c r="D87" s="28"/>
      <c r="E87" s="28"/>
      <c r="F87" s="28"/>
      <c r="G87" s="28"/>
      <c r="H87" s="62"/>
      <c r="I87" s="77"/>
    </row>
    <row r="88" spans="1:9" x14ac:dyDescent="0.25">
      <c r="A88" s="29"/>
      <c r="B88" s="27"/>
      <c r="C88" s="28"/>
      <c r="D88" s="28"/>
      <c r="E88" s="28"/>
      <c r="F88" s="28"/>
      <c r="G88" s="28"/>
      <c r="H88" s="62"/>
      <c r="I88" s="77"/>
    </row>
    <row r="89" spans="1:9" x14ac:dyDescent="0.25">
      <c r="A89" s="29"/>
      <c r="B89" s="27" t="s">
        <v>80</v>
      </c>
      <c r="C89" s="28"/>
      <c r="D89" s="28"/>
      <c r="E89" s="28"/>
      <c r="F89" s="28"/>
      <c r="G89" s="28"/>
      <c r="H89" s="62"/>
      <c r="I89" s="77"/>
    </row>
    <row r="90" spans="1:9" x14ac:dyDescent="0.25">
      <c r="A90" s="29"/>
      <c r="B90" s="27"/>
      <c r="C90" s="28"/>
      <c r="D90" s="28"/>
      <c r="E90" s="28"/>
      <c r="F90" s="28"/>
      <c r="G90" s="28"/>
      <c r="H90" s="62"/>
      <c r="I90" s="77"/>
    </row>
    <row r="91" spans="1:9" ht="60" x14ac:dyDescent="0.25">
      <c r="A91" s="29">
        <v>1</v>
      </c>
      <c r="B91" s="27" t="s">
        <v>81</v>
      </c>
      <c r="C91" s="28" t="s">
        <v>82</v>
      </c>
      <c r="D91" s="28">
        <v>96</v>
      </c>
      <c r="E91" s="28">
        <v>96</v>
      </c>
      <c r="F91" s="78">
        <v>220</v>
      </c>
      <c r="G91" s="139"/>
      <c r="H91" s="62">
        <f>D91*F91</f>
        <v>21120</v>
      </c>
      <c r="I91" s="79">
        <f>E91*G91</f>
        <v>0</v>
      </c>
    </row>
    <row r="92" spans="1:9" x14ac:dyDescent="0.25">
      <c r="A92" s="29"/>
      <c r="B92" s="27"/>
      <c r="C92" s="28"/>
      <c r="D92" s="28"/>
      <c r="E92" s="28"/>
      <c r="F92" s="28"/>
      <c r="G92" s="28"/>
      <c r="H92" s="62"/>
      <c r="I92" s="79"/>
    </row>
    <row r="93" spans="1:9" x14ac:dyDescent="0.25">
      <c r="A93" s="29"/>
      <c r="B93" s="27" t="s">
        <v>83</v>
      </c>
      <c r="C93" s="28"/>
      <c r="D93" s="28"/>
      <c r="E93" s="28"/>
      <c r="F93" s="28"/>
      <c r="G93" s="28"/>
      <c r="H93" s="62"/>
      <c r="I93" s="79"/>
    </row>
    <row r="94" spans="1:9" x14ac:dyDescent="0.25">
      <c r="A94" s="29"/>
      <c r="B94" s="27"/>
      <c r="C94" s="28"/>
      <c r="D94" s="28"/>
      <c r="E94" s="28"/>
      <c r="F94" s="28"/>
      <c r="G94" s="28"/>
      <c r="H94" s="62"/>
      <c r="I94" s="79"/>
    </row>
    <row r="95" spans="1:9" x14ac:dyDescent="0.25">
      <c r="A95" s="29"/>
      <c r="B95" s="27" t="s">
        <v>84</v>
      </c>
      <c r="C95" s="28"/>
      <c r="D95" s="28"/>
      <c r="E95" s="28"/>
      <c r="F95" s="28"/>
      <c r="G95" s="28"/>
      <c r="H95" s="62"/>
      <c r="I95" s="79"/>
    </row>
    <row r="96" spans="1:9" x14ac:dyDescent="0.25">
      <c r="A96" s="29"/>
      <c r="B96" s="27"/>
      <c r="C96" s="28"/>
      <c r="D96" s="28"/>
      <c r="E96" s="28"/>
      <c r="F96" s="28"/>
      <c r="G96" s="28"/>
      <c r="H96" s="62"/>
      <c r="I96" s="79"/>
    </row>
    <row r="97" spans="1:9" x14ac:dyDescent="0.25">
      <c r="A97" s="29">
        <v>2</v>
      </c>
      <c r="B97" s="27" t="s">
        <v>85</v>
      </c>
      <c r="C97" s="28" t="s">
        <v>86</v>
      </c>
      <c r="D97" s="28">
        <v>1</v>
      </c>
      <c r="E97" s="28">
        <v>1</v>
      </c>
      <c r="F97" s="65">
        <v>350</v>
      </c>
      <c r="G97" s="138"/>
      <c r="H97" s="62">
        <f>D97*F97</f>
        <v>350</v>
      </c>
      <c r="I97" s="79">
        <f>E97*G97</f>
        <v>0</v>
      </c>
    </row>
    <row r="98" spans="1:9" x14ac:dyDescent="0.25">
      <c r="A98" s="29"/>
      <c r="B98" s="27"/>
      <c r="C98" s="28"/>
      <c r="D98" s="28"/>
      <c r="E98" s="28"/>
      <c r="F98" s="68"/>
      <c r="G98" s="68"/>
      <c r="H98" s="62"/>
      <c r="I98" s="79"/>
    </row>
    <row r="99" spans="1:9" ht="13.9" customHeight="1" x14ac:dyDescent="0.25">
      <c r="A99" s="29">
        <v>3</v>
      </c>
      <c r="B99" s="27" t="s">
        <v>87</v>
      </c>
      <c r="C99" s="28" t="s">
        <v>88</v>
      </c>
      <c r="D99" s="28">
        <v>157</v>
      </c>
      <c r="E99" s="28">
        <v>157</v>
      </c>
      <c r="F99" s="65">
        <v>200</v>
      </c>
      <c r="G99" s="138"/>
      <c r="H99" s="62">
        <f>D99*F99</f>
        <v>31400</v>
      </c>
      <c r="I99" s="79">
        <f>E99*G99</f>
        <v>0</v>
      </c>
    </row>
    <row r="100" spans="1:9" x14ac:dyDescent="0.25">
      <c r="A100" s="29"/>
      <c r="B100" s="27"/>
      <c r="C100" s="28"/>
      <c r="D100" s="28"/>
      <c r="E100" s="28"/>
      <c r="F100" s="68"/>
      <c r="G100" s="68"/>
      <c r="H100" s="62"/>
      <c r="I100" s="79"/>
    </row>
    <row r="101" spans="1:9" x14ac:dyDescent="0.25">
      <c r="A101" s="29">
        <v>4</v>
      </c>
      <c r="B101" s="27" t="s">
        <v>89</v>
      </c>
      <c r="C101" s="28" t="s">
        <v>90</v>
      </c>
      <c r="D101" s="28">
        <v>15</v>
      </c>
      <c r="E101" s="28">
        <v>15</v>
      </c>
      <c r="F101" s="65">
        <v>200</v>
      </c>
      <c r="G101" s="138"/>
      <c r="H101" s="62">
        <f>D101*F101</f>
        <v>3000</v>
      </c>
      <c r="I101" s="79">
        <f>E101*G101</f>
        <v>0</v>
      </c>
    </row>
    <row r="102" spans="1:9" x14ac:dyDescent="0.25">
      <c r="A102" s="29"/>
      <c r="B102" s="27"/>
      <c r="C102" s="28"/>
      <c r="D102" s="28"/>
      <c r="E102" s="28"/>
      <c r="F102" s="68"/>
      <c r="G102" s="68"/>
      <c r="H102" s="62"/>
      <c r="I102" s="79"/>
    </row>
    <row r="103" spans="1:9" x14ac:dyDescent="0.25">
      <c r="A103" s="29"/>
      <c r="B103" s="27" t="s">
        <v>91</v>
      </c>
      <c r="C103" s="28"/>
      <c r="D103" s="28"/>
      <c r="E103" s="28"/>
      <c r="F103" s="68"/>
      <c r="G103" s="68"/>
      <c r="H103" s="62"/>
      <c r="I103" s="79"/>
    </row>
    <row r="104" spans="1:9" x14ac:dyDescent="0.25">
      <c r="A104" s="29"/>
      <c r="B104" s="27"/>
      <c r="C104" s="28"/>
      <c r="D104" s="28"/>
      <c r="E104" s="28"/>
      <c r="F104" s="68"/>
      <c r="G104" s="68"/>
      <c r="H104" s="62"/>
      <c r="I104" s="79"/>
    </row>
    <row r="105" spans="1:9" x14ac:dyDescent="0.25">
      <c r="A105" s="29">
        <v>5</v>
      </c>
      <c r="B105" s="27" t="s">
        <v>92</v>
      </c>
      <c r="C105" s="28" t="s">
        <v>90</v>
      </c>
      <c r="D105" s="80">
        <v>25</v>
      </c>
      <c r="E105" s="80">
        <v>25</v>
      </c>
      <c r="F105" s="65">
        <v>100</v>
      </c>
      <c r="G105" s="138"/>
      <c r="H105" s="62">
        <f>D105*F105</f>
        <v>2500</v>
      </c>
      <c r="I105" s="79">
        <f>E105*G105</f>
        <v>0</v>
      </c>
    </row>
    <row r="106" spans="1:9" x14ac:dyDescent="0.25">
      <c r="A106" s="29"/>
      <c r="B106" s="27"/>
      <c r="C106" s="28"/>
      <c r="D106" s="28"/>
      <c r="E106" s="28"/>
      <c r="F106" s="28"/>
      <c r="G106" s="28"/>
      <c r="H106" s="62"/>
      <c r="I106" s="79"/>
    </row>
    <row r="107" spans="1:9" x14ac:dyDescent="0.25">
      <c r="A107" s="29"/>
      <c r="B107" s="27" t="s">
        <v>93</v>
      </c>
      <c r="C107" s="28"/>
      <c r="D107" s="28"/>
      <c r="E107" s="28"/>
      <c r="F107" s="28"/>
      <c r="G107" s="28"/>
      <c r="H107" s="62"/>
      <c r="I107" s="79"/>
    </row>
    <row r="108" spans="1:9" x14ac:dyDescent="0.25">
      <c r="A108" s="29"/>
      <c r="B108" s="27"/>
      <c r="C108" s="28"/>
      <c r="D108" s="28"/>
      <c r="E108" s="28"/>
      <c r="F108" s="28"/>
      <c r="G108" s="28"/>
      <c r="H108" s="62"/>
      <c r="I108" s="79"/>
    </row>
    <row r="109" spans="1:9" x14ac:dyDescent="0.25">
      <c r="A109" s="29">
        <v>6</v>
      </c>
      <c r="B109" s="27" t="s">
        <v>94</v>
      </c>
      <c r="C109" s="28" t="s">
        <v>88</v>
      </c>
      <c r="D109" s="28">
        <v>52</v>
      </c>
      <c r="E109" s="28">
        <v>52</v>
      </c>
      <c r="F109" s="78">
        <v>180</v>
      </c>
      <c r="G109" s="139"/>
      <c r="H109" s="62">
        <f>D109*F109</f>
        <v>9360</v>
      </c>
      <c r="I109" s="79">
        <f>E109*G109</f>
        <v>0</v>
      </c>
    </row>
    <row r="110" spans="1:9" x14ac:dyDescent="0.25">
      <c r="A110" s="29"/>
      <c r="B110" s="27"/>
      <c r="C110" s="28"/>
      <c r="D110" s="28"/>
      <c r="E110" s="28"/>
      <c r="F110" s="28"/>
      <c r="G110" s="28"/>
      <c r="H110" s="62"/>
      <c r="I110" s="79"/>
    </row>
    <row r="111" spans="1:9" x14ac:dyDescent="0.25">
      <c r="A111" s="29"/>
      <c r="B111" s="27" t="s">
        <v>95</v>
      </c>
      <c r="C111" s="28"/>
      <c r="D111" s="28"/>
      <c r="E111" s="28"/>
      <c r="F111" s="28"/>
      <c r="G111" s="28"/>
      <c r="H111" s="62"/>
      <c r="I111" s="79"/>
    </row>
    <row r="112" spans="1:9" x14ac:dyDescent="0.25">
      <c r="A112" s="29"/>
      <c r="B112" s="27"/>
      <c r="C112" s="28"/>
      <c r="D112" s="28"/>
      <c r="E112" s="28"/>
      <c r="F112" s="28"/>
      <c r="G112" s="28"/>
      <c r="H112" s="62"/>
      <c r="I112" s="79"/>
    </row>
    <row r="113" spans="1:9" ht="30" x14ac:dyDescent="0.25">
      <c r="A113" s="29">
        <v>7</v>
      </c>
      <c r="B113" s="27" t="s">
        <v>96</v>
      </c>
      <c r="C113" s="28" t="s">
        <v>86</v>
      </c>
      <c r="D113" s="28">
        <v>9</v>
      </c>
      <c r="E113" s="28">
        <v>9</v>
      </c>
      <c r="F113" s="78">
        <v>180</v>
      </c>
      <c r="G113" s="139"/>
      <c r="H113" s="62">
        <f>D113*F113</f>
        <v>1620</v>
      </c>
      <c r="I113" s="79">
        <f>E113*G113</f>
        <v>0</v>
      </c>
    </row>
    <row r="114" spans="1:9" x14ac:dyDescent="0.25">
      <c r="A114" s="29"/>
      <c r="B114" s="27"/>
      <c r="C114" s="28"/>
      <c r="D114" s="28"/>
      <c r="E114" s="28"/>
      <c r="F114" s="28"/>
      <c r="G114" s="28"/>
      <c r="H114" s="62"/>
      <c r="I114" s="79"/>
    </row>
    <row r="115" spans="1:9" x14ac:dyDescent="0.25">
      <c r="A115" s="29"/>
      <c r="B115" s="27" t="s">
        <v>97</v>
      </c>
      <c r="C115" s="28"/>
      <c r="D115" s="28"/>
      <c r="E115" s="28"/>
      <c r="F115" s="28"/>
      <c r="G115" s="28"/>
      <c r="H115" s="62"/>
      <c r="I115" s="79"/>
    </row>
    <row r="116" spans="1:9" x14ac:dyDescent="0.25">
      <c r="A116" s="29"/>
      <c r="B116" s="27"/>
      <c r="C116" s="28"/>
      <c r="D116" s="28"/>
      <c r="E116" s="28"/>
      <c r="F116" s="28"/>
      <c r="G116" s="28"/>
      <c r="H116" s="62"/>
      <c r="I116" s="79"/>
    </row>
    <row r="117" spans="1:9" x14ac:dyDescent="0.25">
      <c r="A117" s="29">
        <v>8</v>
      </c>
      <c r="B117" s="27" t="s">
        <v>98</v>
      </c>
      <c r="C117" s="28" t="s">
        <v>86</v>
      </c>
      <c r="D117" s="28">
        <v>4</v>
      </c>
      <c r="E117" s="28">
        <v>4</v>
      </c>
      <c r="F117" s="78">
        <v>150</v>
      </c>
      <c r="G117" s="139"/>
      <c r="H117" s="62">
        <f>D117*F117</f>
        <v>600</v>
      </c>
      <c r="I117" s="79">
        <f>E117*G117</f>
        <v>0</v>
      </c>
    </row>
    <row r="118" spans="1:9" x14ac:dyDescent="0.25">
      <c r="A118" s="29"/>
      <c r="B118" s="27"/>
      <c r="C118" s="28"/>
      <c r="D118" s="28"/>
      <c r="E118" s="28"/>
      <c r="F118" s="28"/>
      <c r="G118" s="28"/>
      <c r="H118" s="62"/>
      <c r="I118" s="79"/>
    </row>
    <row r="119" spans="1:9" ht="30" x14ac:dyDescent="0.25">
      <c r="A119" s="29"/>
      <c r="B119" s="27" t="s">
        <v>99</v>
      </c>
      <c r="C119" s="28"/>
      <c r="D119" s="28"/>
      <c r="E119" s="28"/>
      <c r="F119" s="28"/>
      <c r="G119" s="28"/>
      <c r="H119" s="62"/>
      <c r="I119" s="79"/>
    </row>
    <row r="120" spans="1:9" x14ac:dyDescent="0.25">
      <c r="A120" s="29"/>
      <c r="B120" s="27"/>
      <c r="C120" s="28"/>
      <c r="D120" s="28"/>
      <c r="E120" s="28"/>
      <c r="F120" s="28"/>
      <c r="G120" s="28"/>
      <c r="H120" s="62"/>
      <c r="I120" s="79"/>
    </row>
    <row r="121" spans="1:9" x14ac:dyDescent="0.25">
      <c r="A121" s="29">
        <v>9</v>
      </c>
      <c r="B121" s="27" t="s">
        <v>100</v>
      </c>
      <c r="C121" s="28" t="s">
        <v>101</v>
      </c>
      <c r="D121" s="28">
        <v>35</v>
      </c>
      <c r="E121" s="28">
        <v>44</v>
      </c>
      <c r="F121" s="78">
        <v>600</v>
      </c>
      <c r="G121" s="139"/>
      <c r="H121" s="62">
        <f>D121*F121</f>
        <v>21000</v>
      </c>
      <c r="I121" s="79">
        <f>E121*G121</f>
        <v>0</v>
      </c>
    </row>
    <row r="122" spans="1:9" x14ac:dyDescent="0.25">
      <c r="A122" s="29"/>
      <c r="B122" s="27"/>
      <c r="C122" s="28"/>
      <c r="D122" s="28"/>
      <c r="E122" s="28"/>
      <c r="F122" s="28"/>
      <c r="G122" s="28"/>
      <c r="H122" s="62"/>
      <c r="I122" s="79"/>
    </row>
    <row r="123" spans="1:9" ht="30" x14ac:dyDescent="0.25">
      <c r="A123" s="29">
        <v>10</v>
      </c>
      <c r="B123" s="27" t="s">
        <v>102</v>
      </c>
      <c r="C123" s="28" t="s">
        <v>82</v>
      </c>
      <c r="D123" s="28">
        <v>90</v>
      </c>
      <c r="E123" s="28">
        <v>90</v>
      </c>
      <c r="F123" s="78">
        <v>150</v>
      </c>
      <c r="G123" s="139"/>
      <c r="H123" s="62">
        <f>D123*F123</f>
        <v>13500</v>
      </c>
      <c r="I123" s="79">
        <f>E123*G123</f>
        <v>0</v>
      </c>
    </row>
    <row r="124" spans="1:9" x14ac:dyDescent="0.25">
      <c r="A124" s="29"/>
      <c r="B124" s="27"/>
      <c r="C124" s="28"/>
      <c r="D124" s="28"/>
      <c r="E124" s="28"/>
      <c r="F124" s="28"/>
      <c r="G124" s="28"/>
      <c r="H124" s="62"/>
      <c r="I124" s="79"/>
    </row>
    <row r="125" spans="1:9" x14ac:dyDescent="0.25">
      <c r="A125" s="29">
        <v>11</v>
      </c>
      <c r="B125" s="27" t="s">
        <v>103</v>
      </c>
      <c r="C125" s="28" t="s">
        <v>82</v>
      </c>
      <c r="D125" s="28">
        <v>37</v>
      </c>
      <c r="E125" s="28">
        <v>37</v>
      </c>
      <c r="F125" s="78">
        <v>150</v>
      </c>
      <c r="G125" s="139"/>
      <c r="H125" s="62">
        <f>D125*F125</f>
        <v>5550</v>
      </c>
      <c r="I125" s="79">
        <f>E125*G125</f>
        <v>0</v>
      </c>
    </row>
    <row r="126" spans="1:9" x14ac:dyDescent="0.25">
      <c r="A126" s="29"/>
      <c r="B126" s="27"/>
      <c r="C126" s="28"/>
      <c r="D126" s="28"/>
      <c r="E126" s="28"/>
      <c r="F126" s="28"/>
      <c r="G126" s="28"/>
      <c r="H126" s="62"/>
      <c r="I126" s="79"/>
    </row>
    <row r="127" spans="1:9" ht="30" x14ac:dyDescent="0.25">
      <c r="A127" s="29">
        <v>12</v>
      </c>
      <c r="B127" s="27" t="s">
        <v>104</v>
      </c>
      <c r="C127" s="28" t="s">
        <v>88</v>
      </c>
      <c r="D127" s="28">
        <v>1205</v>
      </c>
      <c r="E127" s="28">
        <v>434</v>
      </c>
      <c r="F127" s="78">
        <v>190</v>
      </c>
      <c r="G127" s="139"/>
      <c r="H127" s="62">
        <f>D127*F127</f>
        <v>228950</v>
      </c>
      <c r="I127" s="79">
        <f>E127*G127</f>
        <v>0</v>
      </c>
    </row>
    <row r="128" spans="1:9" x14ac:dyDescent="0.25">
      <c r="A128" s="29"/>
      <c r="B128" s="27"/>
      <c r="C128" s="28"/>
      <c r="D128" s="28"/>
      <c r="E128" s="28"/>
      <c r="F128" s="28"/>
      <c r="G128" s="28"/>
      <c r="H128" s="62"/>
      <c r="I128" s="79"/>
    </row>
    <row r="129" spans="1:9" ht="30" x14ac:dyDescent="0.25">
      <c r="A129" s="29">
        <v>13</v>
      </c>
      <c r="B129" s="27" t="s">
        <v>105</v>
      </c>
      <c r="C129" s="28" t="s">
        <v>88</v>
      </c>
      <c r="D129" s="28">
        <v>75</v>
      </c>
      <c r="E129" s="28">
        <v>75</v>
      </c>
      <c r="F129" s="78">
        <v>60</v>
      </c>
      <c r="G129" s="139"/>
      <c r="H129" s="62">
        <f>D129*F129</f>
        <v>4500</v>
      </c>
      <c r="I129" s="79">
        <f>E129*G129</f>
        <v>0</v>
      </c>
    </row>
    <row r="130" spans="1:9" x14ac:dyDescent="0.25">
      <c r="A130" s="29"/>
      <c r="B130" s="27"/>
      <c r="C130" s="28"/>
      <c r="D130" s="28"/>
      <c r="E130" s="28"/>
      <c r="F130" s="28"/>
      <c r="G130" s="28"/>
      <c r="H130" s="62"/>
      <c r="I130" s="79"/>
    </row>
    <row r="131" spans="1:9" x14ac:dyDescent="0.25">
      <c r="A131" s="29">
        <v>14</v>
      </c>
      <c r="B131" s="27" t="s">
        <v>106</v>
      </c>
      <c r="C131" s="28" t="s">
        <v>86</v>
      </c>
      <c r="D131" s="28">
        <v>600</v>
      </c>
      <c r="E131" s="28">
        <v>600</v>
      </c>
      <c r="F131" s="78">
        <v>5</v>
      </c>
      <c r="G131" s="139"/>
      <c r="H131" s="62">
        <f>D131*F131</f>
        <v>3000</v>
      </c>
      <c r="I131" s="79">
        <f>E131*G131</f>
        <v>0</v>
      </c>
    </row>
    <row r="132" spans="1:9" x14ac:dyDescent="0.25">
      <c r="A132" s="29"/>
      <c r="B132" s="27"/>
      <c r="C132" s="28"/>
      <c r="D132" s="28"/>
      <c r="E132" s="28"/>
      <c r="F132" s="28"/>
      <c r="G132" s="28"/>
      <c r="H132" s="62"/>
      <c r="I132" s="79"/>
    </row>
    <row r="133" spans="1:9" x14ac:dyDescent="0.25">
      <c r="A133" s="29">
        <v>15</v>
      </c>
      <c r="B133" s="27" t="s">
        <v>107</v>
      </c>
      <c r="C133" s="28" t="s">
        <v>82</v>
      </c>
      <c r="D133" s="28">
        <v>139</v>
      </c>
      <c r="E133" s="28">
        <v>35</v>
      </c>
      <c r="F133" s="78">
        <v>40</v>
      </c>
      <c r="G133" s="139"/>
      <c r="H133" s="62">
        <f>D133*F133</f>
        <v>5560</v>
      </c>
      <c r="I133" s="79">
        <f>E133*G133</f>
        <v>0</v>
      </c>
    </row>
    <row r="134" spans="1:9" x14ac:dyDescent="0.25">
      <c r="A134" s="29"/>
      <c r="B134" s="27"/>
      <c r="C134" s="28"/>
      <c r="D134" s="28"/>
      <c r="E134" s="28"/>
      <c r="F134" s="28"/>
      <c r="G134" s="28"/>
      <c r="H134" s="62"/>
      <c r="I134" s="79"/>
    </row>
    <row r="135" spans="1:9" x14ac:dyDescent="0.25">
      <c r="A135" s="29">
        <v>16</v>
      </c>
      <c r="B135" s="27" t="s">
        <v>108</v>
      </c>
      <c r="C135" s="28" t="s">
        <v>82</v>
      </c>
      <c r="D135" s="28">
        <v>293</v>
      </c>
      <c r="E135" s="28">
        <v>83</v>
      </c>
      <c r="F135" s="78">
        <v>40</v>
      </c>
      <c r="G135" s="139"/>
      <c r="H135" s="62">
        <f>D135*F135</f>
        <v>11720</v>
      </c>
      <c r="I135" s="79">
        <f>E135*G135</f>
        <v>0</v>
      </c>
    </row>
    <row r="136" spans="1:9" x14ac:dyDescent="0.25">
      <c r="A136" s="29"/>
      <c r="B136" s="27"/>
      <c r="C136" s="28"/>
      <c r="D136" s="28"/>
      <c r="E136" s="28"/>
      <c r="F136" s="28"/>
      <c r="G136" s="28"/>
      <c r="H136" s="62"/>
      <c r="I136" s="79"/>
    </row>
    <row r="137" spans="1:9" x14ac:dyDescent="0.25">
      <c r="A137" s="29">
        <v>17</v>
      </c>
      <c r="B137" s="27" t="s">
        <v>109</v>
      </c>
      <c r="C137" s="28" t="s">
        <v>82</v>
      </c>
      <c r="D137" s="28">
        <v>293</v>
      </c>
      <c r="E137" s="28">
        <v>83</v>
      </c>
      <c r="F137" s="78">
        <v>40</v>
      </c>
      <c r="G137" s="139"/>
      <c r="H137" s="62">
        <f>D137*F137</f>
        <v>11720</v>
      </c>
      <c r="I137" s="79">
        <f>E137*G137</f>
        <v>0</v>
      </c>
    </row>
    <row r="138" spans="1:9" x14ac:dyDescent="0.25">
      <c r="A138" s="29"/>
      <c r="B138" s="27"/>
      <c r="C138" s="28"/>
      <c r="D138" s="28"/>
      <c r="E138" s="28"/>
      <c r="F138" s="28"/>
      <c r="G138" s="28"/>
      <c r="H138" s="62"/>
      <c r="I138" s="79"/>
    </row>
    <row r="139" spans="1:9" x14ac:dyDescent="0.25">
      <c r="A139" s="29">
        <v>18</v>
      </c>
      <c r="B139" s="27" t="s">
        <v>110</v>
      </c>
      <c r="C139" s="28" t="s">
        <v>82</v>
      </c>
      <c r="D139" s="28">
        <v>95</v>
      </c>
      <c r="E139" s="28">
        <v>44</v>
      </c>
      <c r="F139" s="78">
        <v>40</v>
      </c>
      <c r="G139" s="139"/>
      <c r="H139" s="62">
        <f>D139*F139</f>
        <v>3800</v>
      </c>
      <c r="I139" s="79">
        <f>E139*G139</f>
        <v>0</v>
      </c>
    </row>
    <row r="140" spans="1:9" x14ac:dyDescent="0.25">
      <c r="A140" s="29"/>
      <c r="B140" s="27"/>
      <c r="C140" s="28"/>
      <c r="D140" s="28"/>
      <c r="E140" s="28"/>
      <c r="F140" s="28"/>
      <c r="G140" s="28"/>
      <c r="H140" s="62"/>
      <c r="I140" s="79"/>
    </row>
    <row r="141" spans="1:9" x14ac:dyDescent="0.25">
      <c r="A141" s="29">
        <v>19</v>
      </c>
      <c r="B141" s="27" t="s">
        <v>111</v>
      </c>
      <c r="C141" s="28" t="s">
        <v>86</v>
      </c>
      <c r="D141" s="28">
        <v>8</v>
      </c>
      <c r="E141" s="28">
        <v>8</v>
      </c>
      <c r="F141" s="78">
        <v>180</v>
      </c>
      <c r="G141" s="139"/>
      <c r="H141" s="62">
        <f>D141*F141</f>
        <v>1440</v>
      </c>
      <c r="I141" s="79">
        <f>E141*G141</f>
        <v>0</v>
      </c>
    </row>
    <row r="142" spans="1:9" x14ac:dyDescent="0.25">
      <c r="A142" s="29"/>
      <c r="B142" s="27"/>
      <c r="C142" s="28"/>
      <c r="D142" s="28"/>
      <c r="E142" s="28"/>
      <c r="F142" s="28"/>
      <c r="G142" s="28"/>
      <c r="H142" s="62"/>
      <c r="I142" s="79"/>
    </row>
    <row r="143" spans="1:9" x14ac:dyDescent="0.25">
      <c r="A143" s="29">
        <v>20</v>
      </c>
      <c r="B143" s="27" t="s">
        <v>112</v>
      </c>
      <c r="C143" s="28" t="s">
        <v>86</v>
      </c>
      <c r="D143" s="28">
        <v>4</v>
      </c>
      <c r="E143" s="28">
        <v>4</v>
      </c>
      <c r="F143" s="78">
        <v>180</v>
      </c>
      <c r="G143" s="139"/>
      <c r="H143" s="62">
        <f>D143*F143</f>
        <v>720</v>
      </c>
      <c r="I143" s="79">
        <f>E143*G143</f>
        <v>0</v>
      </c>
    </row>
    <row r="144" spans="1:9" x14ac:dyDescent="0.25">
      <c r="A144" s="29"/>
      <c r="B144" s="27"/>
      <c r="C144" s="28"/>
      <c r="D144" s="28"/>
      <c r="E144" s="28"/>
      <c r="F144" s="28"/>
      <c r="G144" s="28"/>
      <c r="H144" s="62"/>
      <c r="I144" s="79"/>
    </row>
    <row r="145" spans="1:9" x14ac:dyDescent="0.25">
      <c r="A145" s="29">
        <v>21</v>
      </c>
      <c r="B145" s="27" t="s">
        <v>113</v>
      </c>
      <c r="C145" s="28" t="s">
        <v>86</v>
      </c>
      <c r="D145" s="28">
        <v>9</v>
      </c>
      <c r="E145" s="28">
        <v>9</v>
      </c>
      <c r="F145" s="78">
        <v>150</v>
      </c>
      <c r="G145" s="139"/>
      <c r="H145" s="62">
        <f>D145*F145</f>
        <v>1350</v>
      </c>
      <c r="I145" s="79">
        <f>E145*G145</f>
        <v>0</v>
      </c>
    </row>
    <row r="146" spans="1:9" x14ac:dyDescent="0.25">
      <c r="A146" s="29"/>
      <c r="B146" s="27"/>
      <c r="C146" s="28"/>
      <c r="D146" s="28"/>
      <c r="E146" s="28"/>
      <c r="F146" s="28"/>
      <c r="G146" s="28"/>
      <c r="H146" s="62"/>
      <c r="I146" s="79"/>
    </row>
    <row r="147" spans="1:9" x14ac:dyDescent="0.25">
      <c r="A147" s="29">
        <v>22</v>
      </c>
      <c r="B147" s="27" t="s">
        <v>114</v>
      </c>
      <c r="C147" s="28" t="s">
        <v>101</v>
      </c>
      <c r="D147" s="28">
        <v>12</v>
      </c>
      <c r="E147" s="28">
        <v>12</v>
      </c>
      <c r="F147" s="78">
        <v>150</v>
      </c>
      <c r="G147" s="139"/>
      <c r="H147" s="62">
        <f>D147*F147</f>
        <v>1800</v>
      </c>
      <c r="I147" s="79">
        <f>E147*G147</f>
        <v>0</v>
      </c>
    </row>
    <row r="148" spans="1:9" x14ac:dyDescent="0.25">
      <c r="A148" s="29"/>
      <c r="B148" s="27"/>
      <c r="C148" s="28"/>
      <c r="D148" s="28"/>
      <c r="E148" s="28"/>
      <c r="F148" s="28"/>
      <c r="G148" s="28"/>
      <c r="H148" s="62"/>
      <c r="I148" s="79"/>
    </row>
    <row r="149" spans="1:9" x14ac:dyDescent="0.25">
      <c r="A149" s="29"/>
      <c r="B149" s="27" t="s">
        <v>115</v>
      </c>
      <c r="C149" s="28"/>
      <c r="D149" s="28"/>
      <c r="E149" s="28"/>
      <c r="F149" s="28"/>
      <c r="G149" s="28"/>
      <c r="H149" s="62"/>
      <c r="I149" s="79"/>
    </row>
    <row r="150" spans="1:9" x14ac:dyDescent="0.25">
      <c r="A150" s="29"/>
      <c r="B150" s="27"/>
      <c r="C150" s="28"/>
      <c r="D150" s="28"/>
      <c r="E150" s="28"/>
      <c r="F150" s="28"/>
      <c r="G150" s="28"/>
      <c r="H150" s="62"/>
      <c r="I150" s="79"/>
    </row>
    <row r="151" spans="1:9" ht="45" x14ac:dyDescent="0.25">
      <c r="A151" s="29">
        <v>23</v>
      </c>
      <c r="B151" s="27" t="s">
        <v>116</v>
      </c>
      <c r="C151" s="28" t="s">
        <v>88</v>
      </c>
      <c r="D151" s="28">
        <v>12</v>
      </c>
      <c r="E151" s="28">
        <v>12</v>
      </c>
      <c r="F151" s="78">
        <v>50</v>
      </c>
      <c r="G151" s="139"/>
      <c r="H151" s="62">
        <f>D151*F151</f>
        <v>600</v>
      </c>
      <c r="I151" s="79">
        <f>E151*G151</f>
        <v>0</v>
      </c>
    </row>
    <row r="152" spans="1:9" x14ac:dyDescent="0.25">
      <c r="A152" s="29"/>
      <c r="B152" s="27"/>
      <c r="C152" s="28"/>
      <c r="D152" s="28"/>
      <c r="E152" s="28"/>
      <c r="F152" s="28"/>
      <c r="G152" s="28"/>
      <c r="H152" s="62"/>
      <c r="I152" s="79"/>
    </row>
    <row r="153" spans="1:9" ht="30" x14ac:dyDescent="0.25">
      <c r="A153" s="29"/>
      <c r="B153" s="27" t="s">
        <v>117</v>
      </c>
      <c r="C153" s="28"/>
      <c r="D153" s="28"/>
      <c r="E153" s="28"/>
      <c r="F153" s="28"/>
      <c r="G153" s="28"/>
      <c r="H153" s="62"/>
      <c r="I153" s="79"/>
    </row>
    <row r="154" spans="1:9" x14ac:dyDescent="0.25">
      <c r="A154" s="29"/>
      <c r="B154" s="27"/>
      <c r="C154" s="28"/>
      <c r="D154" s="28"/>
      <c r="E154" s="28"/>
      <c r="F154" s="28"/>
      <c r="G154" s="28"/>
      <c r="H154" s="62"/>
      <c r="I154" s="79"/>
    </row>
    <row r="155" spans="1:9" x14ac:dyDescent="0.25">
      <c r="A155" s="29">
        <v>24</v>
      </c>
      <c r="B155" s="27" t="s">
        <v>118</v>
      </c>
      <c r="C155" s="28" t="s">
        <v>88</v>
      </c>
      <c r="D155" s="28">
        <v>22</v>
      </c>
      <c r="E155" s="28">
        <v>22</v>
      </c>
      <c r="F155" s="78">
        <v>144</v>
      </c>
      <c r="G155" s="139"/>
      <c r="H155" s="62">
        <f>D155*F155</f>
        <v>3168</v>
      </c>
      <c r="I155" s="79">
        <f>E155*G155</f>
        <v>0</v>
      </c>
    </row>
    <row r="156" spans="1:9" x14ac:dyDescent="0.25">
      <c r="A156" s="29"/>
      <c r="B156" s="27"/>
      <c r="C156" s="28"/>
      <c r="D156" s="28"/>
      <c r="E156" s="28"/>
      <c r="F156" s="28"/>
      <c r="G156" s="28"/>
      <c r="H156" s="62"/>
      <c r="I156" s="79"/>
    </row>
    <row r="157" spans="1:9" x14ac:dyDescent="0.25">
      <c r="A157" s="29">
        <v>25</v>
      </c>
      <c r="B157" s="27" t="s">
        <v>119</v>
      </c>
      <c r="C157" s="28" t="s">
        <v>82</v>
      </c>
      <c r="D157" s="28">
        <v>3</v>
      </c>
      <c r="E157" s="28">
        <v>3</v>
      </c>
      <c r="F157" s="78">
        <v>204</v>
      </c>
      <c r="G157" s="139"/>
      <c r="H157" s="62">
        <f>D157*F157</f>
        <v>612</v>
      </c>
      <c r="I157" s="79">
        <f>E157*G157</f>
        <v>0</v>
      </c>
    </row>
    <row r="158" spans="1:9" x14ac:dyDescent="0.25">
      <c r="A158" s="29"/>
      <c r="B158" s="27"/>
      <c r="C158" s="28"/>
      <c r="D158" s="28"/>
      <c r="E158" s="28"/>
      <c r="F158" s="28"/>
      <c r="G158" s="28"/>
      <c r="H158" s="62"/>
      <c r="I158" s="79"/>
    </row>
    <row r="159" spans="1:9" x14ac:dyDescent="0.25">
      <c r="A159" s="29"/>
      <c r="B159" s="27" t="s">
        <v>120</v>
      </c>
      <c r="C159" s="28"/>
      <c r="D159" s="28"/>
      <c r="E159" s="28"/>
      <c r="F159" s="28"/>
      <c r="G159" s="28"/>
      <c r="H159" s="62"/>
      <c r="I159" s="79"/>
    </row>
    <row r="160" spans="1:9" x14ac:dyDescent="0.25">
      <c r="A160" s="29"/>
      <c r="B160" s="27"/>
      <c r="C160" s="28"/>
      <c r="D160" s="28"/>
      <c r="E160" s="28"/>
      <c r="F160" s="28"/>
      <c r="G160" s="28"/>
      <c r="H160" s="62"/>
      <c r="I160" s="79"/>
    </row>
    <row r="161" spans="1:9" x14ac:dyDescent="0.25">
      <c r="A161" s="29">
        <v>26</v>
      </c>
      <c r="B161" s="27" t="s">
        <v>121</v>
      </c>
      <c r="C161" s="28" t="s">
        <v>88</v>
      </c>
      <c r="D161" s="28">
        <v>19</v>
      </c>
      <c r="E161" s="28">
        <v>19</v>
      </c>
      <c r="F161" s="78">
        <v>180</v>
      </c>
      <c r="G161" s="139"/>
      <c r="H161" s="62">
        <f>D161*F161</f>
        <v>3420</v>
      </c>
      <c r="I161" s="79">
        <f>E161*G161</f>
        <v>0</v>
      </c>
    </row>
    <row r="162" spans="1:9" x14ac:dyDescent="0.25">
      <c r="A162" s="29"/>
      <c r="B162" s="27"/>
      <c r="C162" s="28"/>
      <c r="D162" s="28"/>
      <c r="E162" s="28"/>
      <c r="F162" s="28"/>
      <c r="G162" s="28"/>
      <c r="H162" s="62"/>
      <c r="I162" s="79"/>
    </row>
    <row r="163" spans="1:9" x14ac:dyDescent="0.25">
      <c r="A163" s="29"/>
      <c r="B163" s="27" t="s">
        <v>122</v>
      </c>
      <c r="C163" s="28"/>
      <c r="D163" s="28"/>
      <c r="E163" s="28"/>
      <c r="F163" s="28"/>
      <c r="G163" s="28"/>
      <c r="H163" s="62"/>
      <c r="I163" s="79"/>
    </row>
    <row r="164" spans="1:9" x14ac:dyDescent="0.25">
      <c r="A164" s="29"/>
      <c r="B164" s="27"/>
      <c r="C164" s="28"/>
      <c r="D164" s="28"/>
      <c r="E164" s="28"/>
      <c r="F164" s="28"/>
      <c r="G164" s="28"/>
      <c r="H164" s="62"/>
      <c r="I164" s="79"/>
    </row>
    <row r="165" spans="1:9" x14ac:dyDescent="0.25">
      <c r="A165" s="29"/>
      <c r="B165" s="27" t="s">
        <v>123</v>
      </c>
      <c r="C165" s="28"/>
      <c r="D165" s="28"/>
      <c r="E165" s="28"/>
      <c r="F165" s="28"/>
      <c r="G165" s="28"/>
      <c r="H165" s="62"/>
      <c r="I165" s="79"/>
    </row>
    <row r="166" spans="1:9" x14ac:dyDescent="0.25">
      <c r="A166" s="29"/>
      <c r="B166" s="27"/>
      <c r="C166" s="28"/>
      <c r="D166" s="28"/>
      <c r="E166" s="28"/>
      <c r="F166" s="28"/>
      <c r="G166" s="28"/>
      <c r="H166" s="62"/>
      <c r="I166" s="79"/>
    </row>
    <row r="167" spans="1:9" ht="104.25" customHeight="1" x14ac:dyDescent="0.25">
      <c r="A167" s="29">
        <v>27</v>
      </c>
      <c r="B167" s="27" t="s">
        <v>124</v>
      </c>
      <c r="C167" s="28" t="s">
        <v>82</v>
      </c>
      <c r="D167" s="28">
        <v>24</v>
      </c>
      <c r="E167" s="28">
        <v>24</v>
      </c>
      <c r="F167" s="78">
        <v>420</v>
      </c>
      <c r="G167" s="139"/>
      <c r="H167" s="62">
        <f>D167*F167</f>
        <v>10080</v>
      </c>
      <c r="I167" s="79">
        <f>E167*G167</f>
        <v>0</v>
      </c>
    </row>
    <row r="168" spans="1:9" x14ac:dyDescent="0.25">
      <c r="A168" s="29"/>
      <c r="B168" s="27"/>
      <c r="C168" s="28"/>
      <c r="D168" s="28"/>
      <c r="E168" s="28"/>
      <c r="F168" s="28"/>
      <c r="G168" s="28"/>
      <c r="H168" s="62"/>
      <c r="I168" s="79"/>
    </row>
    <row r="169" spans="1:9" ht="45" x14ac:dyDescent="0.25">
      <c r="A169" s="29"/>
      <c r="B169" s="27" t="s">
        <v>125</v>
      </c>
      <c r="C169" s="28"/>
      <c r="D169" s="28"/>
      <c r="E169" s="28"/>
      <c r="F169" s="28"/>
      <c r="G169" s="28"/>
      <c r="H169" s="62"/>
      <c r="I169" s="79"/>
    </row>
    <row r="170" spans="1:9" x14ac:dyDescent="0.25">
      <c r="A170" s="29"/>
      <c r="B170" s="27"/>
      <c r="C170" s="28"/>
      <c r="D170" s="28"/>
      <c r="E170" s="28"/>
      <c r="F170" s="28"/>
      <c r="G170" s="28"/>
      <c r="H170" s="62"/>
      <c r="I170" s="79"/>
    </row>
    <row r="171" spans="1:9" x14ac:dyDescent="0.25">
      <c r="A171" s="29">
        <v>28</v>
      </c>
      <c r="B171" s="27" t="s">
        <v>126</v>
      </c>
      <c r="C171" s="28" t="s">
        <v>88</v>
      </c>
      <c r="D171" s="28">
        <v>378</v>
      </c>
      <c r="E171" s="28">
        <v>378</v>
      </c>
      <c r="F171" s="78">
        <v>90</v>
      </c>
      <c r="G171" s="139"/>
      <c r="H171" s="62">
        <f>D171*F171</f>
        <v>34020</v>
      </c>
      <c r="I171" s="79">
        <f>E171*G171</f>
        <v>0</v>
      </c>
    </row>
    <row r="172" spans="1:9" x14ac:dyDescent="0.25">
      <c r="A172" s="29"/>
      <c r="B172" s="27"/>
      <c r="C172" s="28"/>
      <c r="D172" s="28"/>
      <c r="E172" s="28"/>
      <c r="F172" s="28"/>
      <c r="G172" s="28"/>
      <c r="H172" s="62"/>
      <c r="I172" s="79"/>
    </row>
    <row r="173" spans="1:9" x14ac:dyDescent="0.25">
      <c r="A173" s="29">
        <v>29</v>
      </c>
      <c r="B173" s="27" t="s">
        <v>127</v>
      </c>
      <c r="C173" s="28" t="s">
        <v>88</v>
      </c>
      <c r="D173" s="28">
        <v>65</v>
      </c>
      <c r="E173" s="28">
        <v>65</v>
      </c>
      <c r="F173" s="78">
        <v>90</v>
      </c>
      <c r="G173" s="139"/>
      <c r="H173" s="62">
        <f>D173*F173</f>
        <v>5850</v>
      </c>
      <c r="I173" s="79">
        <f>E173*G173</f>
        <v>0</v>
      </c>
    </row>
    <row r="174" spans="1:9" x14ac:dyDescent="0.25">
      <c r="A174" s="29"/>
      <c r="B174" s="27"/>
      <c r="C174" s="28"/>
      <c r="D174" s="28"/>
      <c r="E174" s="28"/>
      <c r="F174" s="28"/>
      <c r="G174" s="28"/>
      <c r="H174" s="62"/>
      <c r="I174" s="79"/>
    </row>
    <row r="175" spans="1:9" x14ac:dyDescent="0.25">
      <c r="A175" s="29">
        <v>30</v>
      </c>
      <c r="B175" s="27" t="s">
        <v>128</v>
      </c>
      <c r="C175" s="28" t="s">
        <v>88</v>
      </c>
      <c r="D175" s="28">
        <v>152</v>
      </c>
      <c r="E175" s="28">
        <v>152</v>
      </c>
      <c r="F175" s="78">
        <v>90</v>
      </c>
      <c r="G175" s="139"/>
      <c r="H175" s="62">
        <f>D175*F175</f>
        <v>13680</v>
      </c>
      <c r="I175" s="79">
        <f>E175*G175</f>
        <v>0</v>
      </c>
    </row>
    <row r="176" spans="1:9" x14ac:dyDescent="0.25">
      <c r="A176" s="29"/>
      <c r="B176" s="27"/>
      <c r="C176" s="28"/>
      <c r="D176" s="28"/>
      <c r="E176" s="28"/>
      <c r="F176" s="28"/>
      <c r="G176" s="28"/>
      <c r="H176" s="62"/>
      <c r="I176" s="79"/>
    </row>
    <row r="177" spans="1:9" x14ac:dyDescent="0.25">
      <c r="A177" s="29"/>
      <c r="B177" s="27" t="s">
        <v>129</v>
      </c>
      <c r="C177" s="28"/>
      <c r="D177" s="28"/>
      <c r="E177" s="28"/>
      <c r="F177" s="28"/>
      <c r="G177" s="28"/>
      <c r="H177" s="62"/>
      <c r="I177" s="79"/>
    </row>
    <row r="178" spans="1:9" x14ac:dyDescent="0.25">
      <c r="A178" s="29"/>
      <c r="B178" s="27"/>
      <c r="C178" s="28"/>
      <c r="D178" s="28"/>
      <c r="E178" s="28"/>
      <c r="F178" s="28"/>
      <c r="G178" s="28"/>
      <c r="H178" s="62"/>
      <c r="I178" s="79"/>
    </row>
    <row r="179" spans="1:9" ht="45" x14ac:dyDescent="0.25">
      <c r="A179" s="29"/>
      <c r="B179" s="27" t="s">
        <v>130</v>
      </c>
      <c r="C179" s="28"/>
      <c r="D179" s="28"/>
      <c r="E179" s="28"/>
      <c r="F179" s="28"/>
      <c r="G179" s="28"/>
      <c r="H179" s="62"/>
      <c r="I179" s="79"/>
    </row>
    <row r="180" spans="1:9" x14ac:dyDescent="0.25">
      <c r="A180" s="29"/>
      <c r="B180" s="27"/>
      <c r="C180" s="28"/>
      <c r="D180" s="28"/>
      <c r="E180" s="28"/>
      <c r="F180" s="28"/>
      <c r="G180" s="28"/>
      <c r="H180" s="62"/>
      <c r="I180" s="79"/>
    </row>
    <row r="181" spans="1:9" x14ac:dyDescent="0.25">
      <c r="A181" s="29"/>
      <c r="B181" s="27" t="s">
        <v>131</v>
      </c>
      <c r="C181" s="28"/>
      <c r="D181" s="28"/>
      <c r="E181" s="28"/>
      <c r="F181" s="28"/>
      <c r="G181" s="28"/>
      <c r="H181" s="62"/>
      <c r="I181" s="79"/>
    </row>
    <row r="182" spans="1:9" x14ac:dyDescent="0.25">
      <c r="A182" s="29"/>
      <c r="B182" s="27"/>
      <c r="C182" s="28"/>
      <c r="D182" s="28"/>
      <c r="E182" s="28"/>
      <c r="F182" s="28"/>
      <c r="G182" s="28"/>
      <c r="H182" s="62"/>
      <c r="I182" s="79"/>
    </row>
    <row r="183" spans="1:9" ht="123" customHeight="1" x14ac:dyDescent="0.25">
      <c r="A183" s="29">
        <v>31</v>
      </c>
      <c r="B183" s="27" t="s">
        <v>583</v>
      </c>
      <c r="C183" s="28" t="s">
        <v>86</v>
      </c>
      <c r="D183" s="28">
        <v>6</v>
      </c>
      <c r="E183" s="28">
        <v>4</v>
      </c>
      <c r="F183" s="65">
        <f>9600*6</f>
        <v>57600</v>
      </c>
      <c r="G183" s="138"/>
      <c r="H183" s="62">
        <f>D183*F183</f>
        <v>345600</v>
      </c>
      <c r="I183" s="79">
        <f>E183*G183</f>
        <v>0</v>
      </c>
    </row>
    <row r="184" spans="1:9" x14ac:dyDescent="0.25">
      <c r="A184" s="29"/>
      <c r="B184" s="27"/>
      <c r="C184" s="28"/>
      <c r="D184" s="28"/>
      <c r="E184" s="28"/>
      <c r="F184" s="28"/>
      <c r="G184" s="28"/>
      <c r="H184" s="62"/>
      <c r="I184" s="79"/>
    </row>
    <row r="185" spans="1:9" ht="30" x14ac:dyDescent="0.25">
      <c r="A185" s="29">
        <v>32</v>
      </c>
      <c r="B185" s="27" t="s">
        <v>132</v>
      </c>
      <c r="C185" s="28" t="s">
        <v>86</v>
      </c>
      <c r="D185" s="28">
        <v>6</v>
      </c>
      <c r="E185" s="28">
        <v>4</v>
      </c>
      <c r="F185" s="65">
        <v>1500</v>
      </c>
      <c r="G185" s="138"/>
      <c r="H185" s="62">
        <f>D185*F185</f>
        <v>9000</v>
      </c>
      <c r="I185" s="79">
        <f>E185*G185</f>
        <v>0</v>
      </c>
    </row>
    <row r="186" spans="1:9" x14ac:dyDescent="0.25">
      <c r="A186" s="29"/>
      <c r="B186" s="27"/>
      <c r="C186" s="28"/>
      <c r="D186" s="28"/>
      <c r="E186" s="28"/>
      <c r="F186" s="28"/>
      <c r="G186" s="28"/>
      <c r="H186" s="62"/>
      <c r="I186" s="79"/>
    </row>
    <row r="187" spans="1:9" ht="30" x14ac:dyDescent="0.25">
      <c r="A187" s="29">
        <v>33</v>
      </c>
      <c r="B187" s="27" t="s">
        <v>133</v>
      </c>
      <c r="C187" s="28" t="s">
        <v>86</v>
      </c>
      <c r="D187" s="28">
        <v>6</v>
      </c>
      <c r="E187" s="28">
        <v>4</v>
      </c>
      <c r="F187" s="65">
        <v>18000</v>
      </c>
      <c r="G187" s="138"/>
      <c r="H187" s="62">
        <f>D187*F187</f>
        <v>108000</v>
      </c>
      <c r="I187" s="79">
        <f>E187*G187</f>
        <v>0</v>
      </c>
    </row>
    <row r="188" spans="1:9" x14ac:dyDescent="0.25">
      <c r="A188" s="29"/>
      <c r="B188" s="27"/>
      <c r="C188" s="28"/>
      <c r="D188" s="28"/>
      <c r="E188" s="28"/>
      <c r="F188" s="28"/>
      <c r="G188" s="28"/>
      <c r="H188" s="62"/>
      <c r="I188" s="79"/>
    </row>
    <row r="189" spans="1:9" ht="32.25" customHeight="1" x14ac:dyDescent="0.25">
      <c r="A189" s="29"/>
      <c r="B189" s="27" t="s">
        <v>134</v>
      </c>
      <c r="C189" s="28"/>
      <c r="D189" s="28"/>
      <c r="E189" s="28"/>
      <c r="F189" s="28"/>
      <c r="G189" s="28"/>
      <c r="H189" s="62"/>
      <c r="I189" s="79"/>
    </row>
    <row r="190" spans="1:9" x14ac:dyDescent="0.25">
      <c r="A190" s="29"/>
      <c r="B190" s="27"/>
      <c r="C190" s="28"/>
      <c r="D190" s="28"/>
      <c r="E190" s="28"/>
      <c r="F190" s="28"/>
      <c r="G190" s="28"/>
      <c r="H190" s="62"/>
      <c r="I190" s="79"/>
    </row>
    <row r="191" spans="1:9" x14ac:dyDescent="0.25">
      <c r="A191" s="29">
        <v>34</v>
      </c>
      <c r="B191" s="27" t="s">
        <v>135</v>
      </c>
      <c r="C191" s="28" t="s">
        <v>90</v>
      </c>
      <c r="D191" s="28">
        <v>84</v>
      </c>
      <c r="E191" s="28">
        <v>84</v>
      </c>
      <c r="F191" s="78">
        <v>103</v>
      </c>
      <c r="G191" s="139"/>
      <c r="H191" s="62">
        <f>D191*F191</f>
        <v>8652</v>
      </c>
      <c r="I191" s="79">
        <f>E191*G191</f>
        <v>0</v>
      </c>
    </row>
    <row r="192" spans="1:9" x14ac:dyDescent="0.25">
      <c r="A192" s="29"/>
      <c r="B192" s="27"/>
      <c r="C192" s="28"/>
      <c r="D192" s="28"/>
      <c r="E192" s="28"/>
      <c r="F192" s="28"/>
      <c r="G192" s="28"/>
      <c r="H192" s="62"/>
      <c r="I192" s="77"/>
    </row>
    <row r="193" spans="1:9" ht="22.5" customHeight="1" thickBot="1" x14ac:dyDescent="0.3">
      <c r="A193" s="29"/>
      <c r="B193" s="67" t="s">
        <v>136</v>
      </c>
      <c r="C193" s="28"/>
      <c r="D193" s="28"/>
      <c r="E193" s="28"/>
      <c r="F193" s="28"/>
      <c r="G193" s="28"/>
      <c r="H193" s="81">
        <f>SUM(H91:H192)</f>
        <v>927242</v>
      </c>
      <c r="I193" s="82">
        <f>SUM(I91:I192)</f>
        <v>0</v>
      </c>
    </row>
    <row r="194" spans="1:9" x14ac:dyDescent="0.25">
      <c r="A194" s="29"/>
      <c r="B194" s="27"/>
      <c r="C194" s="28"/>
      <c r="D194" s="28"/>
      <c r="E194" s="28"/>
      <c r="F194" s="28"/>
      <c r="G194" s="28"/>
      <c r="H194" s="62"/>
      <c r="I194" s="77"/>
    </row>
    <row r="195" spans="1:9" s="76" customFormat="1" x14ac:dyDescent="0.25">
      <c r="A195" s="71"/>
      <c r="B195" s="72" t="s">
        <v>137</v>
      </c>
      <c r="C195" s="73"/>
      <c r="D195" s="73"/>
      <c r="E195" s="73"/>
      <c r="F195" s="73"/>
      <c r="G195" s="73"/>
      <c r="H195" s="74"/>
      <c r="I195" s="83"/>
    </row>
    <row r="196" spans="1:9" x14ac:dyDescent="0.25">
      <c r="A196" s="29"/>
      <c r="B196" s="27"/>
      <c r="C196" s="28"/>
      <c r="D196" s="28"/>
      <c r="E196" s="28"/>
      <c r="F196" s="28"/>
      <c r="G196" s="28"/>
      <c r="H196" s="62"/>
      <c r="I196" s="77"/>
    </row>
    <row r="197" spans="1:9" x14ac:dyDescent="0.25">
      <c r="A197" s="29"/>
      <c r="B197" s="27" t="s">
        <v>53</v>
      </c>
      <c r="C197" s="28"/>
      <c r="D197" s="28"/>
      <c r="E197" s="28"/>
      <c r="F197" s="28"/>
      <c r="G197" s="28"/>
      <c r="H197" s="62"/>
      <c r="I197" s="77"/>
    </row>
    <row r="198" spans="1:9" x14ac:dyDescent="0.25">
      <c r="A198" s="29"/>
      <c r="B198" s="27"/>
      <c r="C198" s="28"/>
      <c r="D198" s="28"/>
      <c r="E198" s="28"/>
      <c r="F198" s="28"/>
      <c r="G198" s="28"/>
      <c r="H198" s="62"/>
      <c r="I198" s="77"/>
    </row>
    <row r="199" spans="1:9" x14ac:dyDescent="0.25">
      <c r="A199" s="29"/>
      <c r="B199" s="27" t="s">
        <v>138</v>
      </c>
      <c r="C199" s="28"/>
      <c r="D199" s="28"/>
      <c r="E199" s="28"/>
      <c r="F199" s="28"/>
      <c r="G199" s="28"/>
      <c r="H199" s="62"/>
      <c r="I199" s="77"/>
    </row>
    <row r="200" spans="1:9" x14ac:dyDescent="0.25">
      <c r="A200" s="29"/>
      <c r="B200" s="27"/>
      <c r="C200" s="28"/>
      <c r="D200" s="28"/>
      <c r="E200" s="28"/>
      <c r="F200" s="28"/>
      <c r="G200" s="28"/>
      <c r="H200" s="62"/>
      <c r="I200" s="77"/>
    </row>
    <row r="201" spans="1:9" ht="45" x14ac:dyDescent="0.25">
      <c r="A201" s="29"/>
      <c r="B201" s="27" t="s">
        <v>139</v>
      </c>
      <c r="C201" s="28"/>
      <c r="D201" s="28"/>
      <c r="E201" s="28"/>
      <c r="F201" s="28"/>
      <c r="G201" s="28"/>
      <c r="H201" s="62"/>
      <c r="I201" s="77"/>
    </row>
    <row r="202" spans="1:9" x14ac:dyDescent="0.25">
      <c r="A202" s="29"/>
      <c r="B202" s="27"/>
      <c r="C202" s="28"/>
      <c r="D202" s="28"/>
      <c r="E202" s="28"/>
      <c r="F202" s="28"/>
      <c r="G202" s="28"/>
      <c r="H202" s="62"/>
      <c r="I202" s="77"/>
    </row>
    <row r="203" spans="1:9" x14ac:dyDescent="0.25">
      <c r="A203" s="29"/>
      <c r="B203" s="27" t="s">
        <v>140</v>
      </c>
      <c r="C203" s="28"/>
      <c r="D203" s="28"/>
      <c r="E203" s="28"/>
      <c r="F203" s="28"/>
      <c r="G203" s="28"/>
      <c r="H203" s="62"/>
      <c r="I203" s="77"/>
    </row>
    <row r="204" spans="1:9" x14ac:dyDescent="0.25">
      <c r="A204" s="29"/>
      <c r="B204" s="27"/>
      <c r="C204" s="28"/>
      <c r="D204" s="28"/>
      <c r="E204" s="28"/>
      <c r="F204" s="28"/>
      <c r="G204" s="28"/>
      <c r="H204" s="62"/>
      <c r="I204" s="77"/>
    </row>
    <row r="205" spans="1:9" ht="60" x14ac:dyDescent="0.25">
      <c r="A205" s="29"/>
      <c r="B205" s="27" t="s">
        <v>141</v>
      </c>
      <c r="C205" s="28"/>
      <c r="D205" s="28"/>
      <c r="E205" s="28"/>
      <c r="F205" s="28"/>
      <c r="G205" s="28"/>
      <c r="H205" s="62"/>
      <c r="I205" s="77"/>
    </row>
    <row r="206" spans="1:9" x14ac:dyDescent="0.25">
      <c r="A206" s="29"/>
      <c r="B206" s="27"/>
      <c r="C206" s="28"/>
      <c r="D206" s="28"/>
      <c r="E206" s="28"/>
      <c r="F206" s="28"/>
      <c r="G206" s="28"/>
      <c r="H206" s="62"/>
      <c r="I206" s="77"/>
    </row>
    <row r="207" spans="1:9" x14ac:dyDescent="0.25">
      <c r="A207" s="29"/>
      <c r="B207" s="27"/>
      <c r="C207" s="28"/>
      <c r="D207" s="28"/>
      <c r="E207" s="28"/>
      <c r="F207" s="28"/>
      <c r="G207" s="28"/>
      <c r="H207" s="62"/>
      <c r="I207" s="77"/>
    </row>
    <row r="208" spans="1:9" x14ac:dyDescent="0.25">
      <c r="A208" s="29"/>
      <c r="B208" s="27" t="s">
        <v>142</v>
      </c>
      <c r="C208" s="28"/>
      <c r="D208" s="28"/>
      <c r="E208" s="28"/>
      <c r="F208" s="28"/>
      <c r="G208" s="28"/>
      <c r="H208" s="62"/>
      <c r="I208" s="77"/>
    </row>
    <row r="209" spans="1:9" x14ac:dyDescent="0.25">
      <c r="A209" s="29"/>
      <c r="B209" s="27"/>
      <c r="C209" s="28"/>
      <c r="D209" s="28"/>
      <c r="E209" s="28"/>
      <c r="F209" s="28"/>
      <c r="G209" s="28"/>
      <c r="H209" s="62"/>
      <c r="I209" s="77"/>
    </row>
    <row r="210" spans="1:9" x14ac:dyDescent="0.25">
      <c r="A210" s="29"/>
      <c r="B210" s="27" t="s">
        <v>143</v>
      </c>
      <c r="C210" s="28"/>
      <c r="D210" s="28"/>
      <c r="E210" s="28"/>
      <c r="F210" s="28"/>
      <c r="G210" s="28"/>
      <c r="H210" s="62"/>
      <c r="I210" s="77"/>
    </row>
    <row r="211" spans="1:9" x14ac:dyDescent="0.25">
      <c r="A211" s="29"/>
      <c r="B211" s="27"/>
      <c r="C211" s="28"/>
      <c r="D211" s="28"/>
      <c r="E211" s="28"/>
      <c r="F211" s="28"/>
      <c r="G211" s="28"/>
      <c r="H211" s="62"/>
      <c r="I211" s="77"/>
    </row>
    <row r="212" spans="1:9" x14ac:dyDescent="0.25">
      <c r="A212" s="29">
        <v>1</v>
      </c>
      <c r="B212" s="27" t="s">
        <v>144</v>
      </c>
      <c r="C212" s="28" t="s">
        <v>90</v>
      </c>
      <c r="D212" s="28">
        <v>10</v>
      </c>
      <c r="E212" s="28">
        <v>10</v>
      </c>
      <c r="F212" s="78">
        <v>100</v>
      </c>
      <c r="G212" s="139"/>
      <c r="H212" s="62">
        <f>D212*F212</f>
        <v>1000</v>
      </c>
      <c r="I212" s="79">
        <f>E212*G212</f>
        <v>0</v>
      </c>
    </row>
    <row r="213" spans="1:9" x14ac:dyDescent="0.25">
      <c r="A213" s="29"/>
      <c r="B213" s="27"/>
      <c r="C213" s="28"/>
      <c r="D213" s="28"/>
      <c r="E213" s="28"/>
      <c r="F213" s="28"/>
      <c r="G213" s="28"/>
      <c r="H213" s="62"/>
      <c r="I213" s="79"/>
    </row>
    <row r="214" spans="1:9" ht="45" x14ac:dyDescent="0.25">
      <c r="A214" s="29"/>
      <c r="B214" s="27" t="s">
        <v>145</v>
      </c>
      <c r="C214" s="28"/>
      <c r="D214" s="28"/>
      <c r="E214" s="28"/>
      <c r="F214" s="28"/>
      <c r="G214" s="28"/>
      <c r="H214" s="62"/>
      <c r="I214" s="79"/>
    </row>
    <row r="215" spans="1:9" x14ac:dyDescent="0.25">
      <c r="A215" s="29"/>
      <c r="B215" s="27"/>
      <c r="C215" s="28"/>
      <c r="D215" s="28"/>
      <c r="E215" s="28"/>
      <c r="F215" s="28"/>
      <c r="G215" s="28"/>
      <c r="H215" s="62"/>
      <c r="I215" s="79"/>
    </row>
    <row r="216" spans="1:9" x14ac:dyDescent="0.25">
      <c r="A216" s="29">
        <v>2</v>
      </c>
      <c r="B216" s="27" t="s">
        <v>146</v>
      </c>
      <c r="C216" s="28" t="s">
        <v>88</v>
      </c>
      <c r="D216" s="28">
        <v>28</v>
      </c>
      <c r="E216" s="28">
        <v>28</v>
      </c>
      <c r="F216" s="78">
        <v>60</v>
      </c>
      <c r="G216" s="139"/>
      <c r="H216" s="62">
        <f>D216*F216</f>
        <v>1680</v>
      </c>
      <c r="I216" s="79">
        <f>E216*G216</f>
        <v>0</v>
      </c>
    </row>
    <row r="217" spans="1:9" x14ac:dyDescent="0.25">
      <c r="A217" s="29"/>
      <c r="B217" s="27"/>
      <c r="C217" s="28"/>
      <c r="D217" s="28"/>
      <c r="E217" s="28"/>
      <c r="F217" s="28"/>
      <c r="G217" s="28"/>
      <c r="H217" s="62"/>
      <c r="I217" s="79"/>
    </row>
    <row r="218" spans="1:9" ht="30" x14ac:dyDescent="0.25">
      <c r="A218" s="29"/>
      <c r="B218" s="27" t="s">
        <v>147</v>
      </c>
      <c r="C218" s="28"/>
      <c r="D218" s="28"/>
      <c r="E218" s="28"/>
      <c r="F218" s="28"/>
      <c r="G218" s="28"/>
      <c r="H218" s="62"/>
      <c r="I218" s="79"/>
    </row>
    <row r="219" spans="1:9" x14ac:dyDescent="0.25">
      <c r="A219" s="29"/>
      <c r="B219" s="27"/>
      <c r="C219" s="28"/>
      <c r="D219" s="28"/>
      <c r="E219" s="28"/>
      <c r="F219" s="28"/>
      <c r="G219" s="28"/>
      <c r="H219" s="62"/>
      <c r="I219" s="79"/>
    </row>
    <row r="220" spans="1:9" x14ac:dyDescent="0.25">
      <c r="A220" s="29">
        <v>3</v>
      </c>
      <c r="B220" s="27" t="s">
        <v>148</v>
      </c>
      <c r="C220" s="28" t="s">
        <v>90</v>
      </c>
      <c r="D220" s="28">
        <v>3</v>
      </c>
      <c r="E220" s="28">
        <v>3</v>
      </c>
      <c r="F220" s="78">
        <v>450</v>
      </c>
      <c r="G220" s="139"/>
      <c r="H220" s="62">
        <f>D220*F220</f>
        <v>1350</v>
      </c>
      <c r="I220" s="79">
        <f>E220*G220</f>
        <v>0</v>
      </c>
    </row>
    <row r="221" spans="1:9" x14ac:dyDescent="0.25">
      <c r="A221" s="29"/>
      <c r="B221" s="27"/>
      <c r="C221" s="28"/>
      <c r="D221" s="28"/>
      <c r="E221" s="28"/>
      <c r="F221" s="28"/>
      <c r="G221" s="28"/>
      <c r="H221" s="62"/>
      <c r="I221" s="79"/>
    </row>
    <row r="222" spans="1:9" x14ac:dyDescent="0.25">
      <c r="A222" s="29">
        <v>4</v>
      </c>
      <c r="B222" s="27" t="s">
        <v>149</v>
      </c>
      <c r="C222" s="28" t="s">
        <v>90</v>
      </c>
      <c r="D222" s="28">
        <v>3</v>
      </c>
      <c r="E222" s="28">
        <v>3</v>
      </c>
      <c r="F222" s="78">
        <v>550</v>
      </c>
      <c r="G222" s="139"/>
      <c r="H222" s="62">
        <f>D222*F222</f>
        <v>1650</v>
      </c>
      <c r="I222" s="79">
        <f>E222*G222</f>
        <v>0</v>
      </c>
    </row>
    <row r="223" spans="1:9" x14ac:dyDescent="0.25">
      <c r="A223" s="29"/>
      <c r="B223" s="27"/>
      <c r="C223" s="28"/>
      <c r="D223" s="28"/>
      <c r="E223" s="28"/>
      <c r="F223" s="28"/>
      <c r="G223" s="28"/>
      <c r="H223" s="62"/>
      <c r="I223" s="79"/>
    </row>
    <row r="224" spans="1:9" x14ac:dyDescent="0.25">
      <c r="A224" s="29"/>
      <c r="B224" s="27" t="s">
        <v>150</v>
      </c>
      <c r="C224" s="28"/>
      <c r="D224" s="28"/>
      <c r="E224" s="28"/>
      <c r="F224" s="28"/>
      <c r="G224" s="28"/>
      <c r="H224" s="62"/>
      <c r="I224" s="79"/>
    </row>
    <row r="225" spans="1:9" x14ac:dyDescent="0.25">
      <c r="A225" s="29"/>
      <c r="B225" s="27"/>
      <c r="C225" s="28"/>
      <c r="D225" s="28"/>
      <c r="E225" s="28"/>
      <c r="F225" s="28"/>
      <c r="G225" s="28"/>
      <c r="H225" s="62"/>
      <c r="I225" s="79"/>
    </row>
    <row r="226" spans="1:9" ht="30" x14ac:dyDescent="0.25">
      <c r="A226" s="29">
        <v>5</v>
      </c>
      <c r="B226" s="27" t="s">
        <v>151</v>
      </c>
      <c r="C226" s="28" t="s">
        <v>88</v>
      </c>
      <c r="D226" s="28">
        <v>28</v>
      </c>
      <c r="E226" s="28">
        <v>28</v>
      </c>
      <c r="F226" s="78">
        <v>30</v>
      </c>
      <c r="G226" s="139"/>
      <c r="H226" s="62">
        <f>D226*F226</f>
        <v>840</v>
      </c>
      <c r="I226" s="79">
        <f>E226*G226</f>
        <v>0</v>
      </c>
    </row>
    <row r="227" spans="1:9" x14ac:dyDescent="0.25">
      <c r="A227" s="29"/>
      <c r="B227" s="27"/>
      <c r="C227" s="28"/>
      <c r="D227" s="28"/>
      <c r="E227" s="28"/>
      <c r="F227" s="28"/>
      <c r="G227" s="28"/>
      <c r="H227" s="62"/>
      <c r="I227" s="79"/>
    </row>
    <row r="228" spans="1:9" x14ac:dyDescent="0.25">
      <c r="A228" s="29"/>
      <c r="B228" s="27" t="s">
        <v>152</v>
      </c>
      <c r="C228" s="28"/>
      <c r="D228" s="28"/>
      <c r="E228" s="28"/>
      <c r="F228" s="28"/>
      <c r="G228" s="28"/>
      <c r="H228" s="62"/>
      <c r="I228" s="79"/>
    </row>
    <row r="229" spans="1:9" x14ac:dyDescent="0.25">
      <c r="A229" s="29"/>
      <c r="B229" s="27"/>
      <c r="C229" s="28"/>
      <c r="D229" s="28"/>
      <c r="E229" s="28"/>
      <c r="F229" s="28"/>
      <c r="G229" s="28"/>
      <c r="H229" s="62"/>
      <c r="I229" s="79"/>
    </row>
    <row r="230" spans="1:9" x14ac:dyDescent="0.25">
      <c r="A230" s="29"/>
      <c r="B230" s="27" t="s">
        <v>153</v>
      </c>
      <c r="C230" s="28"/>
      <c r="D230" s="28"/>
      <c r="E230" s="28"/>
      <c r="F230" s="28"/>
      <c r="G230" s="28"/>
      <c r="H230" s="62"/>
      <c r="I230" s="79"/>
    </row>
    <row r="231" spans="1:9" x14ac:dyDescent="0.25">
      <c r="A231" s="29"/>
      <c r="B231" s="27"/>
      <c r="C231" s="28"/>
      <c r="D231" s="28"/>
      <c r="E231" s="28"/>
      <c r="F231" s="28"/>
      <c r="G231" s="28"/>
      <c r="H231" s="62"/>
      <c r="I231" s="79"/>
    </row>
    <row r="232" spans="1:9" ht="30" x14ac:dyDescent="0.25">
      <c r="A232" s="29">
        <v>6</v>
      </c>
      <c r="B232" s="27" t="s">
        <v>154</v>
      </c>
      <c r="C232" s="28" t="s">
        <v>155</v>
      </c>
      <c r="D232" s="28">
        <v>1</v>
      </c>
      <c r="E232" s="28">
        <v>1</v>
      </c>
      <c r="F232" s="65">
        <v>1000</v>
      </c>
      <c r="G232" s="138"/>
      <c r="H232" s="62">
        <f>D232*F232</f>
        <v>1000</v>
      </c>
      <c r="I232" s="79">
        <f>E232*G232</f>
        <v>0</v>
      </c>
    </row>
    <row r="233" spans="1:9" x14ac:dyDescent="0.25">
      <c r="A233" s="29"/>
      <c r="B233" s="27"/>
      <c r="C233" s="28"/>
      <c r="D233" s="28"/>
      <c r="E233" s="28"/>
      <c r="F233" s="28"/>
      <c r="G233" s="28"/>
      <c r="H233" s="62"/>
      <c r="I233" s="79"/>
    </row>
    <row r="234" spans="1:9" x14ac:dyDescent="0.25">
      <c r="A234" s="29"/>
      <c r="B234" s="27" t="s">
        <v>156</v>
      </c>
      <c r="C234" s="28"/>
      <c r="D234" s="28"/>
      <c r="E234" s="28"/>
      <c r="F234" s="28"/>
      <c r="G234" s="28"/>
      <c r="H234" s="62"/>
      <c r="I234" s="79"/>
    </row>
    <row r="235" spans="1:9" x14ac:dyDescent="0.25">
      <c r="A235" s="29"/>
      <c r="B235" s="27"/>
      <c r="C235" s="28"/>
      <c r="D235" s="28"/>
      <c r="E235" s="28"/>
      <c r="F235" s="28"/>
      <c r="G235" s="28"/>
      <c r="H235" s="62"/>
      <c r="I235" s="79"/>
    </row>
    <row r="236" spans="1:9" ht="45" x14ac:dyDescent="0.25">
      <c r="A236" s="29"/>
      <c r="B236" s="27" t="s">
        <v>157</v>
      </c>
      <c r="C236" s="28"/>
      <c r="D236" s="28"/>
      <c r="E236" s="28"/>
      <c r="F236" s="28"/>
      <c r="G236" s="28"/>
      <c r="H236" s="62"/>
      <c r="I236" s="79"/>
    </row>
    <row r="237" spans="1:9" x14ac:dyDescent="0.25">
      <c r="A237" s="29"/>
      <c r="B237" s="27"/>
      <c r="C237" s="28"/>
      <c r="D237" s="28"/>
      <c r="E237" s="28"/>
      <c r="F237" s="28"/>
      <c r="G237" s="28"/>
      <c r="H237" s="62"/>
      <c r="I237" s="79"/>
    </row>
    <row r="238" spans="1:9" ht="45" x14ac:dyDescent="0.25">
      <c r="A238" s="29">
        <v>7</v>
      </c>
      <c r="B238" s="27" t="s">
        <v>158</v>
      </c>
      <c r="C238" s="28" t="s">
        <v>90</v>
      </c>
      <c r="D238" s="28">
        <v>10</v>
      </c>
      <c r="E238" s="28">
        <v>10</v>
      </c>
      <c r="F238" s="78">
        <v>100</v>
      </c>
      <c r="G238" s="139"/>
      <c r="H238" s="62">
        <f>D238*F238</f>
        <v>1000</v>
      </c>
      <c r="I238" s="79">
        <f>E238*G238</f>
        <v>0</v>
      </c>
    </row>
    <row r="239" spans="1:9" x14ac:dyDescent="0.25">
      <c r="A239" s="29"/>
      <c r="B239" s="27"/>
      <c r="C239" s="28"/>
      <c r="D239" s="28"/>
      <c r="E239" s="28"/>
      <c r="F239" s="28"/>
      <c r="G239" s="28"/>
      <c r="H239" s="62"/>
      <c r="I239" s="79"/>
    </row>
    <row r="240" spans="1:9" x14ac:dyDescent="0.25">
      <c r="A240" s="29"/>
      <c r="B240" s="27" t="s">
        <v>159</v>
      </c>
      <c r="C240" s="28"/>
      <c r="D240" s="28"/>
      <c r="E240" s="28"/>
      <c r="F240" s="28"/>
      <c r="G240" s="28"/>
      <c r="H240" s="62"/>
      <c r="I240" s="79"/>
    </row>
    <row r="241" spans="1:9" x14ac:dyDescent="0.25">
      <c r="A241" s="29"/>
      <c r="B241" s="27"/>
      <c r="C241" s="28"/>
      <c r="D241" s="28"/>
      <c r="E241" s="28"/>
      <c r="F241" s="28"/>
      <c r="G241" s="28"/>
      <c r="H241" s="62"/>
      <c r="I241" s="79"/>
    </row>
    <row r="242" spans="1:9" ht="30" x14ac:dyDescent="0.25">
      <c r="A242" s="29"/>
      <c r="B242" s="27" t="s">
        <v>160</v>
      </c>
      <c r="C242" s="28"/>
      <c r="D242" s="28"/>
      <c r="E242" s="28"/>
      <c r="F242" s="28"/>
      <c r="G242" s="28"/>
      <c r="H242" s="62"/>
      <c r="I242" s="79"/>
    </row>
    <row r="243" spans="1:9" x14ac:dyDescent="0.25">
      <c r="A243" s="29"/>
      <c r="B243" s="27"/>
      <c r="C243" s="28"/>
      <c r="D243" s="28"/>
      <c r="E243" s="28"/>
      <c r="F243" s="28"/>
      <c r="G243" s="28"/>
      <c r="H243" s="62"/>
      <c r="I243" s="79"/>
    </row>
    <row r="244" spans="1:9" x14ac:dyDescent="0.25">
      <c r="A244" s="29">
        <v>8</v>
      </c>
      <c r="B244" s="27" t="s">
        <v>161</v>
      </c>
      <c r="C244" s="28" t="s">
        <v>90</v>
      </c>
      <c r="D244" s="28">
        <v>25</v>
      </c>
      <c r="E244" s="28">
        <v>25</v>
      </c>
      <c r="F244" s="78">
        <v>350</v>
      </c>
      <c r="G244" s="139"/>
      <c r="H244" s="62">
        <f>D244*F244</f>
        <v>8750</v>
      </c>
      <c r="I244" s="79">
        <f>E244*G244</f>
        <v>0</v>
      </c>
    </row>
    <row r="245" spans="1:9" x14ac:dyDescent="0.25">
      <c r="A245" s="29"/>
      <c r="B245" s="27"/>
      <c r="C245" s="28"/>
      <c r="D245" s="28"/>
      <c r="E245" s="28"/>
      <c r="F245" s="28"/>
      <c r="G245" s="28"/>
      <c r="H245" s="62"/>
      <c r="I245" s="79"/>
    </row>
    <row r="246" spans="1:9" x14ac:dyDescent="0.25">
      <c r="A246" s="29"/>
      <c r="B246" s="27" t="s">
        <v>162</v>
      </c>
      <c r="C246" s="28"/>
      <c r="D246" s="28"/>
      <c r="E246" s="28"/>
      <c r="F246" s="28"/>
      <c r="G246" s="28"/>
      <c r="H246" s="62"/>
      <c r="I246" s="79"/>
    </row>
    <row r="247" spans="1:9" x14ac:dyDescent="0.25">
      <c r="A247" s="29"/>
      <c r="B247" s="27"/>
      <c r="C247" s="28"/>
      <c r="D247" s="28"/>
      <c r="E247" s="28"/>
      <c r="F247" s="28"/>
      <c r="G247" s="28"/>
      <c r="H247" s="62"/>
      <c r="I247" s="79"/>
    </row>
    <row r="248" spans="1:9" ht="58.9" customHeight="1" x14ac:dyDescent="0.25">
      <c r="A248" s="29">
        <v>9</v>
      </c>
      <c r="B248" s="27" t="s">
        <v>163</v>
      </c>
      <c r="C248" s="28" t="s">
        <v>88</v>
      </c>
      <c r="D248" s="28">
        <v>157</v>
      </c>
      <c r="E248" s="28">
        <v>157</v>
      </c>
      <c r="F248" s="78">
        <v>40</v>
      </c>
      <c r="G248" s="139"/>
      <c r="H248" s="62">
        <f>D248*F248</f>
        <v>6280</v>
      </c>
      <c r="I248" s="79">
        <f>E248*G248</f>
        <v>0</v>
      </c>
    </row>
    <row r="249" spans="1:9" x14ac:dyDescent="0.25">
      <c r="A249" s="29"/>
      <c r="B249" s="27"/>
      <c r="C249" s="28"/>
      <c r="D249" s="28"/>
      <c r="E249" s="28"/>
      <c r="F249" s="28"/>
      <c r="G249" s="28"/>
      <c r="H249" s="62"/>
      <c r="I249" s="79"/>
    </row>
    <row r="250" spans="1:9" x14ac:dyDescent="0.25">
      <c r="A250" s="29"/>
      <c r="B250" s="27" t="s">
        <v>164</v>
      </c>
      <c r="C250" s="28"/>
      <c r="D250" s="28"/>
      <c r="E250" s="28"/>
      <c r="F250" s="28"/>
      <c r="G250" s="28"/>
      <c r="H250" s="62"/>
      <c r="I250" s="79"/>
    </row>
    <row r="251" spans="1:9" x14ac:dyDescent="0.25">
      <c r="A251" s="29"/>
      <c r="B251" s="27"/>
      <c r="C251" s="28"/>
      <c r="D251" s="28"/>
      <c r="E251" s="28"/>
      <c r="F251" s="28"/>
      <c r="G251" s="28"/>
      <c r="H251" s="62"/>
      <c r="I251" s="79"/>
    </row>
    <row r="252" spans="1:9" x14ac:dyDescent="0.25">
      <c r="A252" s="29"/>
      <c r="B252" s="27" t="s">
        <v>165</v>
      </c>
      <c r="C252" s="28"/>
      <c r="D252" s="28"/>
      <c r="E252" s="28"/>
      <c r="F252" s="28"/>
      <c r="G252" s="28"/>
      <c r="H252" s="62"/>
      <c r="I252" s="79"/>
    </row>
    <row r="253" spans="1:9" x14ac:dyDescent="0.25">
      <c r="A253" s="29"/>
      <c r="B253" s="27"/>
      <c r="C253" s="28"/>
      <c r="D253" s="28"/>
      <c r="E253" s="28"/>
      <c r="F253" s="28"/>
      <c r="G253" s="28"/>
      <c r="H253" s="62"/>
      <c r="I253" s="79"/>
    </row>
    <row r="254" spans="1:9" x14ac:dyDescent="0.25">
      <c r="A254" s="29">
        <v>10</v>
      </c>
      <c r="B254" s="27" t="s">
        <v>166</v>
      </c>
      <c r="C254" s="28" t="s">
        <v>86</v>
      </c>
      <c r="D254" s="28">
        <v>1</v>
      </c>
      <c r="E254" s="28">
        <v>1</v>
      </c>
      <c r="F254" s="78">
        <v>600</v>
      </c>
      <c r="G254" s="139"/>
      <c r="H254" s="62">
        <f>D254*F254</f>
        <v>600</v>
      </c>
      <c r="I254" s="79">
        <f>E254*G254</f>
        <v>0</v>
      </c>
    </row>
    <row r="255" spans="1:9" x14ac:dyDescent="0.25">
      <c r="A255" s="29"/>
      <c r="B255" s="27"/>
      <c r="C255" s="28"/>
      <c r="D255" s="28"/>
      <c r="E255" s="28"/>
      <c r="F255" s="28"/>
      <c r="G255" s="28"/>
      <c r="H255" s="62"/>
      <c r="I255" s="79"/>
    </row>
    <row r="256" spans="1:9" x14ac:dyDescent="0.25">
      <c r="A256" s="29"/>
      <c r="B256" s="27" t="s">
        <v>167</v>
      </c>
      <c r="C256" s="28"/>
      <c r="D256" s="28"/>
      <c r="E256" s="28"/>
      <c r="F256" s="28"/>
      <c r="G256" s="28"/>
      <c r="H256" s="62"/>
      <c r="I256" s="79"/>
    </row>
    <row r="257" spans="1:9" x14ac:dyDescent="0.25">
      <c r="A257" s="29"/>
      <c r="B257" s="27"/>
      <c r="C257" s="28"/>
      <c r="D257" s="28"/>
      <c r="E257" s="28"/>
      <c r="F257" s="28"/>
      <c r="G257" s="28"/>
      <c r="H257" s="62"/>
      <c r="I257" s="79"/>
    </row>
    <row r="258" spans="1:9" ht="45" x14ac:dyDescent="0.25">
      <c r="A258" s="29"/>
      <c r="B258" s="27" t="s">
        <v>168</v>
      </c>
      <c r="C258" s="28"/>
      <c r="D258" s="28"/>
      <c r="E258" s="28"/>
      <c r="F258" s="28"/>
      <c r="G258" s="28"/>
      <c r="H258" s="62"/>
      <c r="I258" s="79"/>
    </row>
    <row r="259" spans="1:9" x14ac:dyDescent="0.25">
      <c r="A259" s="29"/>
      <c r="B259" s="27"/>
      <c r="C259" s="28"/>
      <c r="D259" s="28"/>
      <c r="E259" s="28"/>
      <c r="F259" s="28"/>
      <c r="G259" s="28"/>
      <c r="H259" s="62"/>
      <c r="I259" s="79"/>
    </row>
    <row r="260" spans="1:9" ht="45" x14ac:dyDescent="0.25">
      <c r="A260" s="29">
        <v>11</v>
      </c>
      <c r="B260" s="27" t="s">
        <v>169</v>
      </c>
      <c r="C260" s="28" t="s">
        <v>88</v>
      </c>
      <c r="D260" s="28">
        <f>157+56</f>
        <v>213</v>
      </c>
      <c r="E260" s="28">
        <v>213</v>
      </c>
      <c r="F260" s="78">
        <v>30</v>
      </c>
      <c r="G260" s="139"/>
      <c r="H260" s="62">
        <f>D260*F260</f>
        <v>6390</v>
      </c>
      <c r="I260" s="79">
        <f>E260*G260</f>
        <v>0</v>
      </c>
    </row>
    <row r="261" spans="1:9" x14ac:dyDescent="0.25">
      <c r="A261" s="29"/>
      <c r="B261" s="27"/>
      <c r="C261" s="28"/>
      <c r="D261" s="28"/>
      <c r="E261" s="28"/>
      <c r="F261" s="28"/>
      <c r="G261" s="28"/>
      <c r="H261" s="62"/>
      <c r="I261" s="79"/>
    </row>
    <row r="262" spans="1:9" x14ac:dyDescent="0.25">
      <c r="A262" s="29">
        <v>12</v>
      </c>
      <c r="B262" s="27" t="s">
        <v>170</v>
      </c>
      <c r="C262" s="28" t="s">
        <v>88</v>
      </c>
      <c r="D262" s="28">
        <v>74</v>
      </c>
      <c r="E262" s="28">
        <v>74</v>
      </c>
      <c r="F262" s="78">
        <v>30</v>
      </c>
      <c r="G262" s="139"/>
      <c r="H262" s="62">
        <f>D262*F262</f>
        <v>2220</v>
      </c>
      <c r="I262" s="79">
        <f>E262*G262</f>
        <v>0</v>
      </c>
    </row>
    <row r="263" spans="1:9" x14ac:dyDescent="0.25">
      <c r="A263" s="29"/>
      <c r="B263" s="27"/>
      <c r="C263" s="28"/>
      <c r="D263" s="28"/>
      <c r="E263" s="28"/>
      <c r="F263" s="28"/>
      <c r="G263" s="28"/>
      <c r="H263" s="62"/>
      <c r="I263" s="77"/>
    </row>
    <row r="264" spans="1:9" ht="24" customHeight="1" thickBot="1" x14ac:dyDescent="0.3">
      <c r="A264" s="29"/>
      <c r="B264" s="67" t="s">
        <v>171</v>
      </c>
      <c r="C264" s="28"/>
      <c r="D264" s="28"/>
      <c r="E264" s="28"/>
      <c r="F264" s="28"/>
      <c r="G264" s="28"/>
      <c r="H264" s="69">
        <f>SUM(H212:H263)</f>
        <v>32760</v>
      </c>
      <c r="I264" s="85">
        <f>SUM(I212:I263)</f>
        <v>0</v>
      </c>
    </row>
    <row r="265" spans="1:9" x14ac:dyDescent="0.25">
      <c r="A265" s="29"/>
      <c r="B265" s="67"/>
      <c r="C265" s="28"/>
      <c r="D265" s="28"/>
      <c r="E265" s="28"/>
      <c r="F265" s="28"/>
      <c r="G265" s="28"/>
      <c r="H265" s="62"/>
      <c r="I265" s="77"/>
    </row>
    <row r="266" spans="1:9" ht="30" x14ac:dyDescent="0.25">
      <c r="A266" s="71"/>
      <c r="B266" s="72" t="s">
        <v>172</v>
      </c>
      <c r="C266" s="73"/>
      <c r="D266" s="73"/>
      <c r="E266" s="73"/>
      <c r="F266" s="73"/>
      <c r="G266" s="73"/>
      <c r="H266" s="74"/>
      <c r="I266" s="86"/>
    </row>
    <row r="267" spans="1:9" x14ac:dyDescent="0.25">
      <c r="A267" s="29"/>
      <c r="B267" s="27"/>
      <c r="C267" s="28"/>
      <c r="D267" s="28"/>
      <c r="E267" s="28"/>
      <c r="F267" s="28"/>
      <c r="G267" s="28"/>
      <c r="H267" s="62"/>
      <c r="I267" s="77"/>
    </row>
    <row r="268" spans="1:9" x14ac:dyDescent="0.25">
      <c r="A268" s="29"/>
      <c r="B268" s="27" t="s">
        <v>53</v>
      </c>
      <c r="C268" s="28"/>
      <c r="D268" s="28"/>
      <c r="E268" s="28"/>
      <c r="F268" s="28"/>
      <c r="G268" s="28"/>
      <c r="H268" s="62"/>
      <c r="I268" s="77"/>
    </row>
    <row r="269" spans="1:9" x14ac:dyDescent="0.25">
      <c r="A269" s="29"/>
      <c r="B269" s="27"/>
      <c r="C269" s="28"/>
      <c r="D269" s="28"/>
      <c r="E269" s="28"/>
      <c r="F269" s="28"/>
      <c r="G269" s="28"/>
      <c r="H269" s="62"/>
      <c r="I269" s="77"/>
    </row>
    <row r="270" spans="1:9" ht="60" x14ac:dyDescent="0.25">
      <c r="A270" s="29"/>
      <c r="B270" s="27" t="s">
        <v>173</v>
      </c>
      <c r="C270" s="28"/>
      <c r="D270" s="28"/>
      <c r="E270" s="28"/>
      <c r="F270" s="28"/>
      <c r="G270" s="28"/>
      <c r="H270" s="62"/>
      <c r="I270" s="77"/>
    </row>
    <row r="271" spans="1:9" x14ac:dyDescent="0.25">
      <c r="A271" s="29"/>
      <c r="B271" s="27"/>
      <c r="C271" s="28"/>
      <c r="D271" s="28"/>
      <c r="E271" s="28"/>
      <c r="F271" s="28"/>
      <c r="G271" s="28"/>
      <c r="H271" s="62"/>
      <c r="I271" s="77"/>
    </row>
    <row r="272" spans="1:9" x14ac:dyDescent="0.25">
      <c r="A272" s="29"/>
      <c r="B272" s="27" t="s">
        <v>174</v>
      </c>
      <c r="C272" s="28"/>
      <c r="D272" s="28"/>
      <c r="E272" s="28"/>
      <c r="F272" s="28"/>
      <c r="G272" s="28"/>
      <c r="H272" s="62"/>
      <c r="I272" s="77"/>
    </row>
    <row r="273" spans="1:9" x14ac:dyDescent="0.25">
      <c r="A273" s="29"/>
      <c r="B273" s="27"/>
      <c r="C273" s="28"/>
      <c r="D273" s="28"/>
      <c r="E273" s="28"/>
      <c r="F273" s="28"/>
      <c r="G273" s="28"/>
      <c r="H273" s="62"/>
      <c r="I273" s="77"/>
    </row>
    <row r="274" spans="1:9" ht="75" x14ac:dyDescent="0.25">
      <c r="A274" s="29"/>
      <c r="B274" s="27" t="s">
        <v>175</v>
      </c>
      <c r="C274" s="28"/>
      <c r="D274" s="28"/>
      <c r="E274" s="28"/>
      <c r="F274" s="28"/>
      <c r="G274" s="28"/>
      <c r="H274" s="62"/>
      <c r="I274" s="77"/>
    </row>
    <row r="275" spans="1:9" x14ac:dyDescent="0.25">
      <c r="A275" s="29"/>
      <c r="B275" s="27"/>
      <c r="C275" s="28"/>
      <c r="D275" s="28"/>
      <c r="E275" s="28"/>
      <c r="F275" s="28"/>
      <c r="G275" s="28"/>
      <c r="H275" s="62"/>
      <c r="I275" s="77"/>
    </row>
    <row r="276" spans="1:9" x14ac:dyDescent="0.25">
      <c r="A276" s="29"/>
      <c r="B276" s="27" t="s">
        <v>176</v>
      </c>
      <c r="C276" s="28"/>
      <c r="D276" s="28"/>
      <c r="E276" s="28"/>
      <c r="F276" s="28"/>
      <c r="G276" s="28"/>
      <c r="H276" s="62"/>
      <c r="I276" s="77"/>
    </row>
    <row r="277" spans="1:9" x14ac:dyDescent="0.25">
      <c r="A277" s="29"/>
      <c r="B277" s="27"/>
      <c r="C277" s="28"/>
      <c r="D277" s="28"/>
      <c r="E277" s="28"/>
      <c r="F277" s="28"/>
      <c r="G277" s="28"/>
      <c r="H277" s="62"/>
      <c r="I277" s="77"/>
    </row>
    <row r="278" spans="1:9" ht="75" x14ac:dyDescent="0.25">
      <c r="A278" s="29"/>
      <c r="B278" s="27" t="s">
        <v>177</v>
      </c>
      <c r="C278" s="28"/>
      <c r="D278" s="28"/>
      <c r="E278" s="28"/>
      <c r="F278" s="28"/>
      <c r="G278" s="28"/>
      <c r="H278" s="62"/>
      <c r="I278" s="77"/>
    </row>
    <row r="279" spans="1:9" x14ac:dyDescent="0.25">
      <c r="A279" s="29"/>
      <c r="B279" s="27"/>
      <c r="C279" s="28"/>
      <c r="D279" s="28"/>
      <c r="E279" s="28"/>
      <c r="F279" s="28"/>
      <c r="G279" s="28"/>
      <c r="H279" s="62"/>
      <c r="I279" s="77"/>
    </row>
    <row r="280" spans="1:9" ht="75" x14ac:dyDescent="0.25">
      <c r="A280" s="29"/>
      <c r="B280" s="27" t="s">
        <v>178</v>
      </c>
      <c r="C280" s="28"/>
      <c r="D280" s="28"/>
      <c r="E280" s="28"/>
      <c r="F280" s="28"/>
      <c r="G280" s="28"/>
      <c r="H280" s="62"/>
      <c r="I280" s="77"/>
    </row>
    <row r="281" spans="1:9" x14ac:dyDescent="0.25">
      <c r="A281" s="29"/>
      <c r="B281" s="27"/>
      <c r="C281" s="28"/>
      <c r="D281" s="28"/>
      <c r="E281" s="28"/>
      <c r="F281" s="28"/>
      <c r="G281" s="28"/>
      <c r="H281" s="62"/>
      <c r="I281" s="77"/>
    </row>
    <row r="282" spans="1:9" ht="45" x14ac:dyDescent="0.25">
      <c r="A282" s="29"/>
      <c r="B282" s="27" t="s">
        <v>179</v>
      </c>
      <c r="C282" s="28"/>
      <c r="D282" s="28"/>
      <c r="E282" s="28"/>
      <c r="F282" s="28"/>
      <c r="G282" s="28"/>
      <c r="H282" s="62"/>
      <c r="I282" s="77"/>
    </row>
    <row r="283" spans="1:9" x14ac:dyDescent="0.25">
      <c r="A283" s="29"/>
      <c r="B283" s="27"/>
      <c r="C283" s="28"/>
      <c r="D283" s="28"/>
      <c r="E283" s="28"/>
      <c r="F283" s="28"/>
      <c r="G283" s="28"/>
      <c r="H283" s="62"/>
      <c r="I283" s="77"/>
    </row>
    <row r="284" spans="1:9" x14ac:dyDescent="0.25">
      <c r="A284" s="29"/>
      <c r="B284" s="27"/>
      <c r="C284" s="28"/>
      <c r="D284" s="28"/>
      <c r="E284" s="28"/>
      <c r="F284" s="28"/>
      <c r="G284" s="28"/>
      <c r="H284" s="62"/>
      <c r="I284" s="77"/>
    </row>
    <row r="285" spans="1:9" x14ac:dyDescent="0.25">
      <c r="A285" s="29"/>
      <c r="B285" s="27" t="s">
        <v>180</v>
      </c>
      <c r="C285" s="28"/>
      <c r="D285" s="28"/>
      <c r="E285" s="28"/>
      <c r="F285" s="28"/>
      <c r="G285" s="28"/>
      <c r="H285" s="62"/>
      <c r="I285" s="77"/>
    </row>
    <row r="286" spans="1:9" x14ac:dyDescent="0.25">
      <c r="A286" s="29"/>
      <c r="B286" s="27"/>
      <c r="C286" s="28"/>
      <c r="D286" s="28"/>
      <c r="E286" s="28"/>
      <c r="F286" s="28"/>
      <c r="G286" s="28"/>
      <c r="H286" s="62"/>
      <c r="I286" s="77"/>
    </row>
    <row r="287" spans="1:9" ht="30" x14ac:dyDescent="0.25">
      <c r="A287" s="29"/>
      <c r="B287" s="27" t="s">
        <v>181</v>
      </c>
      <c r="C287" s="28"/>
      <c r="D287" s="28"/>
      <c r="E287" s="28"/>
      <c r="F287" s="28"/>
      <c r="G287" s="28"/>
      <c r="H287" s="62"/>
      <c r="I287" s="77"/>
    </row>
    <row r="288" spans="1:9" x14ac:dyDescent="0.25">
      <c r="A288" s="29"/>
      <c r="B288" s="27"/>
      <c r="C288" s="28"/>
      <c r="D288" s="28"/>
      <c r="E288" s="28"/>
      <c r="F288" s="28"/>
      <c r="G288" s="28"/>
      <c r="H288" s="62"/>
      <c r="I288" s="77"/>
    </row>
    <row r="289" spans="1:9" x14ac:dyDescent="0.25">
      <c r="A289" s="29">
        <v>1</v>
      </c>
      <c r="B289" s="27" t="s">
        <v>182</v>
      </c>
      <c r="C289" s="28" t="s">
        <v>90</v>
      </c>
      <c r="D289" s="28">
        <v>16</v>
      </c>
      <c r="E289" s="28">
        <v>16</v>
      </c>
      <c r="F289" s="65">
        <v>3000</v>
      </c>
      <c r="G289" s="138"/>
      <c r="H289" s="62">
        <f>D289*F289</f>
        <v>48000</v>
      </c>
      <c r="I289" s="79">
        <f>E289*G289</f>
        <v>0</v>
      </c>
    </row>
    <row r="290" spans="1:9" x14ac:dyDescent="0.25">
      <c r="A290" s="29"/>
      <c r="B290" s="27"/>
      <c r="C290" s="28"/>
      <c r="D290" s="28"/>
      <c r="E290" s="28"/>
      <c r="F290" s="28"/>
      <c r="G290" s="28"/>
      <c r="H290" s="62"/>
      <c r="I290" s="79"/>
    </row>
    <row r="291" spans="1:9" x14ac:dyDescent="0.25">
      <c r="A291" s="29">
        <v>2</v>
      </c>
      <c r="B291" s="27" t="s">
        <v>183</v>
      </c>
      <c r="C291" s="28" t="s">
        <v>90</v>
      </c>
      <c r="D291" s="28">
        <v>5</v>
      </c>
      <c r="E291" s="28">
        <v>5</v>
      </c>
      <c r="F291" s="65">
        <v>3000</v>
      </c>
      <c r="G291" s="138"/>
      <c r="H291" s="62">
        <f>D291*F291</f>
        <v>15000</v>
      </c>
      <c r="I291" s="79">
        <f>E291*G291</f>
        <v>0</v>
      </c>
    </row>
    <row r="292" spans="1:9" x14ac:dyDescent="0.25">
      <c r="A292" s="29"/>
      <c r="B292" s="27"/>
      <c r="C292" s="28"/>
      <c r="D292" s="28"/>
      <c r="E292" s="28"/>
      <c r="F292" s="28"/>
      <c r="G292" s="28"/>
      <c r="H292" s="62"/>
      <c r="I292" s="79"/>
    </row>
    <row r="293" spans="1:9" x14ac:dyDescent="0.25">
      <c r="A293" s="29">
        <v>3</v>
      </c>
      <c r="B293" s="27" t="s">
        <v>184</v>
      </c>
      <c r="C293" s="28" t="s">
        <v>90</v>
      </c>
      <c r="D293" s="28">
        <v>15</v>
      </c>
      <c r="E293" s="28">
        <v>15</v>
      </c>
      <c r="F293" s="65">
        <v>3000</v>
      </c>
      <c r="G293" s="138"/>
      <c r="H293" s="62">
        <f>D293*F293</f>
        <v>45000</v>
      </c>
      <c r="I293" s="79">
        <f>E293*G293</f>
        <v>0</v>
      </c>
    </row>
    <row r="294" spans="1:9" x14ac:dyDescent="0.25">
      <c r="A294" s="29"/>
      <c r="B294" s="27"/>
      <c r="C294" s="28"/>
      <c r="D294" s="28"/>
      <c r="E294" s="28"/>
      <c r="F294" s="28"/>
      <c r="G294" s="28"/>
      <c r="H294" s="62"/>
      <c r="I294" s="79"/>
    </row>
    <row r="295" spans="1:9" x14ac:dyDescent="0.25">
      <c r="A295" s="29"/>
      <c r="B295" s="27" t="s">
        <v>185</v>
      </c>
      <c r="C295" s="28"/>
      <c r="D295" s="28"/>
      <c r="E295" s="28"/>
      <c r="F295" s="28"/>
      <c r="G295" s="28"/>
      <c r="H295" s="62"/>
      <c r="I295" s="79"/>
    </row>
    <row r="296" spans="1:9" x14ac:dyDescent="0.25">
      <c r="A296" s="29"/>
      <c r="B296" s="27"/>
      <c r="C296" s="28"/>
      <c r="D296" s="28"/>
      <c r="E296" s="28"/>
      <c r="F296" s="28"/>
      <c r="G296" s="28"/>
      <c r="H296" s="62"/>
      <c r="I296" s="79"/>
    </row>
    <row r="297" spans="1:9" x14ac:dyDescent="0.25">
      <c r="A297" s="29"/>
      <c r="B297" s="27" t="s">
        <v>186</v>
      </c>
      <c r="C297" s="28"/>
      <c r="D297" s="28"/>
      <c r="E297" s="28"/>
      <c r="F297" s="28"/>
      <c r="G297" s="28"/>
      <c r="H297" s="62"/>
      <c r="I297" s="79"/>
    </row>
    <row r="298" spans="1:9" x14ac:dyDescent="0.25">
      <c r="A298" s="29"/>
      <c r="B298" s="27"/>
      <c r="C298" s="28"/>
      <c r="D298" s="28"/>
      <c r="E298" s="28"/>
      <c r="F298" s="28"/>
      <c r="G298" s="28"/>
      <c r="H298" s="62"/>
      <c r="I298" s="79"/>
    </row>
    <row r="299" spans="1:9" ht="75" x14ac:dyDescent="0.25">
      <c r="A299" s="29">
        <v>4</v>
      </c>
      <c r="B299" s="27" t="s">
        <v>187</v>
      </c>
      <c r="C299" s="28" t="s">
        <v>188</v>
      </c>
      <c r="D299" s="28">
        <v>3</v>
      </c>
      <c r="E299" s="28">
        <v>3</v>
      </c>
      <c r="F299" s="78">
        <v>750</v>
      </c>
      <c r="G299" s="139"/>
      <c r="H299" s="62">
        <f>D299*F299</f>
        <v>2250</v>
      </c>
      <c r="I299" s="79">
        <f>E299*G299</f>
        <v>0</v>
      </c>
    </row>
    <row r="300" spans="1:9" x14ac:dyDescent="0.25">
      <c r="A300" s="29"/>
      <c r="B300" s="27"/>
      <c r="C300" s="28"/>
      <c r="D300" s="28"/>
      <c r="E300" s="28"/>
      <c r="F300" s="28"/>
      <c r="G300" s="28"/>
      <c r="H300" s="62"/>
      <c r="I300" s="79"/>
    </row>
    <row r="301" spans="1:9" x14ac:dyDescent="0.25">
      <c r="A301" s="29"/>
      <c r="B301" s="27" t="s">
        <v>189</v>
      </c>
      <c r="C301" s="28"/>
      <c r="D301" s="28"/>
      <c r="E301" s="28"/>
      <c r="F301" s="28"/>
      <c r="G301" s="28"/>
      <c r="H301" s="62"/>
      <c r="I301" s="79"/>
    </row>
    <row r="302" spans="1:9" x14ac:dyDescent="0.25">
      <c r="A302" s="29"/>
      <c r="B302" s="27"/>
      <c r="C302" s="28"/>
      <c r="D302" s="28"/>
      <c r="E302" s="28"/>
      <c r="F302" s="28"/>
      <c r="G302" s="28"/>
      <c r="H302" s="62"/>
      <c r="I302" s="79"/>
    </row>
    <row r="303" spans="1:9" ht="30" x14ac:dyDescent="0.25">
      <c r="A303" s="29"/>
      <c r="B303" s="27" t="s">
        <v>190</v>
      </c>
      <c r="C303" s="28"/>
      <c r="D303" s="28"/>
      <c r="E303" s="28"/>
      <c r="F303" s="28"/>
      <c r="G303" s="28"/>
      <c r="H303" s="62"/>
      <c r="I303" s="79"/>
    </row>
    <row r="304" spans="1:9" x14ac:dyDescent="0.25">
      <c r="A304" s="29"/>
      <c r="B304" s="27"/>
      <c r="C304" s="28"/>
      <c r="D304" s="28"/>
      <c r="E304" s="28"/>
      <c r="F304" s="28"/>
      <c r="G304" s="28"/>
      <c r="H304" s="62"/>
      <c r="I304" s="79"/>
    </row>
    <row r="305" spans="1:9" x14ac:dyDescent="0.25">
      <c r="A305" s="29"/>
      <c r="B305" s="27" t="s">
        <v>191</v>
      </c>
      <c r="C305" s="28"/>
      <c r="D305" s="28"/>
      <c r="E305" s="28"/>
      <c r="F305" s="28"/>
      <c r="G305" s="28"/>
      <c r="H305" s="62"/>
      <c r="I305" s="79"/>
    </row>
    <row r="306" spans="1:9" x14ac:dyDescent="0.25">
      <c r="A306" s="29"/>
      <c r="B306" s="27"/>
      <c r="C306" s="28"/>
      <c r="D306" s="28"/>
      <c r="E306" s="28"/>
      <c r="F306" s="28"/>
      <c r="G306" s="28"/>
      <c r="H306" s="62"/>
      <c r="I306" s="79"/>
    </row>
    <row r="307" spans="1:9" ht="30" x14ac:dyDescent="0.25">
      <c r="A307" s="29">
        <v>5</v>
      </c>
      <c r="B307" s="27" t="s">
        <v>192</v>
      </c>
      <c r="C307" s="28" t="s">
        <v>82</v>
      </c>
      <c r="D307" s="28">
        <v>102</v>
      </c>
      <c r="E307" s="28">
        <v>102</v>
      </c>
      <c r="F307" s="78">
        <v>220</v>
      </c>
      <c r="G307" s="139"/>
      <c r="H307" s="62">
        <f>D307*F307</f>
        <v>22440</v>
      </c>
      <c r="I307" s="79">
        <f>E307*G307</f>
        <v>0</v>
      </c>
    </row>
    <row r="308" spans="1:9" x14ac:dyDescent="0.25">
      <c r="A308" s="29"/>
      <c r="B308" s="27"/>
      <c r="C308" s="28"/>
      <c r="D308" s="28"/>
      <c r="E308" s="28"/>
      <c r="F308" s="28"/>
      <c r="G308" s="28"/>
      <c r="H308" s="62"/>
      <c r="I308" s="79"/>
    </row>
    <row r="309" spans="1:9" x14ac:dyDescent="0.25">
      <c r="A309" s="29"/>
      <c r="B309" s="27" t="s">
        <v>193</v>
      </c>
      <c r="C309" s="28"/>
      <c r="D309" s="28"/>
      <c r="E309" s="28"/>
      <c r="F309" s="28"/>
      <c r="G309" s="28"/>
      <c r="H309" s="62"/>
      <c r="I309" s="79"/>
    </row>
    <row r="310" spans="1:9" x14ac:dyDescent="0.25">
      <c r="A310" s="29"/>
      <c r="B310" s="27"/>
      <c r="C310" s="28"/>
      <c r="D310" s="28"/>
      <c r="E310" s="28"/>
      <c r="F310" s="28"/>
      <c r="G310" s="28"/>
      <c r="H310" s="62"/>
      <c r="I310" s="79"/>
    </row>
    <row r="311" spans="1:9" ht="30" x14ac:dyDescent="0.25">
      <c r="A311" s="29"/>
      <c r="B311" s="27" t="s">
        <v>194</v>
      </c>
      <c r="C311" s="28"/>
      <c r="D311" s="28"/>
      <c r="E311" s="28"/>
      <c r="F311" s="28"/>
      <c r="G311" s="28"/>
      <c r="H311" s="62"/>
      <c r="I311" s="79"/>
    </row>
    <row r="312" spans="1:9" x14ac:dyDescent="0.25">
      <c r="A312" s="29"/>
      <c r="B312" s="27"/>
      <c r="C312" s="28"/>
      <c r="D312" s="28"/>
      <c r="E312" s="28"/>
      <c r="F312" s="28"/>
      <c r="G312" s="28"/>
      <c r="H312" s="62"/>
      <c r="I312" s="79"/>
    </row>
    <row r="313" spans="1:9" x14ac:dyDescent="0.25">
      <c r="A313" s="29">
        <v>6</v>
      </c>
      <c r="B313" s="27" t="s">
        <v>195</v>
      </c>
      <c r="C313" s="28" t="s">
        <v>88</v>
      </c>
      <c r="D313" s="28">
        <v>157</v>
      </c>
      <c r="E313" s="28">
        <v>157</v>
      </c>
      <c r="F313" s="78">
        <v>50</v>
      </c>
      <c r="G313" s="139"/>
      <c r="H313" s="62">
        <f>D313*F313</f>
        <v>7850</v>
      </c>
      <c r="I313" s="79">
        <f>E313*G313</f>
        <v>0</v>
      </c>
    </row>
    <row r="314" spans="1:9" x14ac:dyDescent="0.25">
      <c r="A314" s="29"/>
      <c r="B314" s="27"/>
      <c r="C314" s="28"/>
      <c r="D314" s="28"/>
      <c r="E314" s="28"/>
      <c r="F314" s="28"/>
      <c r="G314" s="28"/>
      <c r="H314" s="62"/>
      <c r="I314" s="79"/>
    </row>
    <row r="315" spans="1:9" x14ac:dyDescent="0.25">
      <c r="A315" s="29"/>
      <c r="B315" s="27" t="s">
        <v>196</v>
      </c>
      <c r="C315" s="28"/>
      <c r="D315" s="28"/>
      <c r="E315" s="28"/>
      <c r="F315" s="28"/>
      <c r="G315" s="28"/>
      <c r="H315" s="62"/>
      <c r="I315" s="79"/>
    </row>
    <row r="316" spans="1:9" x14ac:dyDescent="0.25">
      <c r="A316" s="29"/>
      <c r="B316" s="27"/>
      <c r="C316" s="28"/>
      <c r="D316" s="28"/>
      <c r="E316" s="28"/>
      <c r="F316" s="28"/>
      <c r="G316" s="28"/>
      <c r="H316" s="62"/>
      <c r="I316" s="79"/>
    </row>
    <row r="317" spans="1:9" ht="30" x14ac:dyDescent="0.25">
      <c r="A317" s="29"/>
      <c r="B317" s="27" t="s">
        <v>197</v>
      </c>
      <c r="C317" s="28"/>
      <c r="D317" s="28"/>
      <c r="E317" s="28"/>
      <c r="F317" s="28"/>
      <c r="G317" s="28"/>
      <c r="H317" s="62"/>
      <c r="I317" s="79"/>
    </row>
    <row r="318" spans="1:9" x14ac:dyDescent="0.25">
      <c r="A318" s="29"/>
      <c r="B318" s="27"/>
      <c r="C318" s="28"/>
      <c r="D318" s="28"/>
      <c r="E318" s="28"/>
      <c r="F318" s="28"/>
      <c r="G318" s="28"/>
      <c r="H318" s="62"/>
      <c r="I318" s="79"/>
    </row>
    <row r="319" spans="1:9" ht="30" x14ac:dyDescent="0.25">
      <c r="A319" s="29">
        <v>7</v>
      </c>
      <c r="B319" s="27" t="s">
        <v>198</v>
      </c>
      <c r="C319" s="28" t="s">
        <v>82</v>
      </c>
      <c r="D319" s="28">
        <v>35</v>
      </c>
      <c r="E319" s="28">
        <v>35</v>
      </c>
      <c r="F319" s="78">
        <v>80</v>
      </c>
      <c r="G319" s="139"/>
      <c r="H319" s="62">
        <f>D319*F319</f>
        <v>2800</v>
      </c>
      <c r="I319" s="79">
        <f>E319*G319</f>
        <v>0</v>
      </c>
    </row>
    <row r="320" spans="1:9" x14ac:dyDescent="0.25">
      <c r="A320" s="29"/>
      <c r="B320" s="27"/>
      <c r="C320" s="28"/>
      <c r="D320" s="28"/>
      <c r="E320" s="28"/>
      <c r="F320" s="28"/>
      <c r="G320" s="28"/>
      <c r="H320" s="62"/>
      <c r="I320" s="79"/>
    </row>
    <row r="321" spans="1:9" x14ac:dyDescent="0.25">
      <c r="A321" s="29"/>
      <c r="B321" s="27" t="s">
        <v>199</v>
      </c>
      <c r="C321" s="28"/>
      <c r="D321" s="28"/>
      <c r="E321" s="28"/>
      <c r="F321" s="28"/>
      <c r="G321" s="28"/>
      <c r="H321" s="62"/>
      <c r="I321" s="79"/>
    </row>
    <row r="322" spans="1:9" x14ac:dyDescent="0.25">
      <c r="A322" s="29"/>
      <c r="B322" s="27"/>
      <c r="C322" s="28"/>
      <c r="D322" s="28"/>
      <c r="E322" s="28"/>
      <c r="F322" s="28"/>
      <c r="G322" s="28"/>
      <c r="H322" s="62"/>
      <c r="I322" s="79"/>
    </row>
    <row r="323" spans="1:9" x14ac:dyDescent="0.25">
      <c r="A323" s="29">
        <v>8</v>
      </c>
      <c r="B323" s="27" t="s">
        <v>200</v>
      </c>
      <c r="C323" s="28" t="s">
        <v>82</v>
      </c>
      <c r="D323" s="28">
        <v>20</v>
      </c>
      <c r="E323" s="28">
        <v>20</v>
      </c>
      <c r="F323" s="78">
        <v>90</v>
      </c>
      <c r="G323" s="139"/>
      <c r="H323" s="62">
        <f>D323*F323</f>
        <v>1800</v>
      </c>
      <c r="I323" s="79">
        <f>E323*G323</f>
        <v>0</v>
      </c>
    </row>
    <row r="324" spans="1:9" x14ac:dyDescent="0.25">
      <c r="A324" s="29"/>
      <c r="B324" s="27"/>
      <c r="C324" s="28"/>
      <c r="D324" s="28"/>
      <c r="E324" s="28"/>
      <c r="F324" s="28"/>
      <c r="G324" s="28"/>
      <c r="H324" s="62"/>
      <c r="I324" s="79"/>
    </row>
    <row r="325" spans="1:9" x14ac:dyDescent="0.25">
      <c r="A325" s="29"/>
      <c r="B325" s="27" t="s">
        <v>201</v>
      </c>
      <c r="C325" s="28"/>
      <c r="D325" s="28"/>
      <c r="E325" s="28"/>
      <c r="F325" s="28"/>
      <c r="G325" s="28"/>
      <c r="H325" s="62"/>
      <c r="I325" s="79"/>
    </row>
    <row r="326" spans="1:9" x14ac:dyDescent="0.25">
      <c r="A326" s="29"/>
      <c r="B326" s="27"/>
      <c r="C326" s="28"/>
      <c r="D326" s="28"/>
      <c r="E326" s="28"/>
      <c r="F326" s="28"/>
      <c r="G326" s="28"/>
      <c r="H326" s="62"/>
      <c r="I326" s="79"/>
    </row>
    <row r="327" spans="1:9" x14ac:dyDescent="0.25">
      <c r="A327" s="29"/>
      <c r="B327" s="27" t="s">
        <v>202</v>
      </c>
      <c r="C327" s="28"/>
      <c r="D327" s="28"/>
      <c r="E327" s="28"/>
      <c r="F327" s="28"/>
      <c r="G327" s="28"/>
      <c r="H327" s="62"/>
      <c r="I327" s="79"/>
    </row>
    <row r="328" spans="1:9" x14ac:dyDescent="0.25">
      <c r="A328" s="29"/>
      <c r="B328" s="27"/>
      <c r="C328" s="28"/>
      <c r="D328" s="28"/>
      <c r="E328" s="28"/>
      <c r="F328" s="28"/>
      <c r="G328" s="28"/>
      <c r="H328" s="62"/>
      <c r="I328" s="79"/>
    </row>
    <row r="329" spans="1:9" ht="30" x14ac:dyDescent="0.25">
      <c r="A329" s="29">
        <v>9</v>
      </c>
      <c r="B329" s="27" t="s">
        <v>203</v>
      </c>
      <c r="C329" s="28" t="s">
        <v>88</v>
      </c>
      <c r="D329" s="28">
        <v>157</v>
      </c>
      <c r="E329" s="28">
        <v>157</v>
      </c>
      <c r="F329" s="78">
        <v>90</v>
      </c>
      <c r="G329" s="139"/>
      <c r="H329" s="62">
        <f>D329*F329</f>
        <v>14130</v>
      </c>
      <c r="I329" s="79">
        <f>E329*G329</f>
        <v>0</v>
      </c>
    </row>
    <row r="330" spans="1:9" x14ac:dyDescent="0.25">
      <c r="A330" s="29"/>
      <c r="B330" s="27"/>
      <c r="C330" s="28"/>
      <c r="D330" s="28"/>
      <c r="E330" s="28"/>
      <c r="F330" s="28"/>
      <c r="G330" s="28"/>
      <c r="H330" s="62"/>
      <c r="I330" s="79"/>
    </row>
    <row r="331" spans="1:9" ht="27" customHeight="1" thickBot="1" x14ac:dyDescent="0.3">
      <c r="A331" s="29"/>
      <c r="B331" s="67" t="s">
        <v>204</v>
      </c>
      <c r="C331" s="28"/>
      <c r="D331" s="28"/>
      <c r="E331" s="28"/>
      <c r="F331" s="28"/>
      <c r="G331" s="28"/>
      <c r="H331" s="87">
        <f>SUM(H288:H330)</f>
        <v>159270</v>
      </c>
      <c r="I331" s="85">
        <f>SUM(I288:I330)</f>
        <v>0</v>
      </c>
    </row>
    <row r="332" spans="1:9" x14ac:dyDescent="0.25">
      <c r="A332" s="29"/>
      <c r="B332" s="67"/>
      <c r="C332" s="28"/>
      <c r="D332" s="28"/>
      <c r="E332" s="28"/>
      <c r="F332" s="28"/>
      <c r="G332" s="28"/>
      <c r="H332" s="62"/>
      <c r="I332" s="77"/>
    </row>
    <row r="333" spans="1:9" s="76" customFormat="1" x14ac:dyDescent="0.25">
      <c r="A333" s="71"/>
      <c r="B333" s="72" t="s">
        <v>205</v>
      </c>
      <c r="C333" s="73"/>
      <c r="D333" s="73"/>
      <c r="E333" s="73"/>
      <c r="F333" s="73"/>
      <c r="G333" s="73"/>
      <c r="H333" s="74"/>
      <c r="I333" s="83"/>
    </row>
    <row r="334" spans="1:9" x14ac:dyDescent="0.25">
      <c r="A334" s="29"/>
      <c r="B334" s="27"/>
      <c r="C334" s="28"/>
      <c r="D334" s="28"/>
      <c r="E334" s="28"/>
      <c r="F334" s="28"/>
      <c r="G334" s="28"/>
      <c r="H334" s="62"/>
      <c r="I334" s="77"/>
    </row>
    <row r="335" spans="1:9" x14ac:dyDescent="0.25">
      <c r="A335" s="29"/>
      <c r="B335" s="27" t="s">
        <v>206</v>
      </c>
      <c r="C335" s="28"/>
      <c r="D335" s="28"/>
      <c r="E335" s="28"/>
      <c r="F335" s="28"/>
      <c r="G335" s="28"/>
      <c r="H335" s="62"/>
      <c r="I335" s="77"/>
    </row>
    <row r="336" spans="1:9" x14ac:dyDescent="0.25">
      <c r="A336" s="29"/>
      <c r="B336" s="27"/>
      <c r="C336" s="28"/>
      <c r="D336" s="28"/>
      <c r="E336" s="28"/>
      <c r="F336" s="28"/>
      <c r="G336" s="28"/>
      <c r="H336" s="62"/>
      <c r="I336" s="77"/>
    </row>
    <row r="337" spans="1:9" ht="60" x14ac:dyDescent="0.25">
      <c r="A337" s="29"/>
      <c r="B337" s="27" t="s">
        <v>52</v>
      </c>
      <c r="C337" s="28"/>
      <c r="D337" s="28"/>
      <c r="E337" s="28"/>
      <c r="F337" s="28"/>
      <c r="G337" s="28"/>
      <c r="H337" s="62"/>
      <c r="I337" s="77"/>
    </row>
    <row r="338" spans="1:9" x14ac:dyDescent="0.25">
      <c r="A338" s="29"/>
      <c r="B338" s="27"/>
      <c r="C338" s="28"/>
      <c r="D338" s="28"/>
      <c r="E338" s="28"/>
      <c r="F338" s="28"/>
      <c r="G338" s="28"/>
      <c r="H338" s="62"/>
      <c r="I338" s="77"/>
    </row>
    <row r="339" spans="1:9" x14ac:dyDescent="0.25">
      <c r="A339" s="29"/>
      <c r="B339" s="27"/>
      <c r="C339" s="28"/>
      <c r="D339" s="28"/>
      <c r="E339" s="28"/>
      <c r="F339" s="28"/>
      <c r="G339" s="28"/>
      <c r="H339" s="62"/>
      <c r="I339" s="77"/>
    </row>
    <row r="340" spans="1:9" x14ac:dyDescent="0.25">
      <c r="A340" s="29"/>
      <c r="B340" s="27" t="s">
        <v>207</v>
      </c>
      <c r="C340" s="28"/>
      <c r="D340" s="28"/>
      <c r="E340" s="28"/>
      <c r="F340" s="28"/>
      <c r="G340" s="28"/>
      <c r="H340" s="62"/>
      <c r="I340" s="77"/>
    </row>
    <row r="341" spans="1:9" x14ac:dyDescent="0.25">
      <c r="A341" s="29"/>
      <c r="B341" s="27"/>
      <c r="C341" s="28"/>
      <c r="D341" s="28"/>
      <c r="E341" s="28"/>
      <c r="F341" s="28"/>
      <c r="G341" s="28"/>
      <c r="H341" s="62"/>
      <c r="I341" s="77"/>
    </row>
    <row r="342" spans="1:9" x14ac:dyDescent="0.25">
      <c r="A342" s="29"/>
      <c r="B342" s="27" t="s">
        <v>208</v>
      </c>
      <c r="C342" s="28"/>
      <c r="D342" s="28"/>
      <c r="E342" s="28"/>
      <c r="F342" s="28"/>
      <c r="G342" s="28"/>
      <c r="H342" s="62"/>
      <c r="I342" s="77"/>
    </row>
    <row r="343" spans="1:9" x14ac:dyDescent="0.25">
      <c r="A343" s="29"/>
      <c r="B343" s="27"/>
      <c r="C343" s="28"/>
      <c r="D343" s="28"/>
      <c r="E343" s="28"/>
      <c r="F343" s="28"/>
      <c r="G343" s="28"/>
      <c r="H343" s="62"/>
      <c r="I343" s="77"/>
    </row>
    <row r="344" spans="1:9" ht="45" x14ac:dyDescent="0.25">
      <c r="A344" s="29"/>
      <c r="B344" s="27" t="s">
        <v>209</v>
      </c>
      <c r="C344" s="28"/>
      <c r="D344" s="28"/>
      <c r="E344" s="28"/>
      <c r="F344" s="28"/>
      <c r="G344" s="28"/>
      <c r="H344" s="62"/>
      <c r="I344" s="77"/>
    </row>
    <row r="345" spans="1:9" x14ac:dyDescent="0.25">
      <c r="A345" s="29"/>
      <c r="B345" s="27"/>
      <c r="C345" s="28"/>
      <c r="D345" s="28"/>
      <c r="E345" s="28"/>
      <c r="F345" s="28"/>
      <c r="G345" s="28"/>
      <c r="H345" s="62"/>
      <c r="I345" s="77"/>
    </row>
    <row r="346" spans="1:9" x14ac:dyDescent="0.25">
      <c r="A346" s="29"/>
      <c r="B346" s="27" t="s">
        <v>210</v>
      </c>
      <c r="C346" s="28"/>
      <c r="D346" s="28"/>
      <c r="E346" s="28"/>
      <c r="F346" s="28"/>
      <c r="G346" s="28"/>
      <c r="H346" s="62"/>
      <c r="I346" s="77"/>
    </row>
    <row r="347" spans="1:9" x14ac:dyDescent="0.25">
      <c r="A347" s="29"/>
      <c r="B347" s="27"/>
      <c r="C347" s="28"/>
      <c r="D347" s="28"/>
      <c r="E347" s="28"/>
      <c r="F347" s="28"/>
      <c r="G347" s="28"/>
      <c r="H347" s="62"/>
      <c r="I347" s="77"/>
    </row>
    <row r="348" spans="1:9" ht="75" x14ac:dyDescent="0.25">
      <c r="A348" s="29"/>
      <c r="B348" s="27" t="s">
        <v>211</v>
      </c>
      <c r="C348" s="28"/>
      <c r="D348" s="28"/>
      <c r="E348" s="28"/>
      <c r="F348" s="28"/>
      <c r="G348" s="28"/>
      <c r="H348" s="62"/>
      <c r="I348" s="77"/>
    </row>
    <row r="349" spans="1:9" x14ac:dyDescent="0.25">
      <c r="A349" s="29"/>
      <c r="B349" s="27"/>
      <c r="C349" s="28"/>
      <c r="D349" s="28"/>
      <c r="E349" s="28"/>
      <c r="F349" s="28"/>
      <c r="G349" s="28"/>
      <c r="H349" s="62"/>
      <c r="I349" s="77"/>
    </row>
    <row r="350" spans="1:9" x14ac:dyDescent="0.25">
      <c r="A350" s="29"/>
      <c r="B350" s="27" t="s">
        <v>212</v>
      </c>
      <c r="C350" s="28"/>
      <c r="D350" s="28"/>
      <c r="E350" s="28"/>
      <c r="F350" s="28"/>
      <c r="G350" s="28"/>
      <c r="H350" s="62"/>
      <c r="I350" s="77"/>
    </row>
    <row r="351" spans="1:9" x14ac:dyDescent="0.25">
      <c r="A351" s="29"/>
      <c r="B351" s="27"/>
      <c r="C351" s="28"/>
      <c r="D351" s="28"/>
      <c r="E351" s="28"/>
      <c r="F351" s="28"/>
      <c r="G351" s="28"/>
      <c r="H351" s="62"/>
      <c r="I351" s="77"/>
    </row>
    <row r="352" spans="1:9" ht="30" x14ac:dyDescent="0.25">
      <c r="A352" s="29"/>
      <c r="B352" s="27" t="s">
        <v>213</v>
      </c>
      <c r="C352" s="28"/>
      <c r="D352" s="28"/>
      <c r="E352" s="28"/>
      <c r="F352" s="28"/>
      <c r="G352" s="28"/>
      <c r="H352" s="62"/>
      <c r="I352" s="77"/>
    </row>
    <row r="353" spans="1:9" x14ac:dyDescent="0.25">
      <c r="A353" s="29"/>
      <c r="B353" s="27"/>
      <c r="C353" s="28"/>
      <c r="D353" s="28"/>
      <c r="E353" s="28"/>
      <c r="F353" s="28"/>
      <c r="G353" s="28"/>
      <c r="H353" s="62"/>
      <c r="I353" s="77"/>
    </row>
    <row r="354" spans="1:9" x14ac:dyDescent="0.25">
      <c r="A354" s="29"/>
      <c r="B354" s="27" t="s">
        <v>214</v>
      </c>
      <c r="C354" s="28"/>
      <c r="D354" s="28"/>
      <c r="E354" s="28"/>
      <c r="F354" s="28"/>
      <c r="G354" s="28"/>
      <c r="H354" s="62"/>
      <c r="I354" s="77"/>
    </row>
    <row r="355" spans="1:9" x14ac:dyDescent="0.25">
      <c r="A355" s="29"/>
      <c r="B355" s="27"/>
      <c r="C355" s="28"/>
      <c r="D355" s="28"/>
      <c r="E355" s="28"/>
      <c r="F355" s="28"/>
      <c r="G355" s="28"/>
      <c r="H355" s="62"/>
      <c r="I355" s="77"/>
    </row>
    <row r="356" spans="1:9" ht="45" x14ac:dyDescent="0.25">
      <c r="A356" s="29"/>
      <c r="B356" s="27" t="s">
        <v>215</v>
      </c>
      <c r="C356" s="28"/>
      <c r="D356" s="28"/>
      <c r="E356" s="28"/>
      <c r="F356" s="28"/>
      <c r="G356" s="28"/>
      <c r="H356" s="62"/>
      <c r="I356" s="77"/>
    </row>
    <row r="357" spans="1:9" x14ac:dyDescent="0.25">
      <c r="A357" s="29"/>
      <c r="B357" s="27"/>
      <c r="C357" s="28"/>
      <c r="D357" s="28"/>
      <c r="E357" s="28"/>
      <c r="F357" s="28"/>
      <c r="G357" s="28"/>
      <c r="H357" s="62"/>
      <c r="I357" s="77"/>
    </row>
    <row r="358" spans="1:9" x14ac:dyDescent="0.25">
      <c r="A358" s="29"/>
      <c r="B358" s="27" t="s">
        <v>216</v>
      </c>
      <c r="C358" s="28"/>
      <c r="D358" s="28"/>
      <c r="E358" s="28"/>
      <c r="F358" s="28"/>
      <c r="G358" s="28"/>
      <c r="H358" s="62"/>
      <c r="I358" s="77"/>
    </row>
    <row r="359" spans="1:9" x14ac:dyDescent="0.25">
      <c r="A359" s="29"/>
      <c r="B359" s="27"/>
      <c r="C359" s="28"/>
      <c r="D359" s="28"/>
      <c r="E359" s="28"/>
      <c r="F359" s="28"/>
      <c r="G359" s="28"/>
      <c r="H359" s="62"/>
      <c r="I359" s="77"/>
    </row>
    <row r="360" spans="1:9" x14ac:dyDescent="0.25">
      <c r="A360" s="29">
        <v>1</v>
      </c>
      <c r="B360" s="27" t="s">
        <v>217</v>
      </c>
      <c r="C360" s="28" t="s">
        <v>88</v>
      </c>
      <c r="D360" s="28">
        <v>10</v>
      </c>
      <c r="E360" s="28">
        <v>10</v>
      </c>
      <c r="F360" s="78">
        <v>330</v>
      </c>
      <c r="G360" s="139"/>
      <c r="H360" s="62">
        <f>D360*F360</f>
        <v>3300</v>
      </c>
      <c r="I360" s="79">
        <f>E360*G360</f>
        <v>0</v>
      </c>
    </row>
    <row r="361" spans="1:9" x14ac:dyDescent="0.25">
      <c r="A361" s="29"/>
      <c r="B361" s="27"/>
      <c r="C361" s="28"/>
      <c r="D361" s="28"/>
      <c r="E361" s="28"/>
      <c r="F361" s="28"/>
      <c r="G361" s="28"/>
      <c r="H361" s="62"/>
      <c r="I361" s="79"/>
    </row>
    <row r="362" spans="1:9" x14ac:dyDescent="0.25">
      <c r="A362" s="29"/>
      <c r="B362" s="27" t="s">
        <v>218</v>
      </c>
      <c r="C362" s="28"/>
      <c r="D362" s="28"/>
      <c r="E362" s="28"/>
      <c r="F362" s="28"/>
      <c r="G362" s="28"/>
      <c r="H362" s="62"/>
      <c r="I362" s="79"/>
    </row>
    <row r="363" spans="1:9" x14ac:dyDescent="0.25">
      <c r="A363" s="29"/>
      <c r="B363" s="27"/>
      <c r="C363" s="28"/>
      <c r="D363" s="28"/>
      <c r="E363" s="28"/>
      <c r="F363" s="28"/>
      <c r="G363" s="28"/>
      <c r="H363" s="62"/>
      <c r="I363" s="79"/>
    </row>
    <row r="364" spans="1:9" ht="30" x14ac:dyDescent="0.25">
      <c r="A364" s="29"/>
      <c r="B364" s="27" t="s">
        <v>219</v>
      </c>
      <c r="C364" s="28"/>
      <c r="D364" s="28"/>
      <c r="E364" s="28"/>
      <c r="F364" s="28"/>
      <c r="G364" s="28"/>
      <c r="H364" s="62"/>
      <c r="I364" s="79"/>
    </row>
    <row r="365" spans="1:9" x14ac:dyDescent="0.25">
      <c r="A365" s="29"/>
      <c r="B365" s="27"/>
      <c r="C365" s="28"/>
      <c r="D365" s="28"/>
      <c r="E365" s="28"/>
      <c r="F365" s="28"/>
      <c r="G365" s="28"/>
      <c r="H365" s="62"/>
      <c r="I365" s="79"/>
    </row>
    <row r="366" spans="1:9" x14ac:dyDescent="0.25">
      <c r="A366" s="29">
        <v>2</v>
      </c>
      <c r="B366" s="27" t="s">
        <v>220</v>
      </c>
      <c r="C366" s="28" t="s">
        <v>88</v>
      </c>
      <c r="D366" s="28">
        <v>16</v>
      </c>
      <c r="E366" s="28">
        <v>16</v>
      </c>
      <c r="F366" s="78">
        <v>330</v>
      </c>
      <c r="G366" s="139"/>
      <c r="H366" s="62">
        <f>D366*F366</f>
        <v>5280</v>
      </c>
      <c r="I366" s="79">
        <f>E366*G366</f>
        <v>0</v>
      </c>
    </row>
    <row r="367" spans="1:9" x14ac:dyDescent="0.25">
      <c r="A367" s="29"/>
      <c r="B367" s="27"/>
      <c r="C367" s="28"/>
      <c r="D367" s="28"/>
      <c r="E367" s="28"/>
      <c r="F367" s="28"/>
      <c r="G367" s="28"/>
      <c r="H367" s="62"/>
      <c r="I367" s="79"/>
    </row>
    <row r="368" spans="1:9" x14ac:dyDescent="0.25">
      <c r="A368" s="29">
        <v>3</v>
      </c>
      <c r="B368" s="27" t="s">
        <v>221</v>
      </c>
      <c r="C368" s="28" t="s">
        <v>88</v>
      </c>
      <c r="D368" s="28">
        <v>24</v>
      </c>
      <c r="E368" s="28">
        <v>98</v>
      </c>
      <c r="F368" s="78">
        <v>330</v>
      </c>
      <c r="G368" s="139"/>
      <c r="H368" s="62">
        <f>D368*F368</f>
        <v>7920</v>
      </c>
      <c r="I368" s="79">
        <f>E368*G368</f>
        <v>0</v>
      </c>
    </row>
    <row r="369" spans="1:9" x14ac:dyDescent="0.25">
      <c r="A369" s="29"/>
      <c r="B369" s="27"/>
      <c r="C369" s="28"/>
      <c r="D369" s="28"/>
      <c r="E369" s="28"/>
      <c r="F369" s="28"/>
      <c r="G369" s="28"/>
      <c r="H369" s="62"/>
      <c r="I369" s="79"/>
    </row>
    <row r="370" spans="1:9" x14ac:dyDescent="0.25">
      <c r="A370" s="29"/>
      <c r="B370" s="27" t="s">
        <v>222</v>
      </c>
      <c r="C370" s="28"/>
      <c r="D370" s="28"/>
      <c r="E370" s="28"/>
      <c r="F370" s="28"/>
      <c r="G370" s="28"/>
      <c r="H370" s="62"/>
      <c r="I370" s="79"/>
    </row>
    <row r="371" spans="1:9" x14ac:dyDescent="0.25">
      <c r="A371" s="29"/>
      <c r="B371" s="27"/>
      <c r="C371" s="28"/>
      <c r="D371" s="28"/>
      <c r="E371" s="28"/>
      <c r="F371" s="28"/>
      <c r="G371" s="28"/>
      <c r="H371" s="62"/>
      <c r="I371" s="79"/>
    </row>
    <row r="372" spans="1:9" x14ac:dyDescent="0.25">
      <c r="A372" s="29"/>
      <c r="B372" s="27" t="s">
        <v>223</v>
      </c>
      <c r="C372" s="28"/>
      <c r="D372" s="28"/>
      <c r="E372" s="28"/>
      <c r="F372" s="28"/>
      <c r="G372" s="28"/>
      <c r="H372" s="62"/>
      <c r="I372" s="79"/>
    </row>
    <row r="373" spans="1:9" x14ac:dyDescent="0.25">
      <c r="A373" s="29"/>
      <c r="B373" s="27"/>
      <c r="C373" s="28"/>
      <c r="D373" s="28"/>
      <c r="E373" s="28"/>
      <c r="F373" s="28"/>
      <c r="G373" s="28"/>
      <c r="H373" s="62"/>
      <c r="I373" s="79"/>
    </row>
    <row r="374" spans="1:9" x14ac:dyDescent="0.25">
      <c r="A374" s="29">
        <v>4</v>
      </c>
      <c r="B374" s="27" t="s">
        <v>224</v>
      </c>
      <c r="C374" s="28" t="s">
        <v>82</v>
      </c>
      <c r="D374" s="28">
        <v>63</v>
      </c>
      <c r="E374" s="28">
        <v>63</v>
      </c>
      <c r="F374" s="78">
        <v>15</v>
      </c>
      <c r="G374" s="139"/>
      <c r="H374" s="62">
        <f>D374*F374</f>
        <v>945</v>
      </c>
      <c r="I374" s="79">
        <f>E374*G374</f>
        <v>0</v>
      </c>
    </row>
    <row r="375" spans="1:9" x14ac:dyDescent="0.25">
      <c r="A375" s="29"/>
      <c r="B375" s="27"/>
      <c r="C375" s="28"/>
      <c r="D375" s="28"/>
      <c r="E375" s="28"/>
      <c r="F375" s="28"/>
      <c r="G375" s="28"/>
      <c r="H375" s="62"/>
      <c r="I375" s="79"/>
    </row>
    <row r="376" spans="1:9" x14ac:dyDescent="0.25">
      <c r="A376" s="29">
        <v>5</v>
      </c>
      <c r="B376" s="27" t="s">
        <v>225</v>
      </c>
      <c r="C376" s="28" t="s">
        <v>82</v>
      </c>
      <c r="D376" s="28">
        <v>136</v>
      </c>
      <c r="E376" s="28">
        <v>136</v>
      </c>
      <c r="F376" s="78">
        <v>15</v>
      </c>
      <c r="G376" s="139"/>
      <c r="H376" s="62">
        <f>D376*F376</f>
        <v>2040</v>
      </c>
      <c r="I376" s="79">
        <f>E376*G376</f>
        <v>0</v>
      </c>
    </row>
    <row r="377" spans="1:9" x14ac:dyDescent="0.25">
      <c r="A377" s="29"/>
      <c r="B377" s="27"/>
      <c r="C377" s="28"/>
      <c r="D377" s="28"/>
      <c r="E377" s="28"/>
      <c r="F377" s="28"/>
      <c r="G377" s="28"/>
      <c r="H377" s="62"/>
      <c r="I377" s="79"/>
    </row>
    <row r="378" spans="1:9" x14ac:dyDescent="0.25">
      <c r="A378" s="29"/>
      <c r="B378" s="27" t="s">
        <v>226</v>
      </c>
      <c r="C378" s="28"/>
      <c r="D378" s="28"/>
      <c r="E378" s="28"/>
      <c r="F378" s="28"/>
      <c r="G378" s="28"/>
      <c r="H378" s="62"/>
      <c r="I378" s="79"/>
    </row>
    <row r="379" spans="1:9" x14ac:dyDescent="0.25">
      <c r="A379" s="29"/>
      <c r="B379" s="27"/>
      <c r="C379" s="28"/>
      <c r="D379" s="28"/>
      <c r="E379" s="28"/>
      <c r="F379" s="28"/>
      <c r="G379" s="28"/>
      <c r="H379" s="62"/>
      <c r="I379" s="79"/>
    </row>
    <row r="380" spans="1:9" ht="45" x14ac:dyDescent="0.25">
      <c r="A380" s="29"/>
      <c r="B380" s="27" t="s">
        <v>227</v>
      </c>
      <c r="C380" s="28"/>
      <c r="D380" s="28"/>
      <c r="E380" s="28"/>
      <c r="F380" s="28"/>
      <c r="G380" s="28"/>
      <c r="H380" s="62"/>
      <c r="I380" s="79"/>
    </row>
    <row r="381" spans="1:9" x14ac:dyDescent="0.25">
      <c r="A381" s="29"/>
      <c r="B381" s="27"/>
      <c r="C381" s="28"/>
      <c r="D381" s="28"/>
      <c r="E381" s="28"/>
      <c r="F381" s="28"/>
      <c r="G381" s="28"/>
      <c r="H381" s="62"/>
      <c r="I381" s="79"/>
    </row>
    <row r="382" spans="1:9" x14ac:dyDescent="0.25">
      <c r="A382" s="29">
        <v>6</v>
      </c>
      <c r="B382" s="27" t="s">
        <v>228</v>
      </c>
      <c r="C382" s="28" t="s">
        <v>82</v>
      </c>
      <c r="D382" s="28">
        <v>3</v>
      </c>
      <c r="E382" s="28">
        <v>3</v>
      </c>
      <c r="F382" s="78">
        <v>200</v>
      </c>
      <c r="G382" s="139"/>
      <c r="H382" s="62">
        <f>D382*F382</f>
        <v>600</v>
      </c>
      <c r="I382" s="79">
        <f>E382*G382</f>
        <v>0</v>
      </c>
    </row>
    <row r="383" spans="1:9" x14ac:dyDescent="0.25">
      <c r="A383" s="29"/>
      <c r="B383" s="27"/>
      <c r="C383" s="28"/>
      <c r="D383" s="28"/>
      <c r="E383" s="28"/>
      <c r="F383" s="28"/>
      <c r="G383" s="28"/>
      <c r="H383" s="62"/>
      <c r="I383" s="79"/>
    </row>
    <row r="384" spans="1:9" ht="21.75" customHeight="1" thickBot="1" x14ac:dyDescent="0.3">
      <c r="A384" s="29"/>
      <c r="B384" s="67" t="s">
        <v>229</v>
      </c>
      <c r="C384" s="28"/>
      <c r="D384" s="28"/>
      <c r="E384" s="28"/>
      <c r="F384" s="28"/>
      <c r="G384" s="28"/>
      <c r="H384" s="81">
        <f>SUM(H359:H383)</f>
        <v>20085</v>
      </c>
      <c r="I384" s="82">
        <f>SUM(I359:I383)</f>
        <v>0</v>
      </c>
    </row>
    <row r="385" spans="1:9" x14ac:dyDescent="0.25">
      <c r="A385" s="29"/>
      <c r="B385" s="27"/>
      <c r="C385" s="28"/>
      <c r="D385" s="28"/>
      <c r="E385" s="28"/>
      <c r="F385" s="28"/>
      <c r="G385" s="28"/>
      <c r="H385" s="62"/>
      <c r="I385" s="79"/>
    </row>
    <row r="386" spans="1:9" s="76" customFormat="1" x14ac:dyDescent="0.25">
      <c r="A386" s="71"/>
      <c r="B386" s="72" t="s">
        <v>230</v>
      </c>
      <c r="C386" s="73"/>
      <c r="D386" s="73"/>
      <c r="E386" s="73"/>
      <c r="F386" s="73"/>
      <c r="G386" s="73"/>
      <c r="H386" s="74"/>
      <c r="I386" s="88"/>
    </row>
    <row r="387" spans="1:9" x14ac:dyDescent="0.25">
      <c r="A387" s="29"/>
      <c r="B387" s="27"/>
      <c r="C387" s="28"/>
      <c r="D387" s="28"/>
      <c r="E387" s="28"/>
      <c r="F387" s="28"/>
      <c r="G387" s="28"/>
      <c r="H387" s="62"/>
      <c r="I387" s="79"/>
    </row>
    <row r="388" spans="1:9" x14ac:dyDescent="0.25">
      <c r="A388" s="29"/>
      <c r="B388" s="27" t="s">
        <v>231</v>
      </c>
      <c r="C388" s="28"/>
      <c r="D388" s="28"/>
      <c r="E388" s="28"/>
      <c r="F388" s="28"/>
      <c r="G388" s="28"/>
      <c r="H388" s="62"/>
      <c r="I388" s="79"/>
    </row>
    <row r="389" spans="1:9" x14ac:dyDescent="0.25">
      <c r="A389" s="29"/>
      <c r="B389" s="27"/>
      <c r="C389" s="28"/>
      <c r="D389" s="28"/>
      <c r="E389" s="28"/>
      <c r="F389" s="28"/>
      <c r="G389" s="28"/>
      <c r="H389" s="62"/>
      <c r="I389" s="79"/>
    </row>
    <row r="390" spans="1:9" ht="60" x14ac:dyDescent="0.25">
      <c r="A390" s="29"/>
      <c r="B390" s="27" t="s">
        <v>52</v>
      </c>
      <c r="C390" s="28"/>
      <c r="D390" s="28"/>
      <c r="E390" s="28"/>
      <c r="F390" s="28"/>
      <c r="G390" s="28"/>
      <c r="H390" s="62"/>
      <c r="I390" s="79"/>
    </row>
    <row r="391" spans="1:9" x14ac:dyDescent="0.25">
      <c r="A391" s="29"/>
      <c r="B391" s="27"/>
      <c r="C391" s="28"/>
      <c r="D391" s="28"/>
      <c r="E391" s="28"/>
      <c r="F391" s="28"/>
      <c r="G391" s="28"/>
      <c r="H391" s="62"/>
      <c r="I391" s="79"/>
    </row>
    <row r="392" spans="1:9" ht="60" x14ac:dyDescent="0.25">
      <c r="A392" s="29"/>
      <c r="B392" s="27" t="s">
        <v>173</v>
      </c>
      <c r="C392" s="28"/>
      <c r="D392" s="28"/>
      <c r="E392" s="28"/>
      <c r="F392" s="28"/>
      <c r="G392" s="28"/>
      <c r="H392" s="62"/>
      <c r="I392" s="79"/>
    </row>
    <row r="393" spans="1:9" x14ac:dyDescent="0.25">
      <c r="A393" s="29"/>
      <c r="B393" s="27"/>
      <c r="C393" s="28"/>
      <c r="D393" s="28"/>
      <c r="E393" s="28"/>
      <c r="F393" s="28"/>
      <c r="G393" s="28"/>
      <c r="H393" s="62"/>
      <c r="I393" s="79"/>
    </row>
    <row r="394" spans="1:9" x14ac:dyDescent="0.25">
      <c r="A394" s="29"/>
      <c r="B394" s="27"/>
      <c r="C394" s="28"/>
      <c r="D394" s="28"/>
      <c r="E394" s="28"/>
      <c r="F394" s="28"/>
      <c r="G394" s="28"/>
      <c r="H394" s="62"/>
      <c r="I394" s="79"/>
    </row>
    <row r="395" spans="1:9" x14ac:dyDescent="0.25">
      <c r="A395" s="29"/>
      <c r="B395" s="27" t="s">
        <v>232</v>
      </c>
      <c r="C395" s="28"/>
      <c r="D395" s="28"/>
      <c r="E395" s="28"/>
      <c r="F395" s="28"/>
      <c r="G395" s="28"/>
      <c r="H395" s="62"/>
      <c r="I395" s="79"/>
    </row>
    <row r="396" spans="1:9" x14ac:dyDescent="0.25">
      <c r="A396" s="29"/>
      <c r="B396" s="27"/>
      <c r="C396" s="28"/>
      <c r="D396" s="28"/>
      <c r="E396" s="28"/>
      <c r="F396" s="28"/>
      <c r="G396" s="28"/>
      <c r="H396" s="62"/>
      <c r="I396" s="79"/>
    </row>
    <row r="397" spans="1:9" ht="60" x14ac:dyDescent="0.25">
      <c r="A397" s="29"/>
      <c r="B397" s="27" t="s">
        <v>233</v>
      </c>
      <c r="C397" s="28"/>
      <c r="D397" s="28"/>
      <c r="E397" s="28"/>
      <c r="F397" s="28"/>
      <c r="G397" s="28"/>
      <c r="H397" s="62"/>
      <c r="I397" s="79"/>
    </row>
    <row r="398" spans="1:9" x14ac:dyDescent="0.25">
      <c r="A398" s="29"/>
      <c r="B398" s="27"/>
      <c r="C398" s="28"/>
      <c r="D398" s="28"/>
      <c r="E398" s="28"/>
      <c r="F398" s="28"/>
      <c r="G398" s="28"/>
      <c r="H398" s="62"/>
      <c r="I398" s="79"/>
    </row>
    <row r="399" spans="1:9" ht="195" x14ac:dyDescent="0.25">
      <c r="A399" s="29"/>
      <c r="B399" s="27" t="s">
        <v>234</v>
      </c>
      <c r="C399" s="28"/>
      <c r="D399" s="28"/>
      <c r="E399" s="28"/>
      <c r="F399" s="28"/>
      <c r="G399" s="28"/>
      <c r="H399" s="62"/>
      <c r="I399" s="79"/>
    </row>
    <row r="400" spans="1:9" x14ac:dyDescent="0.25">
      <c r="A400" s="29"/>
      <c r="B400" s="27"/>
      <c r="C400" s="28"/>
      <c r="D400" s="28"/>
      <c r="E400" s="28"/>
      <c r="F400" s="28"/>
      <c r="G400" s="28"/>
      <c r="H400" s="62"/>
      <c r="I400" s="79"/>
    </row>
    <row r="401" spans="1:9" ht="30" x14ac:dyDescent="0.25">
      <c r="A401" s="29">
        <v>1</v>
      </c>
      <c r="B401" s="27" t="s">
        <v>235</v>
      </c>
      <c r="C401" s="28" t="s">
        <v>88</v>
      </c>
      <c r="D401" s="28">
        <v>98</v>
      </c>
      <c r="E401" s="28">
        <v>98</v>
      </c>
      <c r="F401" s="78">
        <v>380</v>
      </c>
      <c r="G401" s="139"/>
      <c r="H401" s="62">
        <f>D401*F401</f>
        <v>37240</v>
      </c>
      <c r="I401" s="79">
        <f>E401*G401</f>
        <v>0</v>
      </c>
    </row>
    <row r="402" spans="1:9" x14ac:dyDescent="0.25">
      <c r="A402" s="29"/>
      <c r="B402" s="27"/>
      <c r="C402" s="28"/>
      <c r="D402" s="28"/>
      <c r="E402" s="28"/>
      <c r="F402" s="28"/>
      <c r="G402" s="28"/>
      <c r="H402" s="62"/>
      <c r="I402" s="79"/>
    </row>
    <row r="403" spans="1:9" x14ac:dyDescent="0.25">
      <c r="A403" s="29">
        <v>2</v>
      </c>
      <c r="B403" s="27" t="s">
        <v>236</v>
      </c>
      <c r="C403" s="28" t="s">
        <v>82</v>
      </c>
      <c r="D403" s="28">
        <v>28</v>
      </c>
      <c r="E403" s="28">
        <v>28</v>
      </c>
      <c r="F403" s="78">
        <v>180</v>
      </c>
      <c r="G403" s="139"/>
      <c r="H403" s="62">
        <f>D403*F403</f>
        <v>5040</v>
      </c>
      <c r="I403" s="79">
        <f>E403*G403</f>
        <v>0</v>
      </c>
    </row>
    <row r="404" spans="1:9" x14ac:dyDescent="0.25">
      <c r="A404" s="29"/>
      <c r="B404" s="27"/>
      <c r="C404" s="28"/>
      <c r="D404" s="28"/>
      <c r="E404" s="28"/>
      <c r="F404" s="28"/>
      <c r="G404" s="28"/>
      <c r="H404" s="62"/>
      <c r="I404" s="79"/>
    </row>
    <row r="405" spans="1:9" ht="225" x14ac:dyDescent="0.25">
      <c r="A405" s="29"/>
      <c r="B405" s="27" t="s">
        <v>237</v>
      </c>
      <c r="C405" s="28"/>
      <c r="D405" s="28"/>
      <c r="E405" s="28"/>
      <c r="F405" s="28"/>
      <c r="G405" s="28"/>
      <c r="H405" s="62"/>
      <c r="I405" s="79"/>
    </row>
    <row r="406" spans="1:9" x14ac:dyDescent="0.25">
      <c r="A406" s="29"/>
      <c r="B406" s="27"/>
      <c r="C406" s="28"/>
      <c r="D406" s="28"/>
      <c r="E406" s="28"/>
      <c r="F406" s="28"/>
      <c r="G406" s="28"/>
      <c r="H406" s="62"/>
      <c r="I406" s="79"/>
    </row>
    <row r="407" spans="1:9" ht="30" x14ac:dyDescent="0.25">
      <c r="A407" s="29">
        <v>3</v>
      </c>
      <c r="B407" s="27" t="s">
        <v>235</v>
      </c>
      <c r="C407" s="28" t="s">
        <v>88</v>
      </c>
      <c r="D407" s="28">
        <v>1107</v>
      </c>
      <c r="E407" s="28">
        <v>470</v>
      </c>
      <c r="F407" s="78">
        <v>380</v>
      </c>
      <c r="G407" s="139"/>
      <c r="H407" s="62">
        <f>D407*F407</f>
        <v>420660</v>
      </c>
      <c r="I407" s="79">
        <f>E407*G407</f>
        <v>0</v>
      </c>
    </row>
    <row r="408" spans="1:9" x14ac:dyDescent="0.25">
      <c r="A408" s="29"/>
      <c r="B408" s="27"/>
      <c r="C408" s="28"/>
      <c r="D408" s="28"/>
      <c r="E408" s="28"/>
      <c r="F408" s="28"/>
      <c r="G408" s="28"/>
      <c r="H408" s="62"/>
      <c r="I408" s="79"/>
    </row>
    <row r="409" spans="1:9" ht="30" x14ac:dyDescent="0.25">
      <c r="A409" s="29">
        <v>4</v>
      </c>
      <c r="B409" s="27" t="s">
        <v>238</v>
      </c>
      <c r="C409" s="28" t="s">
        <v>82</v>
      </c>
      <c r="D409" s="28">
        <f>113+10</f>
        <v>123</v>
      </c>
      <c r="E409" s="28">
        <v>65</v>
      </c>
      <c r="F409" s="78">
        <v>180</v>
      </c>
      <c r="G409" s="139"/>
      <c r="H409" s="62">
        <f>D409*F409</f>
        <v>22140</v>
      </c>
      <c r="I409" s="79">
        <f>E409*G409</f>
        <v>0</v>
      </c>
    </row>
    <row r="410" spans="1:9" x14ac:dyDescent="0.25">
      <c r="A410" s="29"/>
      <c r="B410" s="27"/>
      <c r="C410" s="28"/>
      <c r="D410" s="28"/>
      <c r="E410" s="28"/>
      <c r="F410" s="28"/>
      <c r="G410" s="28"/>
      <c r="H410" s="62"/>
      <c r="I410" s="79"/>
    </row>
    <row r="411" spans="1:9" x14ac:dyDescent="0.25">
      <c r="A411" s="29"/>
      <c r="B411" s="27" t="s">
        <v>239</v>
      </c>
      <c r="C411" s="28"/>
      <c r="D411" s="28"/>
      <c r="E411" s="28"/>
      <c r="F411" s="28"/>
      <c r="G411" s="28"/>
      <c r="H411" s="62"/>
      <c r="I411" s="79"/>
    </row>
    <row r="412" spans="1:9" x14ac:dyDescent="0.25">
      <c r="A412" s="29"/>
      <c r="B412" s="27"/>
      <c r="C412" s="28"/>
      <c r="D412" s="28"/>
      <c r="E412" s="28"/>
      <c r="F412" s="28"/>
      <c r="G412" s="28"/>
      <c r="H412" s="62"/>
      <c r="I412" s="79"/>
    </row>
    <row r="413" spans="1:9" x14ac:dyDescent="0.25">
      <c r="A413" s="29">
        <v>5</v>
      </c>
      <c r="B413" s="27" t="s">
        <v>240</v>
      </c>
      <c r="C413" s="28" t="s">
        <v>86</v>
      </c>
      <c r="D413" s="28">
        <v>420</v>
      </c>
      <c r="E413" s="28">
        <v>980</v>
      </c>
      <c r="F413" s="78">
        <v>8</v>
      </c>
      <c r="G413" s="139"/>
      <c r="H413" s="62">
        <f>D413*F413</f>
        <v>3360</v>
      </c>
      <c r="I413" s="79">
        <f>E413*G413</f>
        <v>0</v>
      </c>
    </row>
    <row r="414" spans="1:9" x14ac:dyDescent="0.25">
      <c r="A414" s="29"/>
      <c r="B414" s="27"/>
      <c r="C414" s="28"/>
      <c r="D414" s="28"/>
      <c r="E414" s="28"/>
      <c r="F414" s="28"/>
      <c r="G414" s="28"/>
      <c r="H414" s="62"/>
      <c r="I414" s="79"/>
    </row>
    <row r="415" spans="1:9" ht="30" x14ac:dyDescent="0.25">
      <c r="A415" s="29">
        <v>6</v>
      </c>
      <c r="B415" s="27" t="s">
        <v>241</v>
      </c>
      <c r="C415" s="28" t="s">
        <v>88</v>
      </c>
      <c r="D415" s="28">
        <v>313</v>
      </c>
      <c r="E415" s="28">
        <v>313</v>
      </c>
      <c r="F415" s="78">
        <v>60</v>
      </c>
      <c r="G415" s="139"/>
      <c r="H415" s="62">
        <f>F415*D415</f>
        <v>18780</v>
      </c>
      <c r="I415" s="79">
        <f>E415*G415</f>
        <v>0</v>
      </c>
    </row>
    <row r="416" spans="1:9" x14ac:dyDescent="0.25">
      <c r="A416" s="29"/>
      <c r="B416" s="27"/>
      <c r="C416" s="28"/>
      <c r="D416" s="28"/>
      <c r="E416" s="28"/>
      <c r="F416" s="28"/>
      <c r="G416" s="28"/>
      <c r="H416" s="62"/>
      <c r="I416" s="79"/>
    </row>
    <row r="417" spans="1:9" x14ac:dyDescent="0.25">
      <c r="A417" s="29"/>
      <c r="B417" s="27" t="s">
        <v>242</v>
      </c>
      <c r="C417" s="28"/>
      <c r="D417" s="28"/>
      <c r="E417" s="28"/>
      <c r="F417" s="28"/>
      <c r="G417" s="28"/>
      <c r="H417" s="62"/>
      <c r="I417" s="79"/>
    </row>
    <row r="418" spans="1:9" x14ac:dyDescent="0.25">
      <c r="A418" s="29"/>
      <c r="B418" s="27"/>
      <c r="C418" s="28"/>
      <c r="D418" s="28"/>
      <c r="E418" s="28"/>
      <c r="F418" s="28"/>
      <c r="G418" s="28"/>
      <c r="H418" s="62"/>
      <c r="I418" s="79"/>
    </row>
    <row r="419" spans="1:9" ht="30" x14ac:dyDescent="0.25">
      <c r="A419" s="29">
        <v>7</v>
      </c>
      <c r="B419" s="27" t="s">
        <v>243</v>
      </c>
      <c r="C419" s="28" t="s">
        <v>82</v>
      </c>
      <c r="D419" s="28">
        <v>57</v>
      </c>
      <c r="E419" s="28">
        <v>123</v>
      </c>
      <c r="F419" s="78">
        <v>80</v>
      </c>
      <c r="G419" s="139"/>
      <c r="H419" s="62">
        <f>D419*F419</f>
        <v>4560</v>
      </c>
      <c r="I419" s="79">
        <f>E419*G419</f>
        <v>0</v>
      </c>
    </row>
    <row r="420" spans="1:9" x14ac:dyDescent="0.25">
      <c r="A420" s="29"/>
      <c r="B420" s="27"/>
      <c r="C420" s="28"/>
      <c r="D420" s="28"/>
      <c r="E420" s="28"/>
      <c r="F420" s="28"/>
      <c r="G420" s="28"/>
      <c r="H420" s="62"/>
      <c r="I420" s="79"/>
    </row>
    <row r="421" spans="1:9" ht="30" x14ac:dyDescent="0.25">
      <c r="A421" s="29">
        <v>8</v>
      </c>
      <c r="B421" s="27" t="s">
        <v>244</v>
      </c>
      <c r="C421" s="28" t="s">
        <v>82</v>
      </c>
      <c r="D421" s="28">
        <v>225</v>
      </c>
      <c r="E421" s="28">
        <v>123</v>
      </c>
      <c r="F421" s="78">
        <v>80</v>
      </c>
      <c r="G421" s="139"/>
      <c r="H421" s="62">
        <f>D421*F421</f>
        <v>18000</v>
      </c>
      <c r="I421" s="79">
        <f>E421*G421</f>
        <v>0</v>
      </c>
    </row>
    <row r="422" spans="1:9" x14ac:dyDescent="0.25">
      <c r="A422" s="29"/>
      <c r="B422" s="27"/>
      <c r="C422" s="28"/>
      <c r="D422" s="28"/>
      <c r="E422" s="28"/>
      <c r="F422" s="28"/>
      <c r="G422" s="28"/>
      <c r="H422" s="62"/>
      <c r="I422" s="79"/>
    </row>
    <row r="423" spans="1:9" ht="30" x14ac:dyDescent="0.25">
      <c r="A423" s="29"/>
      <c r="B423" s="27" t="s">
        <v>582</v>
      </c>
      <c r="C423" s="28"/>
      <c r="D423" s="28"/>
      <c r="E423" s="28"/>
      <c r="F423" s="28"/>
      <c r="G423" s="28"/>
      <c r="H423" s="62"/>
      <c r="I423" s="89"/>
    </row>
    <row r="424" spans="1:9" x14ac:dyDescent="0.25">
      <c r="A424" s="29"/>
      <c r="B424" s="27"/>
      <c r="C424" s="28"/>
      <c r="D424" s="28"/>
      <c r="E424" s="28"/>
      <c r="F424" s="28"/>
      <c r="G424" s="28"/>
      <c r="H424" s="62"/>
      <c r="I424" s="79"/>
    </row>
    <row r="425" spans="1:9" x14ac:dyDescent="0.25">
      <c r="A425" s="29">
        <v>9</v>
      </c>
      <c r="B425" s="27" t="s">
        <v>245</v>
      </c>
      <c r="C425" s="28" t="s">
        <v>82</v>
      </c>
      <c r="D425" s="28">
        <v>9</v>
      </c>
      <c r="E425" s="28">
        <v>45</v>
      </c>
      <c r="F425" s="78">
        <v>160</v>
      </c>
      <c r="G425" s="139"/>
      <c r="H425" s="62">
        <f>D425*F425</f>
        <v>1440</v>
      </c>
      <c r="I425" s="79">
        <f>E425*G425</f>
        <v>0</v>
      </c>
    </row>
    <row r="426" spans="1:9" x14ac:dyDescent="0.25">
      <c r="A426" s="29"/>
      <c r="B426" s="27"/>
      <c r="C426" s="28"/>
      <c r="D426" s="28"/>
      <c r="E426" s="28"/>
      <c r="F426" s="28"/>
      <c r="G426" s="28"/>
      <c r="H426" s="62"/>
      <c r="I426" s="79"/>
    </row>
    <row r="427" spans="1:9" x14ac:dyDescent="0.25">
      <c r="A427" s="29">
        <v>10</v>
      </c>
      <c r="B427" s="27" t="s">
        <v>246</v>
      </c>
      <c r="C427" s="28" t="s">
        <v>82</v>
      </c>
      <c r="D427" s="28">
        <v>12</v>
      </c>
      <c r="E427" s="28">
        <v>52</v>
      </c>
      <c r="F427" s="78">
        <v>130</v>
      </c>
      <c r="G427" s="139"/>
      <c r="H427" s="62">
        <f>D427*F427</f>
        <v>1560</v>
      </c>
      <c r="I427" s="79">
        <f>E427*G427</f>
        <v>0</v>
      </c>
    </row>
    <row r="428" spans="1:9" x14ac:dyDescent="0.25">
      <c r="A428" s="29"/>
      <c r="B428" s="27"/>
      <c r="C428" s="28"/>
      <c r="D428" s="28"/>
      <c r="E428" s="28"/>
      <c r="F428" s="28"/>
      <c r="G428" s="28"/>
      <c r="H428" s="62"/>
      <c r="I428" s="79"/>
    </row>
    <row r="429" spans="1:9" x14ac:dyDescent="0.25">
      <c r="A429" s="29"/>
      <c r="B429" s="27" t="s">
        <v>247</v>
      </c>
      <c r="C429" s="28"/>
      <c r="D429" s="28"/>
      <c r="E429" s="28"/>
      <c r="F429" s="28"/>
      <c r="G429" s="28"/>
      <c r="H429" s="62"/>
      <c r="I429" s="79"/>
    </row>
    <row r="430" spans="1:9" x14ac:dyDescent="0.25">
      <c r="A430" s="29"/>
      <c r="B430" s="27"/>
      <c r="C430" s="28"/>
      <c r="D430" s="28"/>
      <c r="E430" s="28"/>
      <c r="F430" s="28"/>
      <c r="G430" s="28"/>
      <c r="H430" s="62"/>
      <c r="I430" s="79"/>
    </row>
    <row r="431" spans="1:9" ht="60" x14ac:dyDescent="0.25">
      <c r="A431" s="29"/>
      <c r="B431" s="27" t="s">
        <v>248</v>
      </c>
      <c r="C431" s="28"/>
      <c r="D431" s="28"/>
      <c r="E431" s="28"/>
      <c r="F431" s="28"/>
      <c r="G431" s="28"/>
      <c r="H431" s="62"/>
      <c r="I431" s="79"/>
    </row>
    <row r="432" spans="1:9" x14ac:dyDescent="0.25">
      <c r="A432" s="29"/>
      <c r="B432" s="27"/>
      <c r="C432" s="28"/>
      <c r="D432" s="28"/>
      <c r="E432" s="28"/>
      <c r="F432" s="28"/>
      <c r="G432" s="28"/>
      <c r="H432" s="62"/>
      <c r="I432" s="79"/>
    </row>
    <row r="433" spans="1:9" ht="30" x14ac:dyDescent="0.25">
      <c r="A433" s="29">
        <v>11</v>
      </c>
      <c r="B433" s="27" t="s">
        <v>249</v>
      </c>
      <c r="C433" s="28" t="s">
        <v>88</v>
      </c>
      <c r="D433" s="28">
        <v>1129</v>
      </c>
      <c r="E433" s="28">
        <v>479</v>
      </c>
      <c r="F433" s="78">
        <v>60</v>
      </c>
      <c r="G433" s="139"/>
      <c r="H433" s="62">
        <f>D433*F433</f>
        <v>67740</v>
      </c>
      <c r="I433" s="79">
        <f>E433*G433</f>
        <v>0</v>
      </c>
    </row>
    <row r="434" spans="1:9" x14ac:dyDescent="0.25">
      <c r="A434" s="29"/>
      <c r="B434" s="27"/>
      <c r="C434" s="28"/>
      <c r="D434" s="28"/>
      <c r="E434" s="28"/>
      <c r="F434" s="28"/>
      <c r="G434" s="28"/>
      <c r="H434" s="62"/>
      <c r="I434" s="79"/>
    </row>
    <row r="435" spans="1:9" ht="30" x14ac:dyDescent="0.25">
      <c r="A435" s="29">
        <v>12</v>
      </c>
      <c r="B435" s="27" t="s">
        <v>250</v>
      </c>
      <c r="C435" s="28" t="s">
        <v>82</v>
      </c>
      <c r="D435" s="28">
        <v>1356</v>
      </c>
      <c r="E435" s="28">
        <v>890</v>
      </c>
      <c r="F435" s="78">
        <v>12</v>
      </c>
      <c r="G435" s="139"/>
      <c r="H435" s="62">
        <f>D435*F435</f>
        <v>16272</v>
      </c>
      <c r="I435" s="79">
        <f>E435*G435</f>
        <v>0</v>
      </c>
    </row>
    <row r="436" spans="1:9" x14ac:dyDescent="0.25">
      <c r="A436" s="29"/>
      <c r="B436" s="27"/>
      <c r="C436" s="28"/>
      <c r="D436" s="28"/>
      <c r="E436" s="28"/>
      <c r="F436" s="28"/>
      <c r="G436" s="28"/>
      <c r="H436" s="62"/>
      <c r="I436" s="79"/>
    </row>
    <row r="437" spans="1:9" ht="24.75" customHeight="1" thickBot="1" x14ac:dyDescent="0.3">
      <c r="A437" s="29"/>
      <c r="B437" s="67" t="s">
        <v>251</v>
      </c>
      <c r="C437" s="28"/>
      <c r="D437" s="28"/>
      <c r="E437" s="28"/>
      <c r="F437" s="28"/>
      <c r="G437" s="28"/>
      <c r="H437" s="81">
        <f>SUM(H401:H436)</f>
        <v>616792</v>
      </c>
      <c r="I437" s="82">
        <f>SUM(I401:I436)</f>
        <v>0</v>
      </c>
    </row>
    <row r="438" spans="1:9" x14ac:dyDescent="0.25">
      <c r="A438" s="29"/>
      <c r="B438" s="27"/>
      <c r="C438" s="28"/>
      <c r="D438" s="28"/>
      <c r="E438" s="28"/>
      <c r="F438" s="28"/>
      <c r="G438" s="28"/>
      <c r="H438" s="62"/>
      <c r="I438" s="79"/>
    </row>
    <row r="439" spans="1:9" s="76" customFormat="1" x14ac:dyDescent="0.25">
      <c r="A439" s="71"/>
      <c r="B439" s="72" t="s">
        <v>252</v>
      </c>
      <c r="C439" s="73"/>
      <c r="D439" s="73"/>
      <c r="E439" s="73"/>
      <c r="F439" s="73"/>
      <c r="G439" s="73"/>
      <c r="H439" s="74"/>
      <c r="I439" s="88"/>
    </row>
    <row r="440" spans="1:9" x14ac:dyDescent="0.25">
      <c r="A440" s="29"/>
      <c r="B440" s="27"/>
      <c r="C440" s="28"/>
      <c r="D440" s="28"/>
      <c r="E440" s="28"/>
      <c r="F440" s="28"/>
      <c r="G440" s="28"/>
      <c r="H440" s="62"/>
      <c r="I440" s="79"/>
    </row>
    <row r="441" spans="1:9" x14ac:dyDescent="0.25">
      <c r="A441" s="29"/>
      <c r="B441" s="27" t="s">
        <v>253</v>
      </c>
      <c r="C441" s="28"/>
      <c r="D441" s="28"/>
      <c r="E441" s="28"/>
      <c r="F441" s="28"/>
      <c r="G441" s="28"/>
      <c r="H441" s="62"/>
      <c r="I441" s="79"/>
    </row>
    <row r="442" spans="1:9" x14ac:dyDescent="0.25">
      <c r="A442" s="29"/>
      <c r="B442" s="27"/>
      <c r="C442" s="28"/>
      <c r="D442" s="28"/>
      <c r="E442" s="28"/>
      <c r="F442" s="28"/>
      <c r="G442" s="28"/>
      <c r="H442" s="62"/>
      <c r="I442" s="79"/>
    </row>
    <row r="443" spans="1:9" ht="60" x14ac:dyDescent="0.25">
      <c r="A443" s="29"/>
      <c r="B443" s="27" t="s">
        <v>52</v>
      </c>
      <c r="C443" s="28"/>
      <c r="D443" s="28"/>
      <c r="E443" s="28"/>
      <c r="F443" s="28"/>
      <c r="G443" s="28"/>
      <c r="H443" s="62"/>
      <c r="I443" s="79"/>
    </row>
    <row r="444" spans="1:9" x14ac:dyDescent="0.25">
      <c r="A444" s="29"/>
      <c r="B444" s="27"/>
      <c r="C444" s="28"/>
      <c r="D444" s="28"/>
      <c r="E444" s="28"/>
      <c r="F444" s="28"/>
      <c r="G444" s="28"/>
      <c r="H444" s="62"/>
      <c r="I444" s="79"/>
    </row>
    <row r="445" spans="1:9" ht="60" x14ac:dyDescent="0.25">
      <c r="A445" s="29"/>
      <c r="B445" s="27" t="s">
        <v>173</v>
      </c>
      <c r="C445" s="28"/>
      <c r="D445" s="28"/>
      <c r="E445" s="28"/>
      <c r="F445" s="28"/>
      <c r="G445" s="28"/>
      <c r="H445" s="62"/>
      <c r="I445" s="79"/>
    </row>
    <row r="446" spans="1:9" x14ac:dyDescent="0.25">
      <c r="A446" s="29"/>
      <c r="B446" s="27"/>
      <c r="C446" s="28"/>
      <c r="D446" s="28"/>
      <c r="E446" s="28"/>
      <c r="F446" s="28"/>
      <c r="G446" s="28"/>
      <c r="H446" s="62"/>
      <c r="I446" s="79"/>
    </row>
    <row r="447" spans="1:9" x14ac:dyDescent="0.25">
      <c r="A447" s="29"/>
      <c r="B447" s="27" t="s">
        <v>53</v>
      </c>
      <c r="C447" s="28"/>
      <c r="D447" s="28"/>
      <c r="E447" s="28"/>
      <c r="F447" s="28"/>
      <c r="G447" s="28"/>
      <c r="H447" s="62"/>
      <c r="I447" s="79"/>
    </row>
    <row r="448" spans="1:9" x14ac:dyDescent="0.25">
      <c r="A448" s="29"/>
      <c r="B448" s="27"/>
      <c r="C448" s="28"/>
      <c r="D448" s="28"/>
      <c r="E448" s="28"/>
      <c r="F448" s="28"/>
      <c r="G448" s="28"/>
      <c r="H448" s="62"/>
      <c r="I448" s="79"/>
    </row>
    <row r="449" spans="1:9" x14ac:dyDescent="0.25">
      <c r="A449" s="29"/>
      <c r="B449" s="27" t="s">
        <v>254</v>
      </c>
      <c r="C449" s="28"/>
      <c r="D449" s="28"/>
      <c r="E449" s="28"/>
      <c r="F449" s="28"/>
      <c r="G449" s="28"/>
      <c r="H449" s="62"/>
      <c r="I449" s="79"/>
    </row>
    <row r="450" spans="1:9" x14ac:dyDescent="0.25">
      <c r="A450" s="29"/>
      <c r="B450" s="27"/>
      <c r="C450" s="28"/>
      <c r="D450" s="28"/>
      <c r="E450" s="28"/>
      <c r="F450" s="28"/>
      <c r="G450" s="28"/>
      <c r="H450" s="62"/>
      <c r="I450" s="79"/>
    </row>
    <row r="451" spans="1:9" ht="45" x14ac:dyDescent="0.25">
      <c r="A451" s="29"/>
      <c r="B451" s="27" t="s">
        <v>255</v>
      </c>
      <c r="C451" s="28"/>
      <c r="D451" s="28"/>
      <c r="E451" s="28"/>
      <c r="F451" s="28"/>
      <c r="G451" s="28"/>
      <c r="H451" s="62"/>
      <c r="I451" s="79"/>
    </row>
    <row r="452" spans="1:9" x14ac:dyDescent="0.25">
      <c r="A452" s="29"/>
      <c r="B452" s="27"/>
      <c r="C452" s="28"/>
      <c r="D452" s="28"/>
      <c r="E452" s="28"/>
      <c r="F452" s="28"/>
      <c r="G452" s="28"/>
      <c r="H452" s="62"/>
      <c r="I452" s="79"/>
    </row>
    <row r="453" spans="1:9" ht="60" x14ac:dyDescent="0.25">
      <c r="A453" s="29"/>
      <c r="B453" s="27" t="s">
        <v>256</v>
      </c>
      <c r="C453" s="28"/>
      <c r="D453" s="28"/>
      <c r="E453" s="28"/>
      <c r="F453" s="28"/>
      <c r="G453" s="28"/>
      <c r="H453" s="62"/>
      <c r="I453" s="79"/>
    </row>
    <row r="454" spans="1:9" x14ac:dyDescent="0.25">
      <c r="A454" s="29"/>
      <c r="B454" s="27"/>
      <c r="C454" s="28"/>
      <c r="D454" s="28"/>
      <c r="E454" s="28"/>
      <c r="F454" s="28"/>
      <c r="G454" s="28"/>
      <c r="H454" s="62"/>
      <c r="I454" s="79"/>
    </row>
    <row r="455" spans="1:9" ht="60" x14ac:dyDescent="0.25">
      <c r="A455" s="29"/>
      <c r="B455" s="27" t="s">
        <v>257</v>
      </c>
      <c r="C455" s="28"/>
      <c r="D455" s="28"/>
      <c r="E455" s="28"/>
      <c r="F455" s="28"/>
      <c r="G455" s="28"/>
      <c r="H455" s="62"/>
      <c r="I455" s="79"/>
    </row>
    <row r="456" spans="1:9" x14ac:dyDescent="0.25">
      <c r="A456" s="29"/>
      <c r="B456" s="27"/>
      <c r="C456" s="28"/>
      <c r="D456" s="28"/>
      <c r="E456" s="28"/>
      <c r="F456" s="28"/>
      <c r="G456" s="28"/>
      <c r="H456" s="62"/>
      <c r="I456" s="79"/>
    </row>
    <row r="457" spans="1:9" ht="41.45" customHeight="1" x14ac:dyDescent="0.25">
      <c r="A457" s="29"/>
      <c r="B457" s="27" t="s">
        <v>258</v>
      </c>
      <c r="C457" s="28"/>
      <c r="D457" s="28"/>
      <c r="E457" s="28"/>
      <c r="F457" s="28"/>
      <c r="G457" s="28"/>
      <c r="H457" s="62"/>
      <c r="I457" s="79"/>
    </row>
    <row r="458" spans="1:9" x14ac:dyDescent="0.25">
      <c r="A458" s="29"/>
      <c r="B458" s="27"/>
      <c r="C458" s="28"/>
      <c r="D458" s="28"/>
      <c r="E458" s="28"/>
      <c r="F458" s="28"/>
      <c r="G458" s="28"/>
      <c r="H458" s="62"/>
      <c r="I458" s="79"/>
    </row>
    <row r="459" spans="1:9" ht="41.45" customHeight="1" x14ac:dyDescent="0.25">
      <c r="A459" s="29"/>
      <c r="B459" s="27" t="s">
        <v>259</v>
      </c>
      <c r="C459" s="28"/>
      <c r="D459" s="28"/>
      <c r="E459" s="28"/>
      <c r="F459" s="28"/>
      <c r="G459" s="28"/>
      <c r="H459" s="62"/>
      <c r="I459" s="79"/>
    </row>
    <row r="460" spans="1:9" x14ac:dyDescent="0.25">
      <c r="A460" s="29"/>
      <c r="B460" s="27"/>
      <c r="C460" s="28"/>
      <c r="D460" s="28"/>
      <c r="E460" s="28"/>
      <c r="F460" s="28"/>
      <c r="G460" s="28"/>
      <c r="H460" s="62"/>
      <c r="I460" s="79"/>
    </row>
    <row r="461" spans="1:9" x14ac:dyDescent="0.25">
      <c r="A461" s="29"/>
      <c r="B461" s="27" t="s">
        <v>260</v>
      </c>
      <c r="C461" s="28"/>
      <c r="D461" s="28"/>
      <c r="E461" s="28"/>
      <c r="F461" s="28"/>
      <c r="G461" s="28"/>
      <c r="H461" s="62"/>
      <c r="I461" s="79"/>
    </row>
    <row r="462" spans="1:9" x14ac:dyDescent="0.25">
      <c r="A462" s="29"/>
      <c r="B462" s="27"/>
      <c r="C462" s="28"/>
      <c r="D462" s="28"/>
      <c r="E462" s="28"/>
      <c r="F462" s="28"/>
      <c r="G462" s="28"/>
      <c r="H462" s="62"/>
      <c r="I462" s="79"/>
    </row>
    <row r="463" spans="1:9" x14ac:dyDescent="0.25">
      <c r="A463" s="29"/>
      <c r="B463" s="27" t="s">
        <v>261</v>
      </c>
      <c r="C463" s="28"/>
      <c r="D463" s="28"/>
      <c r="E463" s="28"/>
      <c r="F463" s="28"/>
      <c r="G463" s="28"/>
      <c r="H463" s="62"/>
      <c r="I463" s="79"/>
    </row>
    <row r="464" spans="1:9" x14ac:dyDescent="0.25">
      <c r="A464" s="29"/>
      <c r="B464" s="27"/>
      <c r="C464" s="28"/>
      <c r="D464" s="28"/>
      <c r="E464" s="28"/>
      <c r="F464" s="28"/>
      <c r="G464" s="28"/>
      <c r="H464" s="62"/>
      <c r="I464" s="79"/>
    </row>
    <row r="465" spans="1:9" x14ac:dyDescent="0.25">
      <c r="A465" s="29"/>
      <c r="B465" s="27"/>
      <c r="C465" s="28"/>
      <c r="D465" s="28"/>
      <c r="E465" s="28"/>
      <c r="F465" s="28"/>
      <c r="G465" s="28"/>
      <c r="H465" s="62"/>
      <c r="I465" s="79"/>
    </row>
    <row r="466" spans="1:9" x14ac:dyDescent="0.25">
      <c r="A466" s="29"/>
      <c r="B466" s="27" t="s">
        <v>262</v>
      </c>
      <c r="C466" s="28"/>
      <c r="D466" s="28"/>
      <c r="E466" s="28"/>
      <c r="F466" s="28"/>
      <c r="G466" s="28"/>
      <c r="H466" s="62"/>
      <c r="I466" s="79"/>
    </row>
    <row r="467" spans="1:9" x14ac:dyDescent="0.25">
      <c r="A467" s="29"/>
      <c r="B467" s="27"/>
      <c r="C467" s="28"/>
      <c r="D467" s="28"/>
      <c r="E467" s="28"/>
      <c r="F467" s="28"/>
      <c r="G467" s="28"/>
      <c r="H467" s="62"/>
      <c r="I467" s="79"/>
    </row>
    <row r="468" spans="1:9" x14ac:dyDescent="0.25">
      <c r="A468" s="29"/>
      <c r="B468" s="27" t="s">
        <v>263</v>
      </c>
      <c r="C468" s="28"/>
      <c r="D468" s="28"/>
      <c r="E468" s="28"/>
      <c r="F468" s="28"/>
      <c r="G468" s="28"/>
      <c r="H468" s="62"/>
      <c r="I468" s="79"/>
    </row>
    <row r="469" spans="1:9" x14ac:dyDescent="0.25">
      <c r="A469" s="29"/>
      <c r="B469" s="27"/>
      <c r="C469" s="28"/>
      <c r="D469" s="28"/>
      <c r="E469" s="28"/>
      <c r="F469" s="28"/>
      <c r="G469" s="28"/>
      <c r="H469" s="62"/>
      <c r="I469" s="79"/>
    </row>
    <row r="470" spans="1:9" ht="30" x14ac:dyDescent="0.25">
      <c r="A470" s="29">
        <v>1</v>
      </c>
      <c r="B470" s="27" t="s">
        <v>264</v>
      </c>
      <c r="C470" s="28" t="s">
        <v>86</v>
      </c>
      <c r="D470" s="28">
        <v>35</v>
      </c>
      <c r="E470" s="28">
        <f>16+28</f>
        <v>44</v>
      </c>
      <c r="F470" s="78">
        <v>2600</v>
      </c>
      <c r="G470" s="139"/>
      <c r="H470" s="62">
        <f>D470*F470</f>
        <v>91000</v>
      </c>
      <c r="I470" s="79">
        <f>E470*G470</f>
        <v>0</v>
      </c>
    </row>
    <row r="471" spans="1:9" x14ac:dyDescent="0.25">
      <c r="A471" s="29"/>
      <c r="B471" s="27"/>
      <c r="C471" s="28"/>
      <c r="D471" s="28"/>
      <c r="E471" s="28"/>
      <c r="F471" s="28"/>
      <c r="G471" s="28"/>
      <c r="H471" s="62"/>
      <c r="I471" s="79"/>
    </row>
    <row r="472" spans="1:9" x14ac:dyDescent="0.25">
      <c r="A472" s="29"/>
      <c r="B472" s="27" t="s">
        <v>265</v>
      </c>
      <c r="C472" s="28"/>
      <c r="D472" s="28"/>
      <c r="E472" s="28"/>
      <c r="F472" s="28"/>
      <c r="G472" s="28"/>
      <c r="H472" s="62"/>
      <c r="I472" s="79"/>
    </row>
    <row r="473" spans="1:9" x14ac:dyDescent="0.25">
      <c r="A473" s="29"/>
      <c r="B473" s="27"/>
      <c r="C473" s="28"/>
      <c r="D473" s="28"/>
      <c r="E473" s="28"/>
      <c r="F473" s="28"/>
      <c r="G473" s="28"/>
      <c r="H473" s="62"/>
      <c r="I473" s="79"/>
    </row>
    <row r="474" spans="1:9" ht="30" x14ac:dyDescent="0.25">
      <c r="A474" s="29">
        <v>2</v>
      </c>
      <c r="B474" s="27" t="s">
        <v>266</v>
      </c>
      <c r="C474" s="28" t="s">
        <v>267</v>
      </c>
      <c r="D474" s="28">
        <v>1</v>
      </c>
      <c r="E474" s="28">
        <v>1</v>
      </c>
      <c r="F474" s="90">
        <v>20000</v>
      </c>
      <c r="G474" s="140"/>
      <c r="H474" s="62">
        <f>D474*F474</f>
        <v>20000</v>
      </c>
      <c r="I474" s="79">
        <f>E474*G474</f>
        <v>0</v>
      </c>
    </row>
    <row r="475" spans="1:9" x14ac:dyDescent="0.25">
      <c r="A475" s="29"/>
      <c r="B475" s="27"/>
      <c r="C475" s="28"/>
      <c r="D475" s="28"/>
      <c r="E475" s="28"/>
      <c r="F475" s="28"/>
      <c r="G475" s="28"/>
      <c r="H475" s="62"/>
      <c r="I475" s="79"/>
    </row>
    <row r="476" spans="1:9" ht="45" x14ac:dyDescent="0.25">
      <c r="A476" s="29">
        <v>3</v>
      </c>
      <c r="B476" s="27" t="s">
        <v>268</v>
      </c>
      <c r="C476" s="28" t="s">
        <v>82</v>
      </c>
      <c r="D476" s="28">
        <v>90</v>
      </c>
      <c r="E476" s="28">
        <v>90</v>
      </c>
      <c r="F476" s="78">
        <v>600</v>
      </c>
      <c r="G476" s="139"/>
      <c r="H476" s="62">
        <f>D476*F476</f>
        <v>54000</v>
      </c>
      <c r="I476" s="79">
        <f>E476*G476</f>
        <v>0</v>
      </c>
    </row>
    <row r="477" spans="1:9" x14ac:dyDescent="0.25">
      <c r="A477" s="29"/>
      <c r="B477" s="27"/>
      <c r="C477" s="28"/>
      <c r="D477" s="28"/>
      <c r="E477" s="28"/>
      <c r="F477" s="28"/>
      <c r="G477" s="28"/>
      <c r="H477" s="62"/>
      <c r="I477" s="79"/>
    </row>
    <row r="478" spans="1:9" x14ac:dyDescent="0.25">
      <c r="A478" s="29">
        <v>4</v>
      </c>
      <c r="B478" s="27" t="s">
        <v>269</v>
      </c>
      <c r="C478" s="28" t="s">
        <v>82</v>
      </c>
      <c r="D478" s="28">
        <v>1175</v>
      </c>
      <c r="E478" s="28">
        <f>470+70</f>
        <v>540</v>
      </c>
      <c r="F478" s="78">
        <v>100</v>
      </c>
      <c r="G478" s="139"/>
      <c r="H478" s="62">
        <f>D478*F478</f>
        <v>117500</v>
      </c>
      <c r="I478" s="79">
        <f>E478*G478</f>
        <v>0</v>
      </c>
    </row>
    <row r="479" spans="1:9" x14ac:dyDescent="0.25">
      <c r="A479" s="29"/>
      <c r="B479" s="27"/>
      <c r="C479" s="28"/>
      <c r="D479" s="28"/>
      <c r="E479" s="28"/>
      <c r="F479" s="28"/>
      <c r="G479" s="28"/>
      <c r="H479" s="62"/>
      <c r="I479" s="79"/>
    </row>
    <row r="480" spans="1:9" ht="30" x14ac:dyDescent="0.25">
      <c r="A480" s="29">
        <v>5</v>
      </c>
      <c r="B480" s="27" t="s">
        <v>270</v>
      </c>
      <c r="C480" s="28" t="s">
        <v>82</v>
      </c>
      <c r="D480" s="28">
        <v>293</v>
      </c>
      <c r="E480" s="28">
        <f>95+15</f>
        <v>110</v>
      </c>
      <c r="F480" s="78">
        <v>100</v>
      </c>
      <c r="G480" s="139"/>
      <c r="H480" s="62">
        <f>D480*F480</f>
        <v>29300</v>
      </c>
      <c r="I480" s="79">
        <f>E480*G480</f>
        <v>0</v>
      </c>
    </row>
    <row r="481" spans="1:9" x14ac:dyDescent="0.25">
      <c r="A481" s="29"/>
      <c r="B481" s="27"/>
      <c r="C481" s="28"/>
      <c r="D481" s="28"/>
      <c r="E481" s="28"/>
      <c r="F481" s="28"/>
      <c r="G481" s="28"/>
      <c r="H481" s="62"/>
      <c r="I481" s="79"/>
    </row>
    <row r="482" spans="1:9" ht="30" x14ac:dyDescent="0.25">
      <c r="A482" s="29">
        <v>6</v>
      </c>
      <c r="B482" s="27" t="s">
        <v>271</v>
      </c>
      <c r="C482" s="28" t="s">
        <v>82</v>
      </c>
      <c r="D482" s="28">
        <v>139</v>
      </c>
      <c r="E482" s="28">
        <f>28+15</f>
        <v>43</v>
      </c>
      <c r="F482" s="78">
        <v>100</v>
      </c>
      <c r="G482" s="139"/>
      <c r="H482" s="62">
        <f>D482*F482</f>
        <v>13900</v>
      </c>
      <c r="I482" s="79">
        <f>E482*G482</f>
        <v>0</v>
      </c>
    </row>
    <row r="483" spans="1:9" x14ac:dyDescent="0.25">
      <c r="A483" s="29"/>
      <c r="B483" s="27"/>
      <c r="C483" s="28"/>
      <c r="D483" s="28"/>
      <c r="E483" s="28"/>
      <c r="F483" s="28"/>
      <c r="G483" s="28"/>
      <c r="H483" s="62"/>
      <c r="I483" s="79"/>
    </row>
    <row r="484" spans="1:9" ht="30" x14ac:dyDescent="0.25">
      <c r="A484" s="29">
        <v>7</v>
      </c>
      <c r="B484" s="27" t="s">
        <v>272</v>
      </c>
      <c r="C484" s="28" t="s">
        <v>82</v>
      </c>
      <c r="D484" s="28">
        <v>139</v>
      </c>
      <c r="E484" s="28">
        <v>43</v>
      </c>
      <c r="F484" s="78">
        <v>100</v>
      </c>
      <c r="G484" s="139"/>
      <c r="H484" s="62">
        <f>D484*F484</f>
        <v>13900</v>
      </c>
      <c r="I484" s="79">
        <f>E484*G484</f>
        <v>0</v>
      </c>
    </row>
    <row r="485" spans="1:9" x14ac:dyDescent="0.25">
      <c r="A485" s="29"/>
      <c r="B485" s="27"/>
      <c r="C485" s="28"/>
      <c r="D485" s="28"/>
      <c r="E485" s="28"/>
      <c r="F485" s="28"/>
      <c r="G485" s="28"/>
      <c r="H485" s="62"/>
      <c r="I485" s="79"/>
    </row>
    <row r="486" spans="1:9" x14ac:dyDescent="0.25">
      <c r="A486" s="29">
        <v>8</v>
      </c>
      <c r="B486" s="27" t="s">
        <v>273</v>
      </c>
      <c r="C486" s="28" t="s">
        <v>82</v>
      </c>
      <c r="D486" s="28">
        <v>92</v>
      </c>
      <c r="E486" s="28">
        <v>92</v>
      </c>
      <c r="F486" s="78">
        <v>240</v>
      </c>
      <c r="G486" s="139"/>
      <c r="H486" s="62">
        <f>D486*F486</f>
        <v>22080</v>
      </c>
      <c r="I486" s="79">
        <f>E486*G486</f>
        <v>0</v>
      </c>
    </row>
    <row r="487" spans="1:9" x14ac:dyDescent="0.25">
      <c r="A487" s="29"/>
      <c r="B487" s="27"/>
      <c r="C487" s="28"/>
      <c r="D487" s="28"/>
      <c r="E487" s="28"/>
      <c r="F487" s="28"/>
      <c r="G487" s="28"/>
      <c r="H487" s="62"/>
      <c r="I487" s="79"/>
    </row>
    <row r="488" spans="1:9" x14ac:dyDescent="0.25">
      <c r="A488" s="29">
        <v>9</v>
      </c>
      <c r="B488" s="27" t="s">
        <v>274</v>
      </c>
      <c r="C488" s="28" t="s">
        <v>82</v>
      </c>
      <c r="D488" s="28">
        <v>30</v>
      </c>
      <c r="E488" s="28">
        <v>30</v>
      </c>
      <c r="F488" s="78">
        <v>60</v>
      </c>
      <c r="G488" s="139"/>
      <c r="H488" s="62">
        <f>D488*F488</f>
        <v>1800</v>
      </c>
      <c r="I488" s="79">
        <f>E488*G488</f>
        <v>0</v>
      </c>
    </row>
    <row r="489" spans="1:9" x14ac:dyDescent="0.25">
      <c r="A489" s="29"/>
      <c r="B489" s="27"/>
      <c r="C489" s="28"/>
      <c r="D489" s="28"/>
      <c r="E489" s="28"/>
      <c r="F489" s="28"/>
      <c r="G489" s="28"/>
      <c r="H489" s="62"/>
      <c r="I489" s="79"/>
    </row>
    <row r="490" spans="1:9" x14ac:dyDescent="0.25">
      <c r="A490" s="29">
        <v>10</v>
      </c>
      <c r="B490" s="27" t="s">
        <v>568</v>
      </c>
      <c r="C490" s="28" t="s">
        <v>82</v>
      </c>
      <c r="D490" s="28">
        <v>2540</v>
      </c>
      <c r="E490" s="28">
        <f>278+950</f>
        <v>1228</v>
      </c>
      <c r="F490" s="78">
        <v>100</v>
      </c>
      <c r="G490" s="139"/>
      <c r="H490" s="62">
        <f>D490*F490</f>
        <v>254000</v>
      </c>
      <c r="I490" s="79">
        <f>E490*G490</f>
        <v>0</v>
      </c>
    </row>
    <row r="491" spans="1:9" x14ac:dyDescent="0.25">
      <c r="A491" s="29"/>
      <c r="B491" s="27"/>
      <c r="C491" s="28"/>
      <c r="D491" s="28"/>
      <c r="E491" s="28"/>
      <c r="F491" s="28"/>
      <c r="G491" s="28"/>
      <c r="H491" s="62"/>
      <c r="I491" s="79"/>
    </row>
    <row r="492" spans="1:9" x14ac:dyDescent="0.25">
      <c r="A492" s="29">
        <v>11</v>
      </c>
      <c r="B492" s="27" t="s">
        <v>275</v>
      </c>
      <c r="C492" s="28" t="s">
        <v>82</v>
      </c>
      <c r="D492" s="28">
        <v>1134</v>
      </c>
      <c r="E492" s="28">
        <f>56+110</f>
        <v>166</v>
      </c>
      <c r="F492" s="78">
        <v>15</v>
      </c>
      <c r="G492" s="139"/>
      <c r="H492" s="62">
        <f>D492*F492</f>
        <v>17010</v>
      </c>
      <c r="I492" s="79">
        <f>E492*G492</f>
        <v>0</v>
      </c>
    </row>
    <row r="493" spans="1:9" x14ac:dyDescent="0.25">
      <c r="A493" s="29"/>
      <c r="B493" s="27"/>
      <c r="C493" s="28"/>
      <c r="D493" s="28"/>
      <c r="E493" s="28"/>
      <c r="F493" s="28"/>
      <c r="G493" s="28"/>
      <c r="H493" s="62"/>
      <c r="I493" s="79"/>
    </row>
    <row r="494" spans="1:9" x14ac:dyDescent="0.25">
      <c r="A494" s="29"/>
      <c r="B494" s="27" t="s">
        <v>276</v>
      </c>
      <c r="C494" s="28"/>
      <c r="D494" s="28"/>
      <c r="E494" s="28"/>
      <c r="F494" s="28"/>
      <c r="G494" s="28"/>
      <c r="H494" s="62"/>
      <c r="I494" s="79"/>
    </row>
    <row r="495" spans="1:9" x14ac:dyDescent="0.25">
      <c r="A495" s="29"/>
      <c r="B495" s="27"/>
      <c r="C495" s="28"/>
      <c r="D495" s="28"/>
      <c r="E495" s="28"/>
      <c r="F495" s="28"/>
      <c r="G495" s="28"/>
      <c r="H495" s="62"/>
      <c r="I495" s="79"/>
    </row>
    <row r="496" spans="1:9" x14ac:dyDescent="0.25">
      <c r="A496" s="29"/>
      <c r="B496" s="27" t="s">
        <v>277</v>
      </c>
      <c r="C496" s="28"/>
      <c r="D496" s="28"/>
      <c r="E496" s="28"/>
      <c r="F496" s="28"/>
      <c r="G496" s="28"/>
      <c r="H496" s="62"/>
      <c r="I496" s="79"/>
    </row>
    <row r="497" spans="1:9" x14ac:dyDescent="0.25">
      <c r="A497" s="29"/>
      <c r="B497" s="27"/>
      <c r="C497" s="28"/>
      <c r="D497" s="28"/>
      <c r="E497" s="28"/>
      <c r="F497" s="28"/>
      <c r="G497" s="28"/>
      <c r="H497" s="62"/>
      <c r="I497" s="79"/>
    </row>
    <row r="498" spans="1:9" x14ac:dyDescent="0.25">
      <c r="A498" s="29"/>
      <c r="B498" s="27" t="s">
        <v>278</v>
      </c>
      <c r="C498" s="28"/>
      <c r="D498" s="28"/>
      <c r="E498" s="28"/>
      <c r="F498" s="28"/>
      <c r="G498" s="28"/>
      <c r="H498" s="62"/>
      <c r="I498" s="79"/>
    </row>
    <row r="499" spans="1:9" x14ac:dyDescent="0.25">
      <c r="A499" s="29"/>
      <c r="B499" s="27"/>
      <c r="C499" s="28"/>
      <c r="D499" s="28"/>
      <c r="E499" s="28"/>
      <c r="F499" s="28"/>
      <c r="G499" s="28"/>
      <c r="H499" s="62"/>
      <c r="I499" s="79"/>
    </row>
    <row r="500" spans="1:9" ht="60" x14ac:dyDescent="0.25">
      <c r="A500" s="29">
        <v>12</v>
      </c>
      <c r="B500" s="27" t="s">
        <v>279</v>
      </c>
      <c r="C500" s="28" t="s">
        <v>82</v>
      </c>
      <c r="D500" s="28">
        <v>293</v>
      </c>
      <c r="E500" s="28">
        <f>67+28</f>
        <v>95</v>
      </c>
      <c r="F500" s="78">
        <v>225</v>
      </c>
      <c r="G500" s="139"/>
      <c r="H500" s="62">
        <f>D500*F500</f>
        <v>65925</v>
      </c>
      <c r="I500" s="79">
        <f>E500*G500</f>
        <v>0</v>
      </c>
    </row>
    <row r="501" spans="1:9" x14ac:dyDescent="0.25">
      <c r="A501" s="29"/>
      <c r="B501" s="27"/>
      <c r="C501" s="28"/>
      <c r="D501" s="28"/>
      <c r="E501" s="28"/>
      <c r="F501" s="28"/>
      <c r="G501" s="28"/>
      <c r="H501" s="62"/>
      <c r="I501" s="79"/>
    </row>
    <row r="502" spans="1:9" x14ac:dyDescent="0.25">
      <c r="A502" s="29"/>
      <c r="B502" s="27" t="s">
        <v>280</v>
      </c>
      <c r="C502" s="28"/>
      <c r="D502" s="28"/>
      <c r="E502" s="28"/>
      <c r="F502" s="28"/>
      <c r="G502" s="28"/>
      <c r="H502" s="62"/>
      <c r="I502" s="79"/>
    </row>
    <row r="503" spans="1:9" x14ac:dyDescent="0.25">
      <c r="A503" s="29"/>
      <c r="B503" s="27"/>
      <c r="C503" s="28"/>
      <c r="D503" s="28"/>
      <c r="E503" s="28"/>
      <c r="F503" s="28"/>
      <c r="G503" s="28"/>
      <c r="H503" s="62"/>
      <c r="I503" s="79"/>
    </row>
    <row r="504" spans="1:9" ht="75" x14ac:dyDescent="0.25">
      <c r="A504" s="29">
        <v>13</v>
      </c>
      <c r="B504" s="27" t="s">
        <v>569</v>
      </c>
      <c r="C504" s="28" t="s">
        <v>82</v>
      </c>
      <c r="D504" s="28">
        <v>139</v>
      </c>
      <c r="E504" s="28">
        <f>28+15</f>
        <v>43</v>
      </c>
      <c r="F504" s="78">
        <v>295</v>
      </c>
      <c r="G504" s="139"/>
      <c r="H504" s="62">
        <f>D504*F504</f>
        <v>41005</v>
      </c>
      <c r="I504" s="79">
        <f>E504*G504</f>
        <v>0</v>
      </c>
    </row>
    <row r="505" spans="1:9" x14ac:dyDescent="0.25">
      <c r="A505" s="29"/>
      <c r="B505" s="27"/>
      <c r="C505" s="28"/>
      <c r="D505" s="28"/>
      <c r="E505" s="28"/>
      <c r="F505" s="28"/>
      <c r="G505" s="28"/>
      <c r="H505" s="62"/>
      <c r="I505" s="79"/>
    </row>
    <row r="506" spans="1:9" x14ac:dyDescent="0.25">
      <c r="A506" s="29"/>
      <c r="B506" s="27" t="s">
        <v>281</v>
      </c>
      <c r="C506" s="28"/>
      <c r="D506" s="28"/>
      <c r="E506" s="28"/>
      <c r="F506" s="28"/>
      <c r="G506" s="28"/>
      <c r="H506" s="62"/>
      <c r="I506" s="79"/>
    </row>
    <row r="507" spans="1:9" x14ac:dyDescent="0.25">
      <c r="A507" s="29"/>
      <c r="B507" s="27"/>
      <c r="C507" s="28"/>
      <c r="D507" s="28"/>
      <c r="E507" s="28"/>
      <c r="F507" s="28"/>
      <c r="G507" s="28"/>
      <c r="H507" s="62"/>
      <c r="I507" s="79"/>
    </row>
    <row r="508" spans="1:9" ht="30" x14ac:dyDescent="0.25">
      <c r="A508" s="29"/>
      <c r="B508" s="27" t="s">
        <v>282</v>
      </c>
      <c r="C508" s="28"/>
      <c r="D508" s="28"/>
      <c r="E508" s="28"/>
      <c r="F508" s="28"/>
      <c r="G508" s="28"/>
      <c r="H508" s="62"/>
      <c r="I508" s="79"/>
    </row>
    <row r="509" spans="1:9" x14ac:dyDescent="0.25">
      <c r="A509" s="29"/>
      <c r="B509" s="27"/>
      <c r="C509" s="28"/>
      <c r="D509" s="28"/>
      <c r="E509" s="28"/>
      <c r="F509" s="28"/>
      <c r="G509" s="28"/>
      <c r="H509" s="62"/>
      <c r="I509" s="79"/>
    </row>
    <row r="510" spans="1:9" ht="60" customHeight="1" x14ac:dyDescent="0.25">
      <c r="A510" s="29"/>
      <c r="B510" s="27" t="s">
        <v>283</v>
      </c>
      <c r="C510" s="28"/>
      <c r="D510" s="28"/>
      <c r="E510" s="28"/>
      <c r="F510" s="28"/>
      <c r="G510" s="28"/>
      <c r="H510" s="62"/>
      <c r="I510" s="79"/>
    </row>
    <row r="511" spans="1:9" x14ac:dyDescent="0.25">
      <c r="A511" s="29"/>
      <c r="B511" s="27"/>
      <c r="C511" s="28"/>
      <c r="D511" s="28"/>
      <c r="E511" s="28"/>
      <c r="F511" s="28"/>
      <c r="G511" s="28"/>
      <c r="H511" s="62"/>
      <c r="I511" s="79"/>
    </row>
    <row r="512" spans="1:9" ht="45" x14ac:dyDescent="0.25">
      <c r="A512" s="29"/>
      <c r="B512" s="27" t="s">
        <v>284</v>
      </c>
      <c r="C512" s="28"/>
      <c r="D512" s="28"/>
      <c r="E512" s="28"/>
      <c r="F512" s="28"/>
      <c r="G512" s="28"/>
      <c r="H512" s="62"/>
      <c r="I512" s="79"/>
    </row>
    <row r="513" spans="1:9" x14ac:dyDescent="0.25">
      <c r="A513" s="29"/>
      <c r="B513" s="27"/>
      <c r="C513" s="28"/>
      <c r="D513" s="28"/>
      <c r="E513" s="28"/>
      <c r="F513" s="28"/>
      <c r="G513" s="28"/>
      <c r="H513" s="62"/>
      <c r="I513" s="79"/>
    </row>
    <row r="514" spans="1:9" x14ac:dyDescent="0.25">
      <c r="A514" s="29"/>
      <c r="B514" s="27" t="s">
        <v>285</v>
      </c>
      <c r="C514" s="28"/>
      <c r="D514" s="28"/>
      <c r="E514" s="28"/>
      <c r="F514" s="28"/>
      <c r="G514" s="28"/>
      <c r="H514" s="62"/>
      <c r="I514" s="79"/>
    </row>
    <row r="515" spans="1:9" x14ac:dyDescent="0.25">
      <c r="A515" s="29"/>
      <c r="B515" s="27"/>
      <c r="C515" s="28"/>
      <c r="D515" s="28"/>
      <c r="E515" s="28"/>
      <c r="F515" s="28"/>
      <c r="G515" s="28"/>
      <c r="H515" s="62"/>
      <c r="I515" s="79"/>
    </row>
    <row r="516" spans="1:9" ht="45" x14ac:dyDescent="0.25">
      <c r="A516" s="29">
        <v>14</v>
      </c>
      <c r="B516" s="27" t="s">
        <v>286</v>
      </c>
      <c r="C516" s="28" t="s">
        <v>86</v>
      </c>
      <c r="D516" s="28">
        <v>13</v>
      </c>
      <c r="E516" s="28">
        <v>13</v>
      </c>
      <c r="F516" s="65">
        <v>3000</v>
      </c>
      <c r="G516" s="141"/>
      <c r="H516" s="62">
        <f>D516*F516</f>
        <v>39000</v>
      </c>
      <c r="I516" s="79">
        <f>E516*G516</f>
        <v>0</v>
      </c>
    </row>
    <row r="517" spans="1:9" x14ac:dyDescent="0.25">
      <c r="A517" s="29"/>
      <c r="B517" s="27"/>
      <c r="C517" s="28"/>
      <c r="D517" s="28"/>
      <c r="E517" s="28"/>
      <c r="F517" s="28"/>
      <c r="G517" s="28"/>
      <c r="H517" s="62"/>
      <c r="I517" s="79"/>
    </row>
    <row r="518" spans="1:9" x14ac:dyDescent="0.25">
      <c r="A518" s="29">
        <v>15</v>
      </c>
      <c r="B518" s="27" t="s">
        <v>570</v>
      </c>
      <c r="C518" s="28" t="s">
        <v>86</v>
      </c>
      <c r="D518" s="28">
        <v>0</v>
      </c>
      <c r="E518" s="28">
        <v>8</v>
      </c>
      <c r="F518" s="65">
        <v>650</v>
      </c>
      <c r="G518" s="141"/>
      <c r="H518" s="62">
        <f>D518*F518</f>
        <v>0</v>
      </c>
      <c r="I518" s="79">
        <f>E518*G518</f>
        <v>0</v>
      </c>
    </row>
    <row r="519" spans="1:9" x14ac:dyDescent="0.25">
      <c r="A519" s="29"/>
      <c r="B519" s="27"/>
      <c r="C519" s="28"/>
      <c r="D519" s="28"/>
      <c r="E519" s="28"/>
      <c r="F519" s="28"/>
      <c r="G519" s="28"/>
      <c r="H519" s="62"/>
      <c r="I519" s="79"/>
    </row>
    <row r="520" spans="1:9" x14ac:dyDescent="0.25">
      <c r="A520" s="29"/>
      <c r="B520" s="27" t="s">
        <v>287</v>
      </c>
      <c r="C520" s="28"/>
      <c r="D520" s="28"/>
      <c r="E520" s="28"/>
      <c r="F520" s="28"/>
      <c r="G520" s="28"/>
      <c r="H520" s="62"/>
      <c r="I520" s="79"/>
    </row>
    <row r="521" spans="1:9" x14ac:dyDescent="0.25">
      <c r="A521" s="29"/>
      <c r="B521" s="27"/>
      <c r="C521" s="28"/>
      <c r="D521" s="28"/>
      <c r="E521" s="28"/>
      <c r="F521" s="28"/>
      <c r="G521" s="28"/>
      <c r="H521" s="62"/>
      <c r="I521" s="79"/>
    </row>
    <row r="522" spans="1:9" x14ac:dyDescent="0.25">
      <c r="A522" s="29"/>
      <c r="B522" s="27" t="s">
        <v>288</v>
      </c>
      <c r="C522" s="28"/>
      <c r="D522" s="28"/>
      <c r="E522" s="28"/>
      <c r="F522" s="28"/>
      <c r="G522" s="28"/>
      <c r="H522" s="62"/>
      <c r="I522" s="79"/>
    </row>
    <row r="523" spans="1:9" x14ac:dyDescent="0.25">
      <c r="A523" s="29"/>
      <c r="B523" s="27"/>
      <c r="C523" s="28"/>
      <c r="D523" s="28"/>
      <c r="E523" s="28"/>
      <c r="F523" s="28"/>
      <c r="G523" s="28"/>
      <c r="H523" s="62"/>
      <c r="I523" s="79"/>
    </row>
    <row r="524" spans="1:9" ht="30" x14ac:dyDescent="0.25">
      <c r="A524" s="29">
        <v>16</v>
      </c>
      <c r="B524" s="27" t="s">
        <v>289</v>
      </c>
      <c r="C524" s="28" t="s">
        <v>86</v>
      </c>
      <c r="D524" s="28">
        <v>13</v>
      </c>
      <c r="E524" s="28">
        <v>13</v>
      </c>
      <c r="F524" s="78">
        <v>150</v>
      </c>
      <c r="G524" s="78"/>
      <c r="H524" s="62">
        <f>D524*F524</f>
        <v>1950</v>
      </c>
      <c r="I524" s="79">
        <f>E524*G524</f>
        <v>0</v>
      </c>
    </row>
    <row r="525" spans="1:9" x14ac:dyDescent="0.25">
      <c r="A525" s="29"/>
      <c r="B525" s="27"/>
      <c r="C525" s="28"/>
      <c r="D525" s="28"/>
      <c r="E525" s="28"/>
      <c r="F525" s="28"/>
      <c r="G525" s="28"/>
      <c r="H525" s="62"/>
      <c r="I525" s="79"/>
    </row>
    <row r="526" spans="1:9" ht="25.5" customHeight="1" thickBot="1" x14ac:dyDescent="0.3">
      <c r="A526" s="29"/>
      <c r="B526" s="67" t="s">
        <v>290</v>
      </c>
      <c r="C526" s="28"/>
      <c r="D526" s="28"/>
      <c r="E526" s="28"/>
      <c r="F526" s="28"/>
      <c r="G526" s="28"/>
      <c r="H526" s="81">
        <f>SUM(H469:H525)</f>
        <v>782370</v>
      </c>
      <c r="I526" s="82">
        <f>SUM(I469:I525)</f>
        <v>0</v>
      </c>
    </row>
    <row r="527" spans="1:9" x14ac:dyDescent="0.25">
      <c r="A527" s="29"/>
      <c r="B527" s="27"/>
      <c r="C527" s="28"/>
      <c r="D527" s="28"/>
      <c r="E527" s="28"/>
      <c r="F527" s="28"/>
      <c r="G527" s="28"/>
      <c r="H527" s="62"/>
      <c r="I527" s="79"/>
    </row>
    <row r="528" spans="1:9" s="58" customFormat="1" ht="30" x14ac:dyDescent="0.25">
      <c r="A528" s="59"/>
      <c r="B528" s="91" t="s">
        <v>291</v>
      </c>
      <c r="C528" s="60"/>
      <c r="D528" s="60"/>
      <c r="E528" s="60"/>
      <c r="F528" s="60"/>
      <c r="G528" s="60"/>
      <c r="H528" s="61"/>
      <c r="I528" s="92"/>
    </row>
    <row r="529" spans="1:10" x14ac:dyDescent="0.25">
      <c r="A529" s="29"/>
      <c r="B529" s="27"/>
      <c r="C529" s="28"/>
      <c r="D529" s="28"/>
      <c r="E529" s="28"/>
      <c r="F529" s="28"/>
      <c r="G529" s="28"/>
      <c r="H529" s="62"/>
      <c r="I529" s="79"/>
    </row>
    <row r="530" spans="1:10" x14ac:dyDescent="0.25">
      <c r="A530" s="29"/>
      <c r="B530" s="27" t="s">
        <v>292</v>
      </c>
      <c r="C530" s="28"/>
      <c r="D530" s="28"/>
      <c r="E530" s="28"/>
      <c r="F530" s="28"/>
      <c r="G530" s="28"/>
      <c r="H530" s="62"/>
      <c r="I530" s="79"/>
    </row>
    <row r="531" spans="1:10" x14ac:dyDescent="0.25">
      <c r="A531" s="29"/>
      <c r="B531" s="27"/>
      <c r="C531" s="28"/>
      <c r="D531" s="28"/>
      <c r="E531" s="28"/>
      <c r="F531" s="28"/>
      <c r="G531" s="28"/>
      <c r="H531" s="62"/>
      <c r="I531" s="79"/>
    </row>
    <row r="532" spans="1:10" ht="60" x14ac:dyDescent="0.25">
      <c r="A532" s="29"/>
      <c r="B532" s="27" t="s">
        <v>52</v>
      </c>
      <c r="C532" s="28"/>
      <c r="D532" s="28"/>
      <c r="E532" s="28"/>
      <c r="F532" s="28"/>
      <c r="G532" s="28"/>
      <c r="H532" s="62"/>
      <c r="I532" s="79"/>
    </row>
    <row r="533" spans="1:10" x14ac:dyDescent="0.25">
      <c r="A533" s="29"/>
      <c r="B533" s="27"/>
      <c r="C533" s="28"/>
      <c r="D533" s="28"/>
      <c r="E533" s="28"/>
      <c r="F533" s="28"/>
      <c r="G533" s="28"/>
      <c r="H533" s="62"/>
      <c r="I533" s="79"/>
    </row>
    <row r="534" spans="1:10" ht="60" x14ac:dyDescent="0.25">
      <c r="A534" s="29"/>
      <c r="B534" s="27" t="s">
        <v>173</v>
      </c>
      <c r="C534" s="28"/>
      <c r="D534" s="28"/>
      <c r="E534" s="28"/>
      <c r="F534" s="28"/>
      <c r="G534" s="28"/>
      <c r="H534" s="62"/>
      <c r="I534" s="79"/>
    </row>
    <row r="535" spans="1:10" x14ac:dyDescent="0.25">
      <c r="A535" s="29"/>
      <c r="B535" s="27"/>
      <c r="C535" s="28"/>
      <c r="D535" s="28"/>
      <c r="E535" s="28"/>
      <c r="F535" s="28"/>
      <c r="G535" s="28"/>
      <c r="H535" s="62"/>
      <c r="I535" s="79"/>
    </row>
    <row r="536" spans="1:10" x14ac:dyDescent="0.25">
      <c r="A536" s="29"/>
      <c r="B536" s="27"/>
      <c r="C536" s="28"/>
      <c r="D536" s="28"/>
      <c r="E536" s="28"/>
      <c r="F536" s="28"/>
      <c r="G536" s="28"/>
      <c r="H536" s="62"/>
      <c r="I536" s="79"/>
    </row>
    <row r="537" spans="1:10" ht="30" x14ac:dyDescent="0.25">
      <c r="A537" s="29"/>
      <c r="B537" s="27" t="s">
        <v>293</v>
      </c>
      <c r="C537" s="28"/>
      <c r="D537" s="28"/>
      <c r="E537" s="28"/>
      <c r="F537" s="28"/>
      <c r="G537" s="28"/>
      <c r="H537" s="62"/>
      <c r="I537" s="79"/>
    </row>
    <row r="538" spans="1:10" x14ac:dyDescent="0.25">
      <c r="A538" s="29"/>
      <c r="B538" s="27"/>
      <c r="C538" s="28"/>
      <c r="D538" s="28"/>
      <c r="E538" s="28"/>
      <c r="F538" s="28"/>
      <c r="G538" s="28"/>
      <c r="H538" s="62"/>
      <c r="I538" s="79"/>
    </row>
    <row r="539" spans="1:10" ht="60.75" customHeight="1" x14ac:dyDescent="0.25">
      <c r="A539" s="29"/>
      <c r="B539" s="27" t="s">
        <v>294</v>
      </c>
      <c r="C539" s="28"/>
      <c r="D539" s="28"/>
      <c r="E539" s="28"/>
      <c r="F539" s="28"/>
      <c r="G539" s="28"/>
      <c r="H539" s="62"/>
      <c r="I539" s="79"/>
    </row>
    <row r="540" spans="1:10" x14ac:dyDescent="0.25">
      <c r="A540" s="29"/>
      <c r="B540" s="27"/>
      <c r="C540" s="28"/>
      <c r="D540" s="28"/>
      <c r="E540" s="28"/>
      <c r="F540" s="28"/>
      <c r="G540" s="28"/>
      <c r="H540" s="62"/>
      <c r="I540" s="79"/>
    </row>
    <row r="541" spans="1:10" ht="45" x14ac:dyDescent="0.25">
      <c r="A541" s="29">
        <v>1</v>
      </c>
      <c r="B541" s="27" t="s">
        <v>295</v>
      </c>
      <c r="C541" s="28" t="s">
        <v>88</v>
      </c>
      <c r="D541" s="28">
        <v>755</v>
      </c>
      <c r="E541" s="28">
        <v>380</v>
      </c>
      <c r="F541" s="78">
        <v>300</v>
      </c>
      <c r="G541" s="139"/>
      <c r="H541" s="62">
        <f>D541*F541</f>
        <v>226500</v>
      </c>
      <c r="I541" s="79">
        <f>E541*G541</f>
        <v>0</v>
      </c>
      <c r="J541" s="39" t="s">
        <v>571</v>
      </c>
    </row>
    <row r="542" spans="1:10" x14ac:dyDescent="0.25">
      <c r="A542" s="29"/>
      <c r="B542" s="27"/>
      <c r="C542" s="28"/>
      <c r="D542" s="28"/>
      <c r="E542" s="28"/>
      <c r="F542" s="28"/>
      <c r="G542" s="28"/>
      <c r="H542" s="62"/>
      <c r="I542" s="79"/>
    </row>
    <row r="543" spans="1:10" ht="60" x14ac:dyDescent="0.25">
      <c r="A543" s="29">
        <v>2</v>
      </c>
      <c r="B543" s="27" t="s">
        <v>296</v>
      </c>
      <c r="C543" s="28" t="s">
        <v>86</v>
      </c>
      <c r="D543" s="28">
        <v>6</v>
      </c>
      <c r="E543" s="28">
        <v>5</v>
      </c>
      <c r="F543" s="78">
        <v>700</v>
      </c>
      <c r="G543" s="139"/>
      <c r="H543" s="62">
        <f>D543*F543</f>
        <v>4200</v>
      </c>
      <c r="I543" s="79">
        <f>E543*G543</f>
        <v>0</v>
      </c>
    </row>
    <row r="544" spans="1:10" x14ac:dyDescent="0.25">
      <c r="A544" s="29"/>
      <c r="B544" s="27"/>
      <c r="C544" s="28"/>
      <c r="D544" s="28"/>
      <c r="E544" s="28"/>
      <c r="F544" s="28"/>
      <c r="G544" s="28"/>
      <c r="H544" s="62"/>
      <c r="I544" s="79"/>
    </row>
    <row r="545" spans="1:9" x14ac:dyDescent="0.25">
      <c r="A545" s="29"/>
      <c r="B545" s="27" t="s">
        <v>297</v>
      </c>
      <c r="C545" s="28"/>
      <c r="D545" s="28"/>
      <c r="E545" s="28"/>
      <c r="F545" s="28"/>
      <c r="G545" s="28"/>
      <c r="H545" s="62"/>
      <c r="I545" s="79"/>
    </row>
    <row r="546" spans="1:9" x14ac:dyDescent="0.25">
      <c r="A546" s="29"/>
      <c r="B546" s="27"/>
      <c r="C546" s="28"/>
      <c r="D546" s="28"/>
      <c r="E546" s="28"/>
      <c r="F546" s="28"/>
      <c r="G546" s="28"/>
      <c r="H546" s="62"/>
      <c r="I546" s="79"/>
    </row>
    <row r="547" spans="1:9" x14ac:dyDescent="0.25">
      <c r="A547" s="29">
        <v>3</v>
      </c>
      <c r="B547" s="27" t="s">
        <v>298</v>
      </c>
      <c r="C547" s="28" t="s">
        <v>82</v>
      </c>
      <c r="D547" s="28">
        <v>383</v>
      </c>
      <c r="E547" s="28">
        <v>383</v>
      </c>
      <c r="F547" s="78">
        <v>75</v>
      </c>
      <c r="G547" s="139"/>
      <c r="H547" s="62">
        <f>D547*F547</f>
        <v>28725</v>
      </c>
      <c r="I547" s="79">
        <f>E547*G547</f>
        <v>0</v>
      </c>
    </row>
    <row r="548" spans="1:9" x14ac:dyDescent="0.25">
      <c r="A548" s="29"/>
      <c r="B548" s="27"/>
      <c r="C548" s="28"/>
      <c r="D548" s="28"/>
      <c r="E548" s="28"/>
      <c r="F548" s="28"/>
      <c r="G548" s="28"/>
      <c r="H548" s="62"/>
      <c r="I548" s="79"/>
    </row>
    <row r="549" spans="1:9" ht="21.75" customHeight="1" thickBot="1" x14ac:dyDescent="0.3">
      <c r="A549" s="29"/>
      <c r="B549" s="67" t="s">
        <v>299</v>
      </c>
      <c r="C549" s="28"/>
      <c r="D549" s="28"/>
      <c r="E549" s="28"/>
      <c r="F549" s="28"/>
      <c r="G549" s="28"/>
      <c r="H549" s="69">
        <f>SUM(H541:H548)</f>
        <v>259425</v>
      </c>
      <c r="I549" s="82">
        <f>SUM(I541:I548)</f>
        <v>0</v>
      </c>
    </row>
    <row r="550" spans="1:9" x14ac:dyDescent="0.25">
      <c r="A550" s="29"/>
      <c r="B550" s="27"/>
      <c r="C550" s="28"/>
      <c r="D550" s="28"/>
      <c r="E550" s="28"/>
      <c r="F550" s="28"/>
      <c r="G550" s="28"/>
      <c r="H550" s="62"/>
      <c r="I550" s="79"/>
    </row>
    <row r="551" spans="1:9" s="76" customFormat="1" x14ac:dyDescent="0.25">
      <c r="A551" s="71"/>
      <c r="B551" s="72" t="s">
        <v>300</v>
      </c>
      <c r="C551" s="73"/>
      <c r="D551" s="73"/>
      <c r="E551" s="73"/>
      <c r="F551" s="73"/>
      <c r="G551" s="73"/>
      <c r="H551" s="74"/>
      <c r="I551" s="88"/>
    </row>
    <row r="552" spans="1:9" x14ac:dyDescent="0.25">
      <c r="A552" s="29"/>
      <c r="B552" s="27"/>
      <c r="C552" s="28"/>
      <c r="D552" s="28"/>
      <c r="E552" s="28"/>
      <c r="F552" s="28"/>
      <c r="G552" s="28"/>
      <c r="H552" s="62"/>
      <c r="I552" s="79"/>
    </row>
    <row r="553" spans="1:9" x14ac:dyDescent="0.25">
      <c r="A553" s="29"/>
      <c r="B553" s="27" t="s">
        <v>301</v>
      </c>
      <c r="C553" s="28"/>
      <c r="D553" s="28"/>
      <c r="E553" s="28"/>
      <c r="F553" s="28"/>
      <c r="G553" s="28"/>
      <c r="H553" s="62"/>
      <c r="I553" s="79"/>
    </row>
    <row r="554" spans="1:9" x14ac:dyDescent="0.25">
      <c r="A554" s="29"/>
      <c r="B554" s="27"/>
      <c r="C554" s="28"/>
      <c r="D554" s="28"/>
      <c r="E554" s="28"/>
      <c r="F554" s="28"/>
      <c r="G554" s="28"/>
      <c r="H554" s="62"/>
      <c r="I554" s="79"/>
    </row>
    <row r="555" spans="1:9" ht="60" x14ac:dyDescent="0.25">
      <c r="A555" s="29"/>
      <c r="B555" s="27" t="s">
        <v>52</v>
      </c>
      <c r="C555" s="28"/>
      <c r="D555" s="28"/>
      <c r="E555" s="28"/>
      <c r="F555" s="28"/>
      <c r="G555" s="28"/>
      <c r="H555" s="62"/>
      <c r="I555" s="79"/>
    </row>
    <row r="556" spans="1:9" x14ac:dyDescent="0.25">
      <c r="A556" s="29"/>
      <c r="B556" s="27"/>
      <c r="C556" s="28"/>
      <c r="D556" s="28"/>
      <c r="E556" s="28"/>
      <c r="F556" s="28"/>
      <c r="G556" s="28"/>
      <c r="H556" s="62"/>
      <c r="I556" s="79"/>
    </row>
    <row r="557" spans="1:9" ht="60" x14ac:dyDescent="0.25">
      <c r="A557" s="29"/>
      <c r="B557" s="27" t="s">
        <v>173</v>
      </c>
      <c r="C557" s="28"/>
      <c r="D557" s="28"/>
      <c r="E557" s="28"/>
      <c r="F557" s="28"/>
      <c r="G557" s="28"/>
      <c r="H557" s="62"/>
      <c r="I557" s="79"/>
    </row>
    <row r="558" spans="1:9" x14ac:dyDescent="0.25">
      <c r="A558" s="29"/>
      <c r="B558" s="27"/>
      <c r="C558" s="28"/>
      <c r="D558" s="28"/>
      <c r="E558" s="28"/>
      <c r="F558" s="28"/>
      <c r="G558" s="28"/>
      <c r="H558" s="62"/>
      <c r="I558" s="79"/>
    </row>
    <row r="559" spans="1:9" x14ac:dyDescent="0.25">
      <c r="A559" s="29"/>
      <c r="B559" s="27"/>
      <c r="C559" s="28"/>
      <c r="D559" s="28"/>
      <c r="E559" s="28"/>
      <c r="F559" s="28"/>
      <c r="G559" s="28"/>
      <c r="H559" s="62"/>
      <c r="I559" s="79"/>
    </row>
    <row r="560" spans="1:9" x14ac:dyDescent="0.25">
      <c r="A560" s="29"/>
      <c r="B560" s="27" t="s">
        <v>302</v>
      </c>
      <c r="C560" s="28"/>
      <c r="D560" s="28"/>
      <c r="E560" s="28"/>
      <c r="F560" s="28"/>
      <c r="G560" s="28"/>
      <c r="H560" s="62"/>
      <c r="I560" s="79"/>
    </row>
    <row r="561" spans="1:9" x14ac:dyDescent="0.25">
      <c r="A561" s="29"/>
      <c r="B561" s="27"/>
      <c r="C561" s="28"/>
      <c r="D561" s="28"/>
      <c r="E561" s="28"/>
      <c r="F561" s="28"/>
      <c r="G561" s="28"/>
      <c r="H561" s="62"/>
      <c r="I561" s="79"/>
    </row>
    <row r="562" spans="1:9" x14ac:dyDescent="0.25">
      <c r="A562" s="29"/>
      <c r="B562" s="27" t="s">
        <v>303</v>
      </c>
      <c r="C562" s="28"/>
      <c r="D562" s="28"/>
      <c r="E562" s="28"/>
      <c r="F562" s="28"/>
      <c r="G562" s="28"/>
      <c r="H562" s="62"/>
      <c r="I562" s="79"/>
    </row>
    <row r="563" spans="1:9" x14ac:dyDescent="0.25">
      <c r="A563" s="29"/>
      <c r="B563" s="27"/>
      <c r="C563" s="28"/>
      <c r="D563" s="28"/>
      <c r="E563" s="28"/>
      <c r="F563" s="28"/>
      <c r="G563" s="28"/>
      <c r="H563" s="62"/>
      <c r="I563" s="79"/>
    </row>
    <row r="564" spans="1:9" ht="30" customHeight="1" x14ac:dyDescent="0.25">
      <c r="A564" s="29">
        <v>1</v>
      </c>
      <c r="B564" s="27" t="s">
        <v>304</v>
      </c>
      <c r="C564" s="28" t="s">
        <v>305</v>
      </c>
      <c r="D564" s="28">
        <v>13</v>
      </c>
      <c r="E564" s="28">
        <v>13</v>
      </c>
      <c r="F564" s="78">
        <v>200</v>
      </c>
      <c r="G564" s="139"/>
      <c r="H564" s="62">
        <f>D564*F564</f>
        <v>2600</v>
      </c>
      <c r="I564" s="79">
        <f>E564*G564</f>
        <v>0</v>
      </c>
    </row>
    <row r="565" spans="1:9" x14ac:dyDescent="0.25">
      <c r="A565" s="29"/>
      <c r="B565" s="27"/>
      <c r="C565" s="28"/>
      <c r="D565" s="28"/>
      <c r="E565" s="28"/>
      <c r="F565" s="28"/>
      <c r="G565" s="28"/>
      <c r="H565" s="62"/>
      <c r="I565" s="79"/>
    </row>
    <row r="566" spans="1:9" ht="30" x14ac:dyDescent="0.25">
      <c r="A566" s="29">
        <v>2</v>
      </c>
      <c r="B566" s="27" t="s">
        <v>306</v>
      </c>
      <c r="C566" s="28" t="s">
        <v>86</v>
      </c>
      <c r="D566" s="28">
        <v>13</v>
      </c>
      <c r="E566" s="28">
        <v>13</v>
      </c>
      <c r="F566" s="78">
        <v>600</v>
      </c>
      <c r="G566" s="139"/>
      <c r="H566" s="62">
        <f>D566*F566</f>
        <v>7800</v>
      </c>
      <c r="I566" s="79">
        <f>E566*G566</f>
        <v>0</v>
      </c>
    </row>
    <row r="567" spans="1:9" x14ac:dyDescent="0.25">
      <c r="A567" s="29"/>
      <c r="B567" s="27"/>
      <c r="C567" s="28"/>
      <c r="D567" s="28"/>
      <c r="E567" s="28"/>
      <c r="F567" s="28"/>
      <c r="G567" s="28"/>
      <c r="H567" s="62"/>
      <c r="I567" s="79"/>
    </row>
    <row r="568" spans="1:9" x14ac:dyDescent="0.25">
      <c r="A568" s="29"/>
      <c r="B568" s="27" t="s">
        <v>307</v>
      </c>
      <c r="C568" s="28"/>
      <c r="D568" s="28"/>
      <c r="E568" s="28"/>
      <c r="F568" s="28"/>
      <c r="G568" s="28"/>
      <c r="H568" s="62"/>
      <c r="I568" s="79"/>
    </row>
    <row r="569" spans="1:9" x14ac:dyDescent="0.25">
      <c r="A569" s="29"/>
      <c r="B569" s="27"/>
      <c r="C569" s="28"/>
      <c r="D569" s="28"/>
      <c r="E569" s="28"/>
      <c r="F569" s="28"/>
      <c r="G569" s="28"/>
      <c r="H569" s="62"/>
      <c r="I569" s="79"/>
    </row>
    <row r="570" spans="1:9" x14ac:dyDescent="0.25">
      <c r="A570" s="29"/>
      <c r="B570" s="27" t="s">
        <v>308</v>
      </c>
      <c r="C570" s="28"/>
      <c r="D570" s="28"/>
      <c r="E570" s="28"/>
      <c r="F570" s="28"/>
      <c r="G570" s="28"/>
      <c r="H570" s="62"/>
      <c r="I570" s="79"/>
    </row>
    <row r="571" spans="1:9" x14ac:dyDescent="0.25">
      <c r="A571" s="29"/>
      <c r="B571" s="27"/>
      <c r="C571" s="28"/>
      <c r="D571" s="28"/>
      <c r="E571" s="28"/>
      <c r="F571" s="28"/>
      <c r="G571" s="28"/>
      <c r="H571" s="62"/>
      <c r="I571" s="79"/>
    </row>
    <row r="572" spans="1:9" x14ac:dyDescent="0.25">
      <c r="A572" s="29">
        <v>3</v>
      </c>
      <c r="B572" s="27" t="s">
        <v>309</v>
      </c>
      <c r="C572" s="28" t="s">
        <v>86</v>
      </c>
      <c r="D572" s="28">
        <v>32</v>
      </c>
      <c r="E572" s="28">
        <v>32</v>
      </c>
      <c r="F572" s="78">
        <v>200</v>
      </c>
      <c r="G572" s="139"/>
      <c r="H572" s="62">
        <f>D572*F572</f>
        <v>6400</v>
      </c>
      <c r="I572" s="79">
        <f>E572*G572</f>
        <v>0</v>
      </c>
    </row>
    <row r="573" spans="1:9" x14ac:dyDescent="0.25">
      <c r="A573" s="29"/>
      <c r="B573" s="27"/>
      <c r="C573" s="28"/>
      <c r="D573" s="28"/>
      <c r="E573" s="28"/>
      <c r="F573" s="28"/>
      <c r="G573" s="28"/>
      <c r="H573" s="62"/>
      <c r="I573" s="79"/>
    </row>
    <row r="574" spans="1:9" x14ac:dyDescent="0.25">
      <c r="A574" s="29">
        <v>4</v>
      </c>
      <c r="B574" s="27" t="s">
        <v>310</v>
      </c>
      <c r="C574" s="28" t="s">
        <v>86</v>
      </c>
      <c r="D574" s="28">
        <v>32</v>
      </c>
      <c r="E574" s="28">
        <v>32</v>
      </c>
      <c r="F574" s="78">
        <v>200</v>
      </c>
      <c r="G574" s="139"/>
      <c r="H574" s="62">
        <f>D574*F574</f>
        <v>6400</v>
      </c>
      <c r="I574" s="79">
        <f>E574*G574</f>
        <v>0</v>
      </c>
    </row>
    <row r="575" spans="1:9" x14ac:dyDescent="0.25">
      <c r="A575" s="29"/>
      <c r="B575" s="27"/>
      <c r="C575" s="28"/>
      <c r="D575" s="28"/>
      <c r="E575" s="28"/>
      <c r="F575" s="28"/>
      <c r="G575" s="28"/>
      <c r="H575" s="62"/>
      <c r="I575" s="79"/>
    </row>
    <row r="576" spans="1:9" x14ac:dyDescent="0.25">
      <c r="A576" s="29">
        <v>5</v>
      </c>
      <c r="B576" s="27" t="s">
        <v>311</v>
      </c>
      <c r="C576" s="28" t="s">
        <v>86</v>
      </c>
      <c r="D576" s="28">
        <v>28</v>
      </c>
      <c r="E576" s="28">
        <v>28</v>
      </c>
      <c r="F576" s="78">
        <v>115</v>
      </c>
      <c r="G576" s="139"/>
      <c r="H576" s="62">
        <f>D576*F576</f>
        <v>3220</v>
      </c>
      <c r="I576" s="79">
        <f>E576*G576</f>
        <v>0</v>
      </c>
    </row>
    <row r="577" spans="1:9" x14ac:dyDescent="0.25">
      <c r="A577" s="29"/>
      <c r="B577" s="27"/>
      <c r="C577" s="28"/>
      <c r="D577" s="28"/>
      <c r="E577" s="28"/>
      <c r="F577" s="28"/>
      <c r="G577" s="28"/>
      <c r="H577" s="62"/>
      <c r="I577" s="79"/>
    </row>
    <row r="578" spans="1:9" x14ac:dyDescent="0.25">
      <c r="A578" s="29"/>
      <c r="B578" s="27" t="s">
        <v>287</v>
      </c>
      <c r="C578" s="28"/>
      <c r="D578" s="28"/>
      <c r="E578" s="28"/>
      <c r="F578" s="28"/>
      <c r="G578" s="28"/>
      <c r="H578" s="62"/>
      <c r="I578" s="79"/>
    </row>
    <row r="579" spans="1:9" x14ac:dyDescent="0.25">
      <c r="A579" s="29"/>
      <c r="B579" s="27"/>
      <c r="C579" s="28"/>
      <c r="D579" s="28"/>
      <c r="E579" s="28"/>
      <c r="F579" s="28"/>
      <c r="G579" s="28"/>
      <c r="H579" s="62"/>
      <c r="I579" s="79"/>
    </row>
    <row r="580" spans="1:9" x14ac:dyDescent="0.25">
      <c r="A580" s="29"/>
      <c r="B580" s="27" t="s">
        <v>312</v>
      </c>
      <c r="C580" s="28"/>
      <c r="D580" s="28"/>
      <c r="E580" s="28"/>
      <c r="F580" s="28"/>
      <c r="G580" s="28"/>
      <c r="H580" s="62"/>
      <c r="I580" s="79"/>
    </row>
    <row r="581" spans="1:9" x14ac:dyDescent="0.25">
      <c r="A581" s="29"/>
      <c r="B581" s="27"/>
      <c r="C581" s="28"/>
      <c r="D581" s="28"/>
      <c r="E581" s="28"/>
      <c r="F581" s="28"/>
      <c r="G581" s="28"/>
      <c r="H581" s="62"/>
      <c r="I581" s="79"/>
    </row>
    <row r="582" spans="1:9" ht="30" x14ac:dyDescent="0.25">
      <c r="A582" s="29">
        <v>6</v>
      </c>
      <c r="B582" s="27" t="s">
        <v>313</v>
      </c>
      <c r="C582" s="28" t="s">
        <v>86</v>
      </c>
      <c r="D582" s="28">
        <v>13</v>
      </c>
      <c r="E582" s="28">
        <v>13</v>
      </c>
      <c r="F582" s="78">
        <v>66</v>
      </c>
      <c r="G582" s="139"/>
      <c r="H582" s="62">
        <f>D582*F582</f>
        <v>858</v>
      </c>
      <c r="I582" s="79">
        <f>E582*G582</f>
        <v>0</v>
      </c>
    </row>
    <row r="583" spans="1:9" x14ac:dyDescent="0.25">
      <c r="A583" s="29"/>
      <c r="B583" s="27"/>
      <c r="C583" s="28"/>
      <c r="D583" s="28"/>
      <c r="E583" s="28"/>
      <c r="F583" s="28"/>
      <c r="G583" s="28"/>
      <c r="H583" s="62"/>
      <c r="I583" s="79"/>
    </row>
    <row r="584" spans="1:9" x14ac:dyDescent="0.25">
      <c r="A584" s="29"/>
      <c r="B584" s="27" t="s">
        <v>314</v>
      </c>
      <c r="C584" s="28"/>
      <c r="D584" s="28"/>
      <c r="E584" s="28"/>
      <c r="F584" s="28"/>
      <c r="G584" s="28"/>
      <c r="H584" s="62"/>
      <c r="I584" s="79"/>
    </row>
    <row r="585" spans="1:9" x14ac:dyDescent="0.25">
      <c r="A585" s="29"/>
      <c r="B585" s="27"/>
      <c r="C585" s="28"/>
      <c r="D585" s="28"/>
      <c r="E585" s="28"/>
      <c r="F585" s="28"/>
      <c r="G585" s="28"/>
      <c r="H585" s="62"/>
      <c r="I585" s="79"/>
    </row>
    <row r="586" spans="1:9" x14ac:dyDescent="0.25">
      <c r="A586" s="29">
        <v>7</v>
      </c>
      <c r="B586" s="27" t="s">
        <v>315</v>
      </c>
      <c r="C586" s="28" t="s">
        <v>86</v>
      </c>
      <c r="D586" s="28">
        <v>20</v>
      </c>
      <c r="E586" s="28">
        <v>20</v>
      </c>
      <c r="F586" s="78">
        <v>114</v>
      </c>
      <c r="G586" s="139"/>
      <c r="H586" s="62">
        <f>D586*F586</f>
        <v>2280</v>
      </c>
      <c r="I586" s="79">
        <f>E586*G586</f>
        <v>0</v>
      </c>
    </row>
    <row r="587" spans="1:9" x14ac:dyDescent="0.25">
      <c r="A587" s="29"/>
      <c r="B587" s="27"/>
      <c r="C587" s="28"/>
      <c r="D587" s="28"/>
      <c r="E587" s="28"/>
      <c r="F587" s="28"/>
      <c r="G587" s="28"/>
      <c r="H587" s="62"/>
      <c r="I587" s="79"/>
    </row>
    <row r="588" spans="1:9" x14ac:dyDescent="0.25">
      <c r="A588" s="29"/>
      <c r="B588" s="27" t="s">
        <v>573</v>
      </c>
      <c r="C588" s="28"/>
      <c r="D588" s="28"/>
      <c r="E588" s="28"/>
      <c r="F588" s="28"/>
      <c r="G588" s="28"/>
      <c r="H588" s="62"/>
      <c r="I588" s="79"/>
    </row>
    <row r="589" spans="1:9" x14ac:dyDescent="0.25">
      <c r="A589" s="29"/>
      <c r="B589" s="27"/>
      <c r="C589" s="28"/>
      <c r="D589" s="28"/>
      <c r="E589" s="28"/>
      <c r="F589" s="28"/>
      <c r="G589" s="28"/>
      <c r="H589" s="62"/>
      <c r="I589" s="79"/>
    </row>
    <row r="590" spans="1:9" ht="210" x14ac:dyDescent="0.25">
      <c r="A590" s="29">
        <v>8</v>
      </c>
      <c r="B590" s="27" t="s">
        <v>574</v>
      </c>
      <c r="C590" s="28" t="s">
        <v>86</v>
      </c>
      <c r="D590" s="28">
        <v>9</v>
      </c>
      <c r="E590" s="28">
        <v>9</v>
      </c>
      <c r="F590" s="65">
        <v>14000</v>
      </c>
      <c r="G590" s="141"/>
      <c r="H590" s="62">
        <f>D590*F590</f>
        <v>126000</v>
      </c>
      <c r="I590" s="79">
        <f>E590*G590</f>
        <v>0</v>
      </c>
    </row>
    <row r="591" spans="1:9" x14ac:dyDescent="0.25">
      <c r="A591" s="29"/>
      <c r="B591" s="27"/>
      <c r="C591" s="28"/>
      <c r="D591" s="28"/>
      <c r="E591" s="28"/>
      <c r="F591" s="68"/>
      <c r="G591" s="68"/>
      <c r="H591" s="62"/>
      <c r="I591" s="79"/>
    </row>
    <row r="592" spans="1:9" x14ac:dyDescent="0.25">
      <c r="A592" s="29"/>
      <c r="B592" s="27" t="s">
        <v>316</v>
      </c>
      <c r="C592" s="28"/>
      <c r="D592" s="28"/>
      <c r="E592" s="28"/>
      <c r="F592" s="68"/>
      <c r="G592" s="68"/>
      <c r="H592" s="62"/>
      <c r="I592" s="79"/>
    </row>
    <row r="593" spans="1:9" x14ac:dyDescent="0.25">
      <c r="A593" s="29"/>
      <c r="B593" s="27"/>
      <c r="C593" s="28"/>
      <c r="D593" s="28"/>
      <c r="E593" s="28"/>
      <c r="F593" s="68"/>
      <c r="G593" s="68"/>
      <c r="H593" s="62"/>
      <c r="I593" s="79"/>
    </row>
    <row r="594" spans="1:9" ht="30" x14ac:dyDescent="0.25">
      <c r="A594" s="29">
        <v>9</v>
      </c>
      <c r="B594" s="27" t="s">
        <v>317</v>
      </c>
      <c r="C594" s="28" t="s">
        <v>101</v>
      </c>
      <c r="D594" s="28">
        <v>9</v>
      </c>
      <c r="E594" s="28">
        <v>9</v>
      </c>
      <c r="F594" s="65">
        <v>4300</v>
      </c>
      <c r="G594" s="141"/>
      <c r="H594" s="62">
        <f>F594*D594</f>
        <v>38700</v>
      </c>
      <c r="I594" s="79">
        <f>E594*G594</f>
        <v>0</v>
      </c>
    </row>
    <row r="595" spans="1:9" x14ac:dyDescent="0.25">
      <c r="A595" s="29"/>
      <c r="B595" s="27"/>
      <c r="C595" s="28"/>
      <c r="D595" s="28"/>
      <c r="E595" s="28"/>
      <c r="F595" s="68"/>
      <c r="G595" s="68"/>
      <c r="H595" s="62"/>
      <c r="I595" s="79"/>
    </row>
    <row r="596" spans="1:9" x14ac:dyDescent="0.25">
      <c r="A596" s="29"/>
      <c r="B596" s="27"/>
      <c r="C596" s="28"/>
      <c r="D596" s="28"/>
      <c r="E596" s="28"/>
      <c r="F596" s="68"/>
      <c r="G596" s="68"/>
      <c r="H596" s="62"/>
      <c r="I596" s="79"/>
    </row>
    <row r="597" spans="1:9" x14ac:dyDescent="0.25">
      <c r="A597" s="29"/>
      <c r="B597" s="27"/>
      <c r="C597" s="28"/>
      <c r="D597" s="28"/>
      <c r="E597" s="28"/>
      <c r="F597" s="28"/>
      <c r="G597" s="28"/>
      <c r="H597" s="62"/>
      <c r="I597" s="79"/>
    </row>
    <row r="598" spans="1:9" ht="30.75" customHeight="1" thickBot="1" x14ac:dyDescent="0.3">
      <c r="A598" s="29"/>
      <c r="B598" s="67" t="s">
        <v>318</v>
      </c>
      <c r="C598" s="28"/>
      <c r="D598" s="28"/>
      <c r="E598" s="28"/>
      <c r="F598" s="28"/>
      <c r="G598" s="28"/>
      <c r="H598" s="81">
        <f>SUM(H564:H597)</f>
        <v>194258</v>
      </c>
      <c r="I598" s="82">
        <f>SUM(I564:I597)</f>
        <v>0</v>
      </c>
    </row>
    <row r="599" spans="1:9" x14ac:dyDescent="0.25">
      <c r="A599" s="29"/>
      <c r="B599" s="27"/>
      <c r="C599" s="28"/>
      <c r="D599" s="28"/>
      <c r="E599" s="28"/>
      <c r="F599" s="28"/>
      <c r="G599" s="28"/>
      <c r="H599" s="62"/>
      <c r="I599" s="79"/>
    </row>
    <row r="600" spans="1:9" s="76" customFormat="1" x14ac:dyDescent="0.25">
      <c r="A600" s="71"/>
      <c r="B600" s="72" t="s">
        <v>319</v>
      </c>
      <c r="C600" s="73"/>
      <c r="D600" s="73"/>
      <c r="E600" s="73"/>
      <c r="F600" s="73"/>
      <c r="G600" s="73"/>
      <c r="H600" s="74"/>
      <c r="I600" s="88"/>
    </row>
    <row r="601" spans="1:9" x14ac:dyDescent="0.25">
      <c r="A601" s="29"/>
      <c r="B601" s="27"/>
      <c r="C601" s="28"/>
      <c r="D601" s="28"/>
      <c r="E601" s="28"/>
      <c r="F601" s="28"/>
      <c r="G601" s="28"/>
      <c r="H601" s="62"/>
      <c r="I601" s="79"/>
    </row>
    <row r="602" spans="1:9" x14ac:dyDescent="0.25">
      <c r="A602" s="29"/>
      <c r="B602" s="27" t="s">
        <v>320</v>
      </c>
      <c r="C602" s="28"/>
      <c r="D602" s="28"/>
      <c r="E602" s="28"/>
      <c r="F602" s="28"/>
      <c r="G602" s="28"/>
      <c r="H602" s="62"/>
      <c r="I602" s="79"/>
    </row>
    <row r="603" spans="1:9" x14ac:dyDescent="0.25">
      <c r="A603" s="29"/>
      <c r="B603" s="27"/>
      <c r="C603" s="28"/>
      <c r="D603" s="28"/>
      <c r="E603" s="28"/>
      <c r="F603" s="28"/>
      <c r="G603" s="28"/>
      <c r="H603" s="62"/>
      <c r="I603" s="79"/>
    </row>
    <row r="604" spans="1:9" ht="60" x14ac:dyDescent="0.25">
      <c r="A604" s="29"/>
      <c r="B604" s="27" t="s">
        <v>52</v>
      </c>
      <c r="C604" s="28"/>
      <c r="D604" s="28"/>
      <c r="E604" s="28"/>
      <c r="F604" s="28"/>
      <c r="G604" s="28"/>
      <c r="H604" s="62"/>
      <c r="I604" s="79"/>
    </row>
    <row r="605" spans="1:9" x14ac:dyDescent="0.25">
      <c r="A605" s="29"/>
      <c r="B605" s="27"/>
      <c r="C605" s="28"/>
      <c r="D605" s="28"/>
      <c r="E605" s="28"/>
      <c r="F605" s="28"/>
      <c r="G605" s="28"/>
      <c r="H605" s="62"/>
      <c r="I605" s="79"/>
    </row>
    <row r="606" spans="1:9" ht="60" x14ac:dyDescent="0.25">
      <c r="A606" s="29"/>
      <c r="B606" s="27" t="s">
        <v>173</v>
      </c>
      <c r="C606" s="28"/>
      <c r="D606" s="28"/>
      <c r="E606" s="28"/>
      <c r="F606" s="28"/>
      <c r="G606" s="28"/>
      <c r="H606" s="62"/>
      <c r="I606" s="79"/>
    </row>
    <row r="607" spans="1:9" x14ac:dyDescent="0.25">
      <c r="A607" s="29"/>
      <c r="B607" s="27"/>
      <c r="C607" s="28"/>
      <c r="D607" s="28"/>
      <c r="E607" s="28"/>
      <c r="F607" s="28"/>
      <c r="G607" s="28"/>
      <c r="H607" s="62"/>
      <c r="I607" s="79"/>
    </row>
    <row r="608" spans="1:9" x14ac:dyDescent="0.25">
      <c r="A608" s="29"/>
      <c r="B608" s="27"/>
      <c r="C608" s="28"/>
      <c r="D608" s="28"/>
      <c r="E608" s="28"/>
      <c r="F608" s="28"/>
      <c r="G608" s="28"/>
      <c r="H608" s="62"/>
      <c r="I608" s="79"/>
    </row>
    <row r="609" spans="1:9" x14ac:dyDescent="0.25">
      <c r="A609" s="29"/>
      <c r="B609" s="27" t="s">
        <v>321</v>
      </c>
      <c r="C609" s="28"/>
      <c r="D609" s="28"/>
      <c r="E609" s="28"/>
      <c r="F609" s="28"/>
      <c r="G609" s="28"/>
      <c r="H609" s="62"/>
      <c r="I609" s="79"/>
    </row>
    <row r="610" spans="1:9" x14ac:dyDescent="0.25">
      <c r="A610" s="29"/>
      <c r="B610" s="27"/>
      <c r="C610" s="28"/>
      <c r="D610" s="28"/>
      <c r="E610" s="28"/>
      <c r="F610" s="28"/>
      <c r="G610" s="28"/>
      <c r="H610" s="62"/>
      <c r="I610" s="79"/>
    </row>
    <row r="611" spans="1:9" x14ac:dyDescent="0.25">
      <c r="A611" s="29"/>
      <c r="B611" s="27" t="s">
        <v>322</v>
      </c>
      <c r="C611" s="28"/>
      <c r="D611" s="28"/>
      <c r="E611" s="28"/>
      <c r="F611" s="28"/>
      <c r="G611" s="28"/>
      <c r="H611" s="62"/>
      <c r="I611" s="79"/>
    </row>
    <row r="612" spans="1:9" x14ac:dyDescent="0.25">
      <c r="A612" s="29"/>
      <c r="B612" s="27"/>
      <c r="C612" s="28"/>
      <c r="D612" s="28"/>
      <c r="E612" s="28"/>
      <c r="F612" s="28"/>
      <c r="G612" s="28"/>
      <c r="H612" s="62"/>
      <c r="I612" s="79"/>
    </row>
    <row r="613" spans="1:9" x14ac:dyDescent="0.25">
      <c r="A613" s="29">
        <v>1</v>
      </c>
      <c r="B613" s="27" t="s">
        <v>323</v>
      </c>
      <c r="C613" s="28" t="s">
        <v>82</v>
      </c>
      <c r="D613" s="28">
        <v>156</v>
      </c>
      <c r="E613" s="28">
        <v>156</v>
      </c>
      <c r="F613" s="65">
        <v>250</v>
      </c>
      <c r="G613" s="141"/>
      <c r="H613" s="62">
        <f>D613*F613</f>
        <v>39000</v>
      </c>
      <c r="I613" s="79">
        <f>E613*G613</f>
        <v>0</v>
      </c>
    </row>
    <row r="614" spans="1:9" x14ac:dyDescent="0.25">
      <c r="A614" s="29"/>
      <c r="B614" s="27"/>
      <c r="C614" s="28"/>
      <c r="D614" s="28"/>
      <c r="E614" s="28"/>
      <c r="F614" s="28"/>
      <c r="G614" s="93"/>
      <c r="H614" s="62"/>
      <c r="I614" s="79"/>
    </row>
    <row r="615" spans="1:9" x14ac:dyDescent="0.25">
      <c r="A615" s="29"/>
      <c r="B615" s="27" t="s">
        <v>324</v>
      </c>
      <c r="C615" s="28"/>
      <c r="D615" s="28"/>
      <c r="E615" s="28"/>
      <c r="F615" s="28"/>
      <c r="G615" s="93"/>
      <c r="H615" s="62"/>
      <c r="I615" s="79"/>
    </row>
    <row r="616" spans="1:9" x14ac:dyDescent="0.25">
      <c r="A616" s="29"/>
      <c r="B616" s="27"/>
      <c r="C616" s="28"/>
      <c r="D616" s="28"/>
      <c r="E616" s="28"/>
      <c r="F616" s="28"/>
      <c r="G616" s="93"/>
      <c r="H616" s="62"/>
      <c r="I616" s="79"/>
    </row>
    <row r="617" spans="1:9" ht="95.25" customHeight="1" x14ac:dyDescent="0.25">
      <c r="A617" s="29">
        <v>2</v>
      </c>
      <c r="B617" s="27" t="s">
        <v>325</v>
      </c>
      <c r="C617" s="28" t="s">
        <v>86</v>
      </c>
      <c r="D617" s="28">
        <v>13</v>
      </c>
      <c r="E617" s="28">
        <v>13</v>
      </c>
      <c r="F617" s="65">
        <v>4800</v>
      </c>
      <c r="G617" s="141"/>
      <c r="H617" s="62">
        <f>D617*F617</f>
        <v>62400</v>
      </c>
      <c r="I617" s="79">
        <f>E617*G617</f>
        <v>0</v>
      </c>
    </row>
    <row r="618" spans="1:9" x14ac:dyDescent="0.25">
      <c r="A618" s="29"/>
      <c r="B618" s="27"/>
      <c r="C618" s="28"/>
      <c r="D618" s="28"/>
      <c r="E618" s="28"/>
      <c r="F618" s="28"/>
      <c r="G618" s="93"/>
      <c r="H618" s="62"/>
      <c r="I618" s="79"/>
    </row>
    <row r="619" spans="1:9" x14ac:dyDescent="0.25">
      <c r="A619" s="29"/>
      <c r="B619" s="27" t="s">
        <v>326</v>
      </c>
      <c r="C619" s="28"/>
      <c r="D619" s="28"/>
      <c r="E619" s="28"/>
      <c r="F619" s="28"/>
      <c r="G619" s="93"/>
      <c r="H619" s="62"/>
      <c r="I619" s="79"/>
    </row>
    <row r="620" spans="1:9" x14ac:dyDescent="0.25">
      <c r="A620" s="29"/>
      <c r="B620" s="27"/>
      <c r="C620" s="28"/>
      <c r="D620" s="28"/>
      <c r="E620" s="28"/>
      <c r="F620" s="28"/>
      <c r="G620" s="93"/>
      <c r="H620" s="62"/>
      <c r="I620" s="79"/>
    </row>
    <row r="621" spans="1:9" ht="109.5" customHeight="1" x14ac:dyDescent="0.25">
      <c r="A621" s="29">
        <v>3</v>
      </c>
      <c r="B621" s="27" t="s">
        <v>327</v>
      </c>
      <c r="C621" s="28" t="s">
        <v>82</v>
      </c>
      <c r="D621" s="28">
        <v>20</v>
      </c>
      <c r="E621" s="28">
        <v>20</v>
      </c>
      <c r="F621" s="65">
        <v>1350</v>
      </c>
      <c r="G621" s="141"/>
      <c r="H621" s="62">
        <f>D621*F621</f>
        <v>27000</v>
      </c>
      <c r="I621" s="79">
        <f>E621*G621</f>
        <v>0</v>
      </c>
    </row>
    <row r="622" spans="1:9" x14ac:dyDescent="0.25">
      <c r="A622" s="29"/>
      <c r="B622" s="27"/>
      <c r="C622" s="28"/>
      <c r="D622" s="28"/>
      <c r="E622" s="28"/>
      <c r="F622" s="28"/>
      <c r="G622" s="93"/>
      <c r="H622" s="62"/>
      <c r="I622" s="79"/>
    </row>
    <row r="623" spans="1:9" x14ac:dyDescent="0.25">
      <c r="A623" s="29"/>
      <c r="B623" s="27" t="s">
        <v>328</v>
      </c>
      <c r="C623" s="28"/>
      <c r="D623" s="28"/>
      <c r="E623" s="28"/>
      <c r="F623" s="28"/>
      <c r="G623" s="93"/>
      <c r="H623" s="62"/>
      <c r="I623" s="79"/>
    </row>
    <row r="624" spans="1:9" x14ac:dyDescent="0.25">
      <c r="A624" s="29"/>
      <c r="B624" s="27"/>
      <c r="C624" s="28"/>
      <c r="D624" s="28"/>
      <c r="E624" s="28"/>
      <c r="F624" s="28"/>
      <c r="G624" s="93"/>
      <c r="H624" s="62"/>
      <c r="I624" s="79"/>
    </row>
    <row r="625" spans="1:9" x14ac:dyDescent="0.25">
      <c r="A625" s="29"/>
      <c r="B625" s="27" t="s">
        <v>329</v>
      </c>
      <c r="C625" s="28"/>
      <c r="D625" s="28"/>
      <c r="E625" s="28"/>
      <c r="F625" s="28"/>
      <c r="G625" s="93"/>
      <c r="H625" s="62"/>
      <c r="I625" s="79"/>
    </row>
    <row r="626" spans="1:9" x14ac:dyDescent="0.25">
      <c r="A626" s="29"/>
      <c r="B626" s="27"/>
      <c r="C626" s="28"/>
      <c r="D626" s="28"/>
      <c r="E626" s="28"/>
      <c r="F626" s="28"/>
      <c r="G626" s="93"/>
      <c r="H626" s="62"/>
      <c r="I626" s="79"/>
    </row>
    <row r="627" spans="1:9" x14ac:dyDescent="0.25">
      <c r="A627" s="29">
        <v>4</v>
      </c>
      <c r="B627" s="27" t="s">
        <v>330</v>
      </c>
      <c r="C627" s="28" t="s">
        <v>101</v>
      </c>
      <c r="D627" s="28">
        <v>9</v>
      </c>
      <c r="E627" s="28">
        <v>9</v>
      </c>
      <c r="F627" s="94">
        <v>4000</v>
      </c>
      <c r="G627" s="141"/>
      <c r="H627" s="62">
        <f>D627*F627</f>
        <v>36000</v>
      </c>
      <c r="I627" s="79">
        <f>E627*G627</f>
        <v>0</v>
      </c>
    </row>
    <row r="628" spans="1:9" x14ac:dyDescent="0.25">
      <c r="A628" s="29"/>
      <c r="B628" s="27"/>
      <c r="C628" s="28"/>
      <c r="D628" s="28"/>
      <c r="E628" s="28"/>
      <c r="F628" s="95"/>
      <c r="G628" s="93"/>
      <c r="H628" s="62"/>
      <c r="I628" s="79"/>
    </row>
    <row r="629" spans="1:9" x14ac:dyDescent="0.25">
      <c r="A629" s="29"/>
      <c r="B629" s="27" t="s">
        <v>331</v>
      </c>
      <c r="C629" s="28"/>
      <c r="D629" s="28"/>
      <c r="E629" s="28"/>
      <c r="F629" s="95"/>
      <c r="G629" s="93"/>
      <c r="H629" s="62"/>
      <c r="I629" s="79"/>
    </row>
    <row r="630" spans="1:9" x14ac:dyDescent="0.25">
      <c r="A630" s="29"/>
      <c r="B630" s="27"/>
      <c r="C630" s="28"/>
      <c r="D630" s="28"/>
      <c r="E630" s="28"/>
      <c r="F630" s="95"/>
      <c r="G630" s="93"/>
      <c r="H630" s="62"/>
      <c r="I630" s="79"/>
    </row>
    <row r="631" spans="1:9" x14ac:dyDescent="0.25">
      <c r="A631" s="29">
        <v>5</v>
      </c>
      <c r="B631" s="27" t="s">
        <v>332</v>
      </c>
      <c r="C631" s="28" t="s">
        <v>101</v>
      </c>
      <c r="D631" s="28">
        <v>1</v>
      </c>
      <c r="E631" s="28">
        <v>1</v>
      </c>
      <c r="F631" s="94">
        <v>3500</v>
      </c>
      <c r="G631" s="141"/>
      <c r="H631" s="62">
        <f>D631*F631</f>
        <v>3500</v>
      </c>
      <c r="I631" s="79">
        <f>E631*G631</f>
        <v>0</v>
      </c>
    </row>
    <row r="632" spans="1:9" x14ac:dyDescent="0.25">
      <c r="A632" s="29"/>
      <c r="B632" s="27"/>
      <c r="C632" s="28"/>
      <c r="D632" s="28"/>
      <c r="E632" s="28"/>
      <c r="F632" s="95"/>
      <c r="G632" s="93"/>
      <c r="H632" s="62"/>
      <c r="I632" s="79"/>
    </row>
    <row r="633" spans="1:9" x14ac:dyDescent="0.25">
      <c r="A633" s="29"/>
      <c r="B633" s="27" t="s">
        <v>333</v>
      </c>
      <c r="C633" s="28"/>
      <c r="D633" s="28"/>
      <c r="E633" s="28"/>
      <c r="F633" s="95"/>
      <c r="G633" s="93"/>
      <c r="H633" s="62"/>
      <c r="I633" s="79"/>
    </row>
    <row r="634" spans="1:9" x14ac:dyDescent="0.25">
      <c r="A634" s="29"/>
      <c r="B634" s="27"/>
      <c r="C634" s="28"/>
      <c r="D634" s="28"/>
      <c r="E634" s="28"/>
      <c r="F634" s="95"/>
      <c r="G634" s="93"/>
      <c r="H634" s="62"/>
      <c r="I634" s="79"/>
    </row>
    <row r="635" spans="1:9" ht="15" customHeight="1" x14ac:dyDescent="0.25">
      <c r="A635" s="29">
        <v>6</v>
      </c>
      <c r="B635" s="27" t="s">
        <v>334</v>
      </c>
      <c r="C635" s="96" t="s">
        <v>335</v>
      </c>
      <c r="D635" s="28">
        <v>1</v>
      </c>
      <c r="E635" s="28">
        <v>1</v>
      </c>
      <c r="F635" s="94">
        <v>20000</v>
      </c>
      <c r="G635" s="141"/>
      <c r="H635" s="62">
        <f>D635*F635</f>
        <v>20000</v>
      </c>
      <c r="I635" s="79">
        <f>E635*G635</f>
        <v>0</v>
      </c>
    </row>
    <row r="636" spans="1:9" x14ac:dyDescent="0.25">
      <c r="A636" s="29"/>
      <c r="B636" s="27"/>
      <c r="C636" s="28"/>
      <c r="D636" s="28"/>
      <c r="E636" s="28"/>
      <c r="F636" s="28"/>
      <c r="G636" s="28"/>
      <c r="H636" s="62"/>
      <c r="I636" s="79"/>
    </row>
    <row r="637" spans="1:9" x14ac:dyDescent="0.25">
      <c r="A637" s="29">
        <v>7</v>
      </c>
      <c r="B637" s="27" t="s">
        <v>336</v>
      </c>
      <c r="C637" s="28" t="s">
        <v>337</v>
      </c>
      <c r="D637" s="28">
        <v>20000</v>
      </c>
      <c r="E637" s="28">
        <v>20000</v>
      </c>
      <c r="F637" s="97">
        <v>0.08</v>
      </c>
      <c r="G637" s="142"/>
      <c r="H637" s="62">
        <f>D637*F637</f>
        <v>1600</v>
      </c>
      <c r="I637" s="79">
        <f>E637*G637</f>
        <v>0</v>
      </c>
    </row>
    <row r="638" spans="1:9" x14ac:dyDescent="0.25">
      <c r="A638" s="29"/>
      <c r="B638" s="27"/>
      <c r="C638" s="28"/>
      <c r="D638" s="28"/>
      <c r="E638" s="28"/>
      <c r="F638" s="28"/>
      <c r="G638" s="28"/>
      <c r="H638" s="62"/>
      <c r="I638" s="79"/>
    </row>
    <row r="639" spans="1:9" x14ac:dyDescent="0.25">
      <c r="A639" s="29"/>
      <c r="B639" s="27" t="s">
        <v>338</v>
      </c>
      <c r="C639" s="28"/>
      <c r="D639" s="28"/>
      <c r="E639" s="28"/>
      <c r="F639" s="28"/>
      <c r="G639" s="28"/>
      <c r="H639" s="62"/>
      <c r="I639" s="79"/>
    </row>
    <row r="640" spans="1:9" x14ac:dyDescent="0.25">
      <c r="A640" s="29"/>
      <c r="B640" s="27"/>
      <c r="C640" s="28"/>
      <c r="D640" s="28"/>
      <c r="E640" s="28"/>
      <c r="F640" s="28"/>
      <c r="G640" s="28"/>
      <c r="H640" s="62"/>
      <c r="I640" s="79"/>
    </row>
    <row r="641" spans="1:9" ht="30" x14ac:dyDescent="0.25">
      <c r="A641" s="29"/>
      <c r="B641" s="27" t="s">
        <v>339</v>
      </c>
      <c r="C641" s="28"/>
      <c r="D641" s="28"/>
      <c r="E641" s="28"/>
      <c r="F641" s="28"/>
      <c r="G641" s="28"/>
      <c r="H641" s="62"/>
      <c r="I641" s="79"/>
    </row>
    <row r="642" spans="1:9" x14ac:dyDescent="0.25">
      <c r="A642" s="29"/>
      <c r="B642" s="27"/>
      <c r="C642" s="28"/>
      <c r="D642" s="28"/>
      <c r="E642" s="28"/>
      <c r="F642" s="28"/>
      <c r="G642" s="28"/>
      <c r="H642" s="62"/>
      <c r="I642" s="79"/>
    </row>
    <row r="643" spans="1:9" x14ac:dyDescent="0.25">
      <c r="A643" s="29">
        <v>8</v>
      </c>
      <c r="B643" s="27" t="s">
        <v>580</v>
      </c>
      <c r="C643" s="28" t="s">
        <v>86</v>
      </c>
      <c r="D643" s="28">
        <v>9</v>
      </c>
      <c r="E643" s="28">
        <v>9</v>
      </c>
      <c r="F643" s="65">
        <v>1800</v>
      </c>
      <c r="G643" s="141"/>
      <c r="H643" s="62">
        <f>D643*F643</f>
        <v>16200</v>
      </c>
      <c r="I643" s="79">
        <f>E643*G643</f>
        <v>0</v>
      </c>
    </row>
    <row r="644" spans="1:9" x14ac:dyDescent="0.25">
      <c r="A644" s="29"/>
      <c r="B644" s="27"/>
      <c r="C644" s="28"/>
      <c r="D644" s="28"/>
      <c r="E644" s="28"/>
      <c r="F644" s="28"/>
      <c r="G644" s="28"/>
      <c r="H644" s="62"/>
      <c r="I644" s="79"/>
    </row>
    <row r="645" spans="1:9" ht="21.75" customHeight="1" thickBot="1" x14ac:dyDescent="0.3">
      <c r="A645" s="29"/>
      <c r="B645" s="67" t="s">
        <v>340</v>
      </c>
      <c r="C645" s="28"/>
      <c r="D645" s="28"/>
      <c r="E645" s="28"/>
      <c r="F645" s="28"/>
      <c r="G645" s="28"/>
      <c r="H645" s="81">
        <f>SUM(H613:H644)</f>
        <v>205700</v>
      </c>
      <c r="I645" s="82">
        <f>SUM(I613:I644)</f>
        <v>0</v>
      </c>
    </row>
    <row r="646" spans="1:9" x14ac:dyDescent="0.25">
      <c r="A646" s="29"/>
      <c r="B646" s="27"/>
      <c r="C646" s="28"/>
      <c r="D646" s="28"/>
      <c r="E646" s="28"/>
      <c r="F646" s="28"/>
      <c r="G646" s="28"/>
      <c r="H646" s="62"/>
      <c r="I646" s="79"/>
    </row>
    <row r="647" spans="1:9" s="76" customFormat="1" x14ac:dyDescent="0.25">
      <c r="A647" s="71"/>
      <c r="B647" s="72" t="s">
        <v>341</v>
      </c>
      <c r="C647" s="73"/>
      <c r="D647" s="73"/>
      <c r="E647" s="73"/>
      <c r="F647" s="73"/>
      <c r="G647" s="73"/>
      <c r="H647" s="74"/>
      <c r="I647" s="88"/>
    </row>
    <row r="648" spans="1:9" x14ac:dyDescent="0.25">
      <c r="A648" s="29"/>
      <c r="B648" s="27"/>
      <c r="C648" s="28"/>
      <c r="D648" s="28"/>
      <c r="E648" s="28"/>
      <c r="F648" s="28"/>
      <c r="G648" s="28"/>
      <c r="H648" s="62"/>
      <c r="I648" s="79"/>
    </row>
    <row r="649" spans="1:9" x14ac:dyDescent="0.25">
      <c r="A649" s="29"/>
      <c r="B649" s="27" t="s">
        <v>342</v>
      </c>
      <c r="C649" s="28"/>
      <c r="D649" s="28"/>
      <c r="E649" s="28"/>
      <c r="F649" s="28"/>
      <c r="G649" s="28"/>
      <c r="H649" s="62"/>
      <c r="I649" s="79"/>
    </row>
    <row r="650" spans="1:9" x14ac:dyDescent="0.25">
      <c r="A650" s="29"/>
      <c r="B650" s="27"/>
      <c r="C650" s="28"/>
      <c r="D650" s="28"/>
      <c r="E650" s="28"/>
      <c r="F650" s="28"/>
      <c r="G650" s="28"/>
      <c r="H650" s="62"/>
      <c r="I650" s="79"/>
    </row>
    <row r="651" spans="1:9" x14ac:dyDescent="0.25">
      <c r="A651" s="29"/>
      <c r="B651" s="27" t="s">
        <v>53</v>
      </c>
      <c r="C651" s="28"/>
      <c r="D651" s="28"/>
      <c r="E651" s="28"/>
      <c r="F651" s="28"/>
      <c r="G651" s="28"/>
      <c r="H651" s="62"/>
      <c r="I651" s="79"/>
    </row>
    <row r="652" spans="1:9" x14ac:dyDescent="0.25">
      <c r="A652" s="29"/>
      <c r="B652" s="27"/>
      <c r="C652" s="28"/>
      <c r="D652" s="28"/>
      <c r="E652" s="28"/>
      <c r="F652" s="28"/>
      <c r="G652" s="28"/>
      <c r="H652" s="62"/>
      <c r="I652" s="79"/>
    </row>
    <row r="653" spans="1:9" ht="60" x14ac:dyDescent="0.25">
      <c r="A653" s="29"/>
      <c r="B653" s="27" t="s">
        <v>173</v>
      </c>
      <c r="C653" s="28"/>
      <c r="D653" s="28"/>
      <c r="E653" s="28"/>
      <c r="F653" s="28"/>
      <c r="G653" s="28"/>
      <c r="H653" s="62"/>
      <c r="I653" s="79"/>
    </row>
    <row r="654" spans="1:9" x14ac:dyDescent="0.25">
      <c r="A654" s="29"/>
      <c r="B654" s="27"/>
      <c r="C654" s="28"/>
      <c r="D654" s="28"/>
      <c r="E654" s="28"/>
      <c r="F654" s="28"/>
      <c r="G654" s="28"/>
      <c r="H654" s="62"/>
      <c r="I654" s="79"/>
    </row>
    <row r="655" spans="1:9" ht="45" x14ac:dyDescent="0.25">
      <c r="A655" s="29"/>
      <c r="B655" s="27" t="s">
        <v>343</v>
      </c>
      <c r="C655" s="28"/>
      <c r="D655" s="28"/>
      <c r="E655" s="28"/>
      <c r="F655" s="28"/>
      <c r="G655" s="28"/>
      <c r="H655" s="62"/>
      <c r="I655" s="79"/>
    </row>
    <row r="656" spans="1:9" x14ac:dyDescent="0.25">
      <c r="A656" s="29"/>
      <c r="B656" s="27"/>
      <c r="C656" s="28"/>
      <c r="D656" s="28"/>
      <c r="E656" s="28"/>
      <c r="F656" s="28"/>
      <c r="G656" s="28"/>
      <c r="H656" s="62"/>
      <c r="I656" s="79"/>
    </row>
    <row r="657" spans="1:9" x14ac:dyDescent="0.25">
      <c r="A657" s="29"/>
      <c r="B657" s="27"/>
      <c r="C657" s="28"/>
      <c r="D657" s="28"/>
      <c r="E657" s="28"/>
      <c r="F657" s="28"/>
      <c r="G657" s="28"/>
      <c r="H657" s="62"/>
      <c r="I657" s="79"/>
    </row>
    <row r="658" spans="1:9" x14ac:dyDescent="0.25">
      <c r="A658" s="29"/>
      <c r="B658" s="27" t="s">
        <v>344</v>
      </c>
      <c r="C658" s="28"/>
      <c r="D658" s="28"/>
      <c r="E658" s="28"/>
      <c r="F658" s="28"/>
      <c r="G658" s="28"/>
      <c r="H658" s="62"/>
      <c r="I658" s="79"/>
    </row>
    <row r="659" spans="1:9" x14ac:dyDescent="0.25">
      <c r="A659" s="29"/>
      <c r="B659" s="27"/>
      <c r="C659" s="28"/>
      <c r="D659" s="28"/>
      <c r="E659" s="28"/>
      <c r="F659" s="28"/>
      <c r="G659" s="28"/>
      <c r="H659" s="62"/>
      <c r="I659" s="79"/>
    </row>
    <row r="660" spans="1:9" x14ac:dyDescent="0.25">
      <c r="A660" s="29"/>
      <c r="B660" s="27" t="s">
        <v>345</v>
      </c>
      <c r="C660" s="28"/>
      <c r="D660" s="28"/>
      <c r="E660" s="28"/>
      <c r="F660" s="28"/>
      <c r="G660" s="28"/>
      <c r="H660" s="62"/>
      <c r="I660" s="79"/>
    </row>
    <row r="661" spans="1:9" x14ac:dyDescent="0.25">
      <c r="A661" s="29"/>
      <c r="B661" s="27"/>
      <c r="C661" s="28"/>
      <c r="D661" s="28"/>
      <c r="E661" s="28"/>
      <c r="F661" s="28"/>
      <c r="G661" s="28"/>
      <c r="H661" s="62"/>
      <c r="I661" s="79"/>
    </row>
    <row r="662" spans="1:9" x14ac:dyDescent="0.25">
      <c r="A662" s="29">
        <v>1</v>
      </c>
      <c r="B662" s="27" t="s">
        <v>346</v>
      </c>
      <c r="C662" s="28" t="s">
        <v>88</v>
      </c>
      <c r="D662" s="28">
        <v>270</v>
      </c>
      <c r="E662" s="28">
        <v>270</v>
      </c>
      <c r="F662" s="78">
        <v>80</v>
      </c>
      <c r="G662" s="139"/>
      <c r="H662" s="62">
        <f>D662*F662</f>
        <v>21600</v>
      </c>
      <c r="I662" s="79">
        <f>E662*G662</f>
        <v>0</v>
      </c>
    </row>
    <row r="663" spans="1:9" x14ac:dyDescent="0.25">
      <c r="A663" s="29"/>
      <c r="B663" s="27"/>
      <c r="C663" s="28"/>
      <c r="D663" s="28"/>
      <c r="E663" s="28"/>
      <c r="F663" s="28"/>
      <c r="G663" s="28"/>
      <c r="H663" s="62"/>
      <c r="I663" s="79"/>
    </row>
    <row r="664" spans="1:9" x14ac:dyDescent="0.25">
      <c r="A664" s="29"/>
      <c r="B664" s="27" t="s">
        <v>347</v>
      </c>
      <c r="C664" s="28"/>
      <c r="D664" s="28"/>
      <c r="E664" s="28"/>
      <c r="F664" s="28"/>
      <c r="G664" s="28"/>
      <c r="H664" s="62"/>
      <c r="I664" s="79"/>
    </row>
    <row r="665" spans="1:9" x14ac:dyDescent="0.25">
      <c r="A665" s="29"/>
      <c r="B665" s="27"/>
      <c r="C665" s="28"/>
      <c r="D665" s="28"/>
      <c r="E665" s="28"/>
      <c r="F665" s="28"/>
      <c r="G665" s="28"/>
      <c r="H665" s="62"/>
      <c r="I665" s="79"/>
    </row>
    <row r="666" spans="1:9" x14ac:dyDescent="0.25">
      <c r="A666" s="29"/>
      <c r="B666" s="27" t="s">
        <v>348</v>
      </c>
      <c r="C666" s="28"/>
      <c r="D666" s="28"/>
      <c r="E666" s="28"/>
      <c r="F666" s="28"/>
      <c r="G666" s="28"/>
      <c r="H666" s="62"/>
      <c r="I666" s="79"/>
    </row>
    <row r="667" spans="1:9" x14ac:dyDescent="0.25">
      <c r="A667" s="29"/>
      <c r="B667" s="27"/>
      <c r="C667" s="28"/>
      <c r="D667" s="28"/>
      <c r="E667" s="28"/>
      <c r="F667" s="28"/>
      <c r="G667" s="28"/>
      <c r="H667" s="62"/>
      <c r="I667" s="79"/>
    </row>
    <row r="668" spans="1:9" x14ac:dyDescent="0.25">
      <c r="A668" s="29">
        <v>2</v>
      </c>
      <c r="B668" s="27" t="s">
        <v>349</v>
      </c>
      <c r="C668" s="28" t="s">
        <v>88</v>
      </c>
      <c r="D668" s="28">
        <v>388</v>
      </c>
      <c r="E668" s="28">
        <v>388</v>
      </c>
      <c r="F668" s="78">
        <v>80</v>
      </c>
      <c r="G668" s="139"/>
      <c r="H668" s="62">
        <f>D668*F668</f>
        <v>31040</v>
      </c>
      <c r="I668" s="79">
        <f>E668*G668</f>
        <v>0</v>
      </c>
    </row>
    <row r="669" spans="1:9" x14ac:dyDescent="0.25">
      <c r="A669" s="29"/>
      <c r="B669" s="27"/>
      <c r="C669" s="28"/>
      <c r="D669" s="28"/>
      <c r="E669" s="28"/>
      <c r="F669" s="28"/>
      <c r="G669" s="28"/>
      <c r="H669" s="62"/>
      <c r="I669" s="79"/>
    </row>
    <row r="670" spans="1:9" x14ac:dyDescent="0.25">
      <c r="A670" s="29"/>
      <c r="B670" s="27" t="s">
        <v>350</v>
      </c>
      <c r="C670" s="28"/>
      <c r="D670" s="28"/>
      <c r="E670" s="28"/>
      <c r="F670" s="28"/>
      <c r="G670" s="28"/>
      <c r="H670" s="62"/>
      <c r="I670" s="79"/>
    </row>
    <row r="671" spans="1:9" x14ac:dyDescent="0.25">
      <c r="A671" s="29"/>
      <c r="B671" s="27"/>
      <c r="C671" s="28"/>
      <c r="D671" s="28"/>
      <c r="E671" s="28"/>
      <c r="F671" s="28"/>
      <c r="G671" s="28"/>
      <c r="H671" s="62"/>
      <c r="I671" s="79"/>
    </row>
    <row r="672" spans="1:9" x14ac:dyDescent="0.25">
      <c r="A672" s="29"/>
      <c r="B672" s="27" t="s">
        <v>348</v>
      </c>
      <c r="C672" s="28"/>
      <c r="D672" s="28"/>
      <c r="E672" s="28"/>
      <c r="F672" s="28"/>
      <c r="G672" s="28"/>
      <c r="H672" s="62"/>
      <c r="I672" s="79"/>
    </row>
    <row r="673" spans="1:9" x14ac:dyDescent="0.25">
      <c r="A673" s="29"/>
      <c r="B673" s="27"/>
      <c r="C673" s="28"/>
      <c r="D673" s="28"/>
      <c r="E673" s="28"/>
      <c r="F673" s="28"/>
      <c r="G673" s="28"/>
      <c r="H673" s="62"/>
      <c r="I673" s="79"/>
    </row>
    <row r="674" spans="1:9" x14ac:dyDescent="0.25">
      <c r="A674" s="29">
        <v>3</v>
      </c>
      <c r="B674" s="27" t="s">
        <v>351</v>
      </c>
      <c r="C674" s="28" t="s">
        <v>88</v>
      </c>
      <c r="D674" s="28">
        <v>77</v>
      </c>
      <c r="E674" s="28">
        <v>77</v>
      </c>
      <c r="F674" s="78">
        <v>80</v>
      </c>
      <c r="G674" s="139"/>
      <c r="H674" s="62">
        <f>D674*F674</f>
        <v>6160</v>
      </c>
      <c r="I674" s="79">
        <f>E674*G674</f>
        <v>0</v>
      </c>
    </row>
    <row r="675" spans="1:9" x14ac:dyDescent="0.25">
      <c r="A675" s="29"/>
      <c r="B675" s="27"/>
      <c r="C675" s="28"/>
      <c r="D675" s="28"/>
      <c r="E675" s="28"/>
      <c r="F675" s="28"/>
      <c r="G675" s="28"/>
      <c r="H675" s="62"/>
      <c r="I675" s="79"/>
    </row>
    <row r="676" spans="1:9" ht="28.5" customHeight="1" thickBot="1" x14ac:dyDescent="0.3">
      <c r="A676" s="29"/>
      <c r="B676" s="67" t="s">
        <v>352</v>
      </c>
      <c r="C676" s="28"/>
      <c r="D676" s="28"/>
      <c r="E676" s="28"/>
      <c r="F676" s="28"/>
      <c r="G676" s="28"/>
      <c r="H676" s="81">
        <f>SUM(H662:H675)</f>
        <v>58800</v>
      </c>
      <c r="I676" s="82">
        <f>SUM(I662:I675)</f>
        <v>0</v>
      </c>
    </row>
    <row r="677" spans="1:9" x14ac:dyDescent="0.25">
      <c r="A677" s="29"/>
      <c r="B677" s="27"/>
      <c r="C677" s="28"/>
      <c r="D677" s="28"/>
      <c r="E677" s="28"/>
      <c r="F677" s="28"/>
      <c r="G677" s="28"/>
      <c r="H677" s="62"/>
      <c r="I677" s="79"/>
    </row>
    <row r="678" spans="1:9" s="76" customFormat="1" x14ac:dyDescent="0.25">
      <c r="A678" s="71"/>
      <c r="B678" s="72" t="s">
        <v>353</v>
      </c>
      <c r="C678" s="73"/>
      <c r="D678" s="73"/>
      <c r="E678" s="73"/>
      <c r="F678" s="73"/>
      <c r="G678" s="73"/>
      <c r="H678" s="74"/>
      <c r="I678" s="88"/>
    </row>
    <row r="679" spans="1:9" x14ac:dyDescent="0.25">
      <c r="A679" s="29"/>
      <c r="B679" s="27"/>
      <c r="C679" s="28"/>
      <c r="D679" s="28"/>
      <c r="E679" s="28"/>
      <c r="F679" s="28"/>
      <c r="G679" s="28"/>
      <c r="H679" s="62"/>
      <c r="I679" s="79"/>
    </row>
    <row r="680" spans="1:9" x14ac:dyDescent="0.25">
      <c r="A680" s="29"/>
      <c r="B680" s="27" t="s">
        <v>354</v>
      </c>
      <c r="C680" s="28"/>
      <c r="D680" s="28"/>
      <c r="E680" s="28"/>
      <c r="F680" s="28"/>
      <c r="G680" s="28"/>
      <c r="H680" s="62"/>
      <c r="I680" s="79"/>
    </row>
    <row r="681" spans="1:9" x14ac:dyDescent="0.25">
      <c r="A681" s="29"/>
      <c r="B681" s="27"/>
      <c r="C681" s="28"/>
      <c r="D681" s="28"/>
      <c r="E681" s="28"/>
      <c r="F681" s="28"/>
      <c r="G681" s="28"/>
      <c r="H681" s="62"/>
      <c r="I681" s="79"/>
    </row>
    <row r="682" spans="1:9" ht="60" x14ac:dyDescent="0.25">
      <c r="A682" s="29"/>
      <c r="B682" s="27" t="s">
        <v>52</v>
      </c>
      <c r="C682" s="28"/>
      <c r="D682" s="28"/>
      <c r="E682" s="28"/>
      <c r="F682" s="28"/>
      <c r="G682" s="28"/>
      <c r="H682" s="62"/>
      <c r="I682" s="79"/>
    </row>
    <row r="683" spans="1:9" x14ac:dyDescent="0.25">
      <c r="A683" s="29"/>
      <c r="B683" s="27"/>
      <c r="C683" s="28"/>
      <c r="D683" s="28"/>
      <c r="E683" s="28"/>
      <c r="F683" s="28"/>
      <c r="G683" s="28"/>
      <c r="H683" s="62"/>
      <c r="I683" s="79"/>
    </row>
    <row r="684" spans="1:9" x14ac:dyDescent="0.25">
      <c r="A684" s="29"/>
      <c r="B684" s="27" t="s">
        <v>53</v>
      </c>
      <c r="C684" s="28"/>
      <c r="D684" s="28"/>
      <c r="E684" s="28"/>
      <c r="F684" s="28"/>
      <c r="G684" s="28"/>
      <c r="H684" s="62"/>
      <c r="I684" s="79"/>
    </row>
    <row r="685" spans="1:9" x14ac:dyDescent="0.25">
      <c r="A685" s="29"/>
      <c r="B685" s="27"/>
      <c r="C685" s="28"/>
      <c r="D685" s="28"/>
      <c r="E685" s="28"/>
      <c r="F685" s="28"/>
      <c r="G685" s="28"/>
      <c r="H685" s="62"/>
      <c r="I685" s="79"/>
    </row>
    <row r="686" spans="1:9" ht="60" x14ac:dyDescent="0.25">
      <c r="A686" s="29"/>
      <c r="B686" s="27" t="s">
        <v>173</v>
      </c>
      <c r="C686" s="28"/>
      <c r="D686" s="28"/>
      <c r="E686" s="28"/>
      <c r="F686" s="28"/>
      <c r="G686" s="28"/>
      <c r="H686" s="62"/>
      <c r="I686" s="79"/>
    </row>
    <row r="687" spans="1:9" x14ac:dyDescent="0.25">
      <c r="A687" s="29"/>
      <c r="B687" s="27"/>
      <c r="C687" s="28"/>
      <c r="D687" s="28"/>
      <c r="E687" s="28"/>
      <c r="F687" s="28"/>
      <c r="G687" s="28"/>
      <c r="H687" s="62"/>
      <c r="I687" s="79"/>
    </row>
    <row r="688" spans="1:9" x14ac:dyDescent="0.25">
      <c r="A688" s="29"/>
      <c r="B688" s="27"/>
      <c r="C688" s="28"/>
      <c r="D688" s="28"/>
      <c r="E688" s="28"/>
      <c r="F688" s="28"/>
      <c r="G688" s="28"/>
      <c r="H688" s="62"/>
      <c r="I688" s="79"/>
    </row>
    <row r="689" spans="1:9" x14ac:dyDescent="0.25">
      <c r="A689" s="29"/>
      <c r="B689" s="27" t="s">
        <v>355</v>
      </c>
      <c r="C689" s="28"/>
      <c r="D689" s="28"/>
      <c r="E689" s="28"/>
      <c r="F689" s="28"/>
      <c r="G689" s="28"/>
      <c r="H689" s="62"/>
      <c r="I689" s="79"/>
    </row>
    <row r="690" spans="1:9" x14ac:dyDescent="0.25">
      <c r="A690" s="29"/>
      <c r="B690" s="27"/>
      <c r="C690" s="28"/>
      <c r="D690" s="28"/>
      <c r="E690" s="28"/>
      <c r="F690" s="28"/>
      <c r="G690" s="28"/>
      <c r="H690" s="62"/>
      <c r="I690" s="79"/>
    </row>
    <row r="691" spans="1:9" ht="150" x14ac:dyDescent="0.25">
      <c r="A691" s="29"/>
      <c r="B691" s="27" t="s">
        <v>356</v>
      </c>
      <c r="C691" s="28"/>
      <c r="D691" s="28"/>
      <c r="E691" s="28"/>
      <c r="F691" s="28"/>
      <c r="G691" s="28"/>
      <c r="H691" s="62"/>
      <c r="I691" s="79"/>
    </row>
    <row r="692" spans="1:9" x14ac:dyDescent="0.25">
      <c r="A692" s="29"/>
      <c r="B692" s="27"/>
      <c r="C692" s="28"/>
      <c r="D692" s="28"/>
      <c r="E692" s="28"/>
      <c r="F692" s="28"/>
      <c r="G692" s="28"/>
      <c r="H692" s="62"/>
      <c r="I692" s="79"/>
    </row>
    <row r="693" spans="1:9" x14ac:dyDescent="0.25">
      <c r="A693" s="29"/>
      <c r="B693" s="27" t="s">
        <v>357</v>
      </c>
      <c r="C693" s="28"/>
      <c r="D693" s="28"/>
      <c r="E693" s="28"/>
      <c r="F693" s="28"/>
      <c r="G693" s="28"/>
      <c r="H693" s="62"/>
      <c r="I693" s="79"/>
    </row>
    <row r="694" spans="1:9" x14ac:dyDescent="0.25">
      <c r="A694" s="29"/>
      <c r="B694" s="27"/>
      <c r="C694" s="28"/>
      <c r="D694" s="28"/>
      <c r="E694" s="28"/>
      <c r="F694" s="28"/>
      <c r="G694" s="28"/>
      <c r="H694" s="62"/>
      <c r="I694" s="79"/>
    </row>
    <row r="695" spans="1:9" ht="60" x14ac:dyDescent="0.25">
      <c r="A695" s="29"/>
      <c r="B695" s="27" t="s">
        <v>358</v>
      </c>
      <c r="C695" s="28"/>
      <c r="D695" s="28"/>
      <c r="E695" s="28"/>
      <c r="F695" s="28"/>
      <c r="G695" s="28"/>
      <c r="H695" s="62"/>
      <c r="I695" s="79"/>
    </row>
    <row r="696" spans="1:9" x14ac:dyDescent="0.25">
      <c r="A696" s="29"/>
      <c r="B696" s="27"/>
      <c r="C696" s="28"/>
      <c r="D696" s="28"/>
      <c r="E696" s="28"/>
      <c r="F696" s="28"/>
      <c r="G696" s="28"/>
      <c r="H696" s="62"/>
      <c r="I696" s="79"/>
    </row>
    <row r="697" spans="1:9" x14ac:dyDescent="0.25">
      <c r="A697" s="29"/>
      <c r="B697" s="27" t="s">
        <v>359</v>
      </c>
      <c r="C697" s="28"/>
      <c r="D697" s="28"/>
      <c r="E697" s="28"/>
      <c r="F697" s="28"/>
      <c r="G697" s="28"/>
      <c r="H697" s="62"/>
      <c r="I697" s="79"/>
    </row>
    <row r="698" spans="1:9" x14ac:dyDescent="0.25">
      <c r="A698" s="29"/>
      <c r="B698" s="27"/>
      <c r="C698" s="28"/>
      <c r="D698" s="28"/>
      <c r="E698" s="28"/>
      <c r="F698" s="28"/>
      <c r="G698" s="28"/>
      <c r="H698" s="62"/>
      <c r="I698" s="79"/>
    </row>
    <row r="699" spans="1:9" ht="45" x14ac:dyDescent="0.25">
      <c r="A699" s="29"/>
      <c r="B699" s="27" t="s">
        <v>360</v>
      </c>
      <c r="C699" s="28"/>
      <c r="D699" s="28"/>
      <c r="E699" s="28"/>
      <c r="F699" s="28"/>
      <c r="G699" s="28"/>
      <c r="H699" s="62"/>
      <c r="I699" s="79"/>
    </row>
    <row r="700" spans="1:9" x14ac:dyDescent="0.25">
      <c r="A700" s="29"/>
      <c r="B700" s="27"/>
      <c r="C700" s="28"/>
      <c r="D700" s="28"/>
      <c r="E700" s="28"/>
      <c r="F700" s="28"/>
      <c r="G700" s="28"/>
      <c r="H700" s="62"/>
      <c r="I700" s="79"/>
    </row>
    <row r="701" spans="1:9" ht="30" x14ac:dyDescent="0.25">
      <c r="A701" s="29"/>
      <c r="B701" s="27" t="s">
        <v>361</v>
      </c>
      <c r="C701" s="28"/>
      <c r="D701" s="28"/>
      <c r="E701" s="28"/>
      <c r="F701" s="28"/>
      <c r="G701" s="28"/>
      <c r="H701" s="62"/>
      <c r="I701" s="79"/>
    </row>
    <row r="702" spans="1:9" x14ac:dyDescent="0.25">
      <c r="A702" s="29"/>
      <c r="B702" s="27"/>
      <c r="C702" s="28"/>
      <c r="D702" s="28"/>
      <c r="E702" s="28"/>
      <c r="F702" s="28"/>
      <c r="G702" s="28"/>
      <c r="H702" s="62"/>
      <c r="I702" s="79"/>
    </row>
    <row r="703" spans="1:9" x14ac:dyDescent="0.25">
      <c r="A703" s="29"/>
      <c r="B703" s="27" t="s">
        <v>362</v>
      </c>
      <c r="C703" s="28"/>
      <c r="D703" s="28"/>
      <c r="E703" s="28"/>
      <c r="F703" s="28"/>
      <c r="G703" s="28"/>
      <c r="H703" s="62"/>
      <c r="I703" s="79"/>
    </row>
    <row r="704" spans="1:9" x14ac:dyDescent="0.25">
      <c r="A704" s="29"/>
      <c r="B704" s="27"/>
      <c r="C704" s="28"/>
      <c r="D704" s="28"/>
      <c r="E704" s="28"/>
      <c r="F704" s="28"/>
      <c r="G704" s="28"/>
      <c r="H704" s="62"/>
      <c r="I704" s="79"/>
    </row>
    <row r="705" spans="1:9" ht="45" x14ac:dyDescent="0.25">
      <c r="A705" s="29"/>
      <c r="B705" s="27" t="s">
        <v>363</v>
      </c>
      <c r="C705" s="28"/>
      <c r="D705" s="28"/>
      <c r="E705" s="28"/>
      <c r="F705" s="28"/>
      <c r="G705" s="28"/>
      <c r="H705" s="62"/>
      <c r="I705" s="79"/>
    </row>
    <row r="706" spans="1:9" x14ac:dyDescent="0.25">
      <c r="A706" s="29"/>
      <c r="B706" s="27"/>
      <c r="C706" s="28"/>
      <c r="D706" s="28"/>
      <c r="E706" s="28"/>
      <c r="F706" s="28"/>
      <c r="G706" s="28"/>
      <c r="H706" s="62"/>
      <c r="I706" s="79"/>
    </row>
    <row r="707" spans="1:9" ht="90" x14ac:dyDescent="0.25">
      <c r="A707" s="29"/>
      <c r="B707" s="27" t="s">
        <v>364</v>
      </c>
      <c r="C707" s="28"/>
      <c r="D707" s="28"/>
      <c r="E707" s="28"/>
      <c r="F707" s="28"/>
      <c r="G707" s="28"/>
      <c r="H707" s="62"/>
      <c r="I707" s="79"/>
    </row>
    <row r="708" spans="1:9" x14ac:dyDescent="0.25">
      <c r="A708" s="29"/>
      <c r="B708" s="27"/>
      <c r="C708" s="28"/>
      <c r="D708" s="28"/>
      <c r="E708" s="28"/>
      <c r="F708" s="28"/>
      <c r="G708" s="28"/>
      <c r="H708" s="62"/>
      <c r="I708" s="79"/>
    </row>
    <row r="709" spans="1:9" x14ac:dyDescent="0.25">
      <c r="A709" s="29"/>
      <c r="B709" s="27" t="s">
        <v>365</v>
      </c>
      <c r="C709" s="28"/>
      <c r="D709" s="28"/>
      <c r="E709" s="28"/>
      <c r="F709" s="28"/>
      <c r="G709" s="28"/>
      <c r="H709" s="62"/>
      <c r="I709" s="79"/>
    </row>
    <row r="710" spans="1:9" x14ac:dyDescent="0.25">
      <c r="A710" s="29"/>
      <c r="B710" s="27"/>
      <c r="C710" s="28"/>
      <c r="D710" s="28"/>
      <c r="E710" s="28"/>
      <c r="F710" s="28"/>
      <c r="G710" s="28"/>
      <c r="H710" s="62"/>
      <c r="I710" s="79"/>
    </row>
    <row r="711" spans="1:9" ht="30" x14ac:dyDescent="0.25">
      <c r="A711" s="29"/>
      <c r="B711" s="27" t="s">
        <v>366</v>
      </c>
      <c r="C711" s="28"/>
      <c r="D711" s="28"/>
      <c r="E711" s="28"/>
      <c r="F711" s="28"/>
      <c r="G711" s="28"/>
      <c r="H711" s="62"/>
      <c r="I711" s="79"/>
    </row>
    <row r="712" spans="1:9" x14ac:dyDescent="0.25">
      <c r="A712" s="29"/>
      <c r="B712" s="27"/>
      <c r="C712" s="28"/>
      <c r="D712" s="28"/>
      <c r="E712" s="28"/>
      <c r="F712" s="28"/>
      <c r="G712" s="28"/>
      <c r="H712" s="62"/>
      <c r="I712" s="79"/>
    </row>
    <row r="713" spans="1:9" x14ac:dyDescent="0.25">
      <c r="A713" s="29"/>
      <c r="B713" s="27" t="s">
        <v>367</v>
      </c>
      <c r="C713" s="28"/>
      <c r="D713" s="28"/>
      <c r="E713" s="28"/>
      <c r="F713" s="28"/>
      <c r="G713" s="28"/>
      <c r="H713" s="62"/>
      <c r="I713" s="79"/>
    </row>
    <row r="714" spans="1:9" x14ac:dyDescent="0.25">
      <c r="A714" s="29"/>
      <c r="B714" s="27"/>
      <c r="C714" s="28"/>
      <c r="D714" s="28"/>
      <c r="E714" s="28"/>
      <c r="F714" s="28"/>
      <c r="G714" s="28"/>
      <c r="H714" s="62"/>
      <c r="I714" s="79"/>
    </row>
    <row r="715" spans="1:9" x14ac:dyDescent="0.25">
      <c r="A715" s="29"/>
      <c r="B715" s="27" t="s">
        <v>368</v>
      </c>
      <c r="C715" s="28"/>
      <c r="D715" s="28"/>
      <c r="E715" s="28"/>
      <c r="F715" s="28"/>
      <c r="G715" s="28"/>
      <c r="H715" s="62"/>
      <c r="I715" s="79"/>
    </row>
    <row r="716" spans="1:9" x14ac:dyDescent="0.25">
      <c r="A716" s="29"/>
      <c r="B716" s="27"/>
      <c r="C716" s="28"/>
      <c r="D716" s="28"/>
      <c r="E716" s="28"/>
      <c r="F716" s="28"/>
      <c r="G716" s="28"/>
      <c r="H716" s="62"/>
      <c r="I716" s="79"/>
    </row>
    <row r="717" spans="1:9" ht="30" x14ac:dyDescent="0.25">
      <c r="A717" s="29">
        <v>1</v>
      </c>
      <c r="B717" s="27" t="s">
        <v>369</v>
      </c>
      <c r="C717" s="28" t="s">
        <v>82</v>
      </c>
      <c r="D717" s="28">
        <v>293</v>
      </c>
      <c r="E717" s="28">
        <v>293</v>
      </c>
      <c r="F717" s="78">
        <v>280</v>
      </c>
      <c r="G717" s="139"/>
      <c r="H717" s="62">
        <f>D717*F717</f>
        <v>82040</v>
      </c>
      <c r="I717" s="79">
        <f>E717*G717</f>
        <v>0</v>
      </c>
    </row>
    <row r="718" spans="1:9" x14ac:dyDescent="0.25">
      <c r="A718" s="29"/>
      <c r="B718" s="27"/>
      <c r="C718" s="28"/>
      <c r="D718" s="28"/>
      <c r="E718" s="28"/>
      <c r="F718" s="28"/>
      <c r="G718" s="28"/>
      <c r="H718" s="62"/>
      <c r="I718" s="79"/>
    </row>
    <row r="719" spans="1:9" ht="30" x14ac:dyDescent="0.25">
      <c r="A719" s="29">
        <v>2</v>
      </c>
      <c r="B719" s="27" t="s">
        <v>370</v>
      </c>
      <c r="C719" s="28" t="s">
        <v>82</v>
      </c>
      <c r="D719" s="28">
        <v>95</v>
      </c>
      <c r="E719" s="28">
        <v>95</v>
      </c>
      <c r="F719" s="78">
        <v>230</v>
      </c>
      <c r="G719" s="139"/>
      <c r="H719" s="62">
        <f>D719*F719</f>
        <v>21850</v>
      </c>
      <c r="I719" s="79">
        <f>E719*G719</f>
        <v>0</v>
      </c>
    </row>
    <row r="720" spans="1:9" x14ac:dyDescent="0.25">
      <c r="A720" s="29"/>
      <c r="B720" s="27"/>
      <c r="C720" s="28"/>
      <c r="D720" s="28"/>
      <c r="E720" s="28"/>
      <c r="F720" s="28"/>
      <c r="G720" s="28"/>
      <c r="H720" s="62"/>
      <c r="I720" s="79"/>
    </row>
    <row r="721" spans="1:9" ht="30" x14ac:dyDescent="0.25">
      <c r="A721" s="29">
        <v>3</v>
      </c>
      <c r="B721" s="27" t="s">
        <v>371</v>
      </c>
      <c r="C721" s="28" t="s">
        <v>86</v>
      </c>
      <c r="D721" s="28">
        <v>21</v>
      </c>
      <c r="E721" s="28">
        <v>21</v>
      </c>
      <c r="F721" s="78">
        <v>310</v>
      </c>
      <c r="G721" s="139"/>
      <c r="H721" s="62">
        <f>D721*F721</f>
        <v>6510</v>
      </c>
      <c r="I721" s="79">
        <f>E721*G721</f>
        <v>0</v>
      </c>
    </row>
    <row r="722" spans="1:9" x14ac:dyDescent="0.25">
      <c r="A722" s="29"/>
      <c r="B722" s="27"/>
      <c r="C722" s="28"/>
      <c r="D722" s="28"/>
      <c r="E722" s="28"/>
      <c r="F722" s="28"/>
      <c r="G722" s="28"/>
      <c r="H722" s="62"/>
      <c r="I722" s="79"/>
    </row>
    <row r="723" spans="1:9" x14ac:dyDescent="0.25">
      <c r="A723" s="29">
        <v>4</v>
      </c>
      <c r="B723" s="27" t="s">
        <v>372</v>
      </c>
      <c r="C723" s="28" t="s">
        <v>86</v>
      </c>
      <c r="D723" s="28">
        <v>36</v>
      </c>
      <c r="E723" s="28">
        <v>36</v>
      </c>
      <c r="F723" s="78">
        <v>100</v>
      </c>
      <c r="G723" s="139"/>
      <c r="H723" s="62">
        <f>D723*F723</f>
        <v>3600</v>
      </c>
      <c r="I723" s="79">
        <f>E723*G723</f>
        <v>0</v>
      </c>
    </row>
    <row r="724" spans="1:9" x14ac:dyDescent="0.25">
      <c r="A724" s="29"/>
      <c r="B724" s="27"/>
      <c r="C724" s="28"/>
      <c r="D724" s="28"/>
      <c r="E724" s="28"/>
      <c r="F724" s="28"/>
      <c r="G724" s="28"/>
      <c r="H724" s="62"/>
      <c r="I724" s="79"/>
    </row>
    <row r="725" spans="1:9" x14ac:dyDescent="0.25">
      <c r="A725" s="29">
        <v>5</v>
      </c>
      <c r="B725" s="27" t="s">
        <v>373</v>
      </c>
      <c r="C725" s="28" t="s">
        <v>86</v>
      </c>
      <c r="D725" s="28">
        <v>21</v>
      </c>
      <c r="E725" s="28">
        <v>21</v>
      </c>
      <c r="F725" s="78">
        <v>100</v>
      </c>
      <c r="G725" s="139"/>
      <c r="H725" s="62">
        <f>D725*F725</f>
        <v>2100</v>
      </c>
      <c r="I725" s="79">
        <f>E725*G725</f>
        <v>0</v>
      </c>
    </row>
    <row r="726" spans="1:9" x14ac:dyDescent="0.25">
      <c r="A726" s="29"/>
      <c r="B726" s="27"/>
      <c r="C726" s="28"/>
      <c r="D726" s="28"/>
      <c r="E726" s="28"/>
      <c r="F726" s="28"/>
      <c r="G726" s="28"/>
      <c r="H726" s="62"/>
      <c r="I726" s="79"/>
    </row>
    <row r="727" spans="1:9" ht="26.25" customHeight="1" thickBot="1" x14ac:dyDescent="0.3">
      <c r="A727" s="29"/>
      <c r="B727" s="67" t="s">
        <v>374</v>
      </c>
      <c r="C727" s="28"/>
      <c r="D727" s="28"/>
      <c r="E727" s="28"/>
      <c r="F727" s="28"/>
      <c r="G727" s="28"/>
      <c r="H727" s="81">
        <f>SUM(H717:H726)</f>
        <v>116100</v>
      </c>
      <c r="I727" s="82">
        <f>SUM(I717:I726)</f>
        <v>0</v>
      </c>
    </row>
    <row r="728" spans="1:9" x14ac:dyDescent="0.25">
      <c r="A728" s="29"/>
      <c r="B728" s="27"/>
      <c r="C728" s="28"/>
      <c r="D728" s="28"/>
      <c r="E728" s="28"/>
      <c r="F728" s="28"/>
      <c r="G728" s="28"/>
      <c r="H728" s="62"/>
      <c r="I728" s="79"/>
    </row>
    <row r="729" spans="1:9" s="76" customFormat="1" x14ac:dyDescent="0.25">
      <c r="A729" s="71"/>
      <c r="B729" s="72" t="s">
        <v>375</v>
      </c>
      <c r="C729" s="73"/>
      <c r="D729" s="73"/>
      <c r="E729" s="73"/>
      <c r="F729" s="73"/>
      <c r="G729" s="73"/>
      <c r="H729" s="74"/>
      <c r="I729" s="88"/>
    </row>
    <row r="730" spans="1:9" x14ac:dyDescent="0.25">
      <c r="A730" s="29"/>
      <c r="B730" s="27"/>
      <c r="C730" s="28"/>
      <c r="D730" s="28"/>
      <c r="E730" s="28"/>
      <c r="F730" s="28"/>
      <c r="G730" s="28"/>
      <c r="H730" s="62"/>
      <c r="I730" s="79"/>
    </row>
    <row r="731" spans="1:9" x14ac:dyDescent="0.25">
      <c r="A731" s="29"/>
      <c r="B731" s="27" t="s">
        <v>376</v>
      </c>
      <c r="C731" s="28"/>
      <c r="D731" s="28"/>
      <c r="E731" s="28"/>
      <c r="F731" s="28"/>
      <c r="G731" s="28"/>
      <c r="H731" s="62"/>
      <c r="I731" s="79"/>
    </row>
    <row r="732" spans="1:9" x14ac:dyDescent="0.25">
      <c r="A732" s="29"/>
      <c r="B732" s="27"/>
      <c r="C732" s="28"/>
      <c r="D732" s="28"/>
      <c r="E732" s="28"/>
      <c r="F732" s="28"/>
      <c r="G732" s="28"/>
      <c r="H732" s="62"/>
      <c r="I732" s="79"/>
    </row>
    <row r="733" spans="1:9" ht="60" x14ac:dyDescent="0.25">
      <c r="A733" s="29"/>
      <c r="B733" s="27" t="s">
        <v>52</v>
      </c>
      <c r="C733" s="28"/>
      <c r="D733" s="28"/>
      <c r="E733" s="28"/>
      <c r="F733" s="28"/>
      <c r="G733" s="28"/>
      <c r="H733" s="62"/>
      <c r="I733" s="79"/>
    </row>
    <row r="734" spans="1:9" x14ac:dyDescent="0.25">
      <c r="A734" s="29"/>
      <c r="B734" s="27"/>
      <c r="C734" s="28"/>
      <c r="D734" s="28"/>
      <c r="E734" s="28"/>
      <c r="F734" s="28"/>
      <c r="G734" s="28"/>
      <c r="H734" s="62"/>
      <c r="I734" s="79"/>
    </row>
    <row r="735" spans="1:9" ht="60" x14ac:dyDescent="0.25">
      <c r="A735" s="29"/>
      <c r="B735" s="27" t="s">
        <v>173</v>
      </c>
      <c r="C735" s="28"/>
      <c r="D735" s="28"/>
      <c r="E735" s="28"/>
      <c r="F735" s="28"/>
      <c r="G735" s="28"/>
      <c r="H735" s="62"/>
      <c r="I735" s="79"/>
    </row>
    <row r="736" spans="1:9" x14ac:dyDescent="0.25">
      <c r="A736" s="29"/>
      <c r="B736" s="27"/>
      <c r="C736" s="28"/>
      <c r="D736" s="28"/>
      <c r="E736" s="28"/>
      <c r="F736" s="28"/>
      <c r="G736" s="28"/>
      <c r="H736" s="62"/>
      <c r="I736" s="79"/>
    </row>
    <row r="737" spans="1:9" ht="30" x14ac:dyDescent="0.25">
      <c r="A737" s="29"/>
      <c r="B737" s="27" t="s">
        <v>377</v>
      </c>
      <c r="C737" s="28"/>
      <c r="D737" s="28"/>
      <c r="E737" s="28"/>
      <c r="F737" s="28"/>
      <c r="G737" s="28"/>
      <c r="H737" s="62"/>
      <c r="I737" s="79"/>
    </row>
    <row r="738" spans="1:9" x14ac:dyDescent="0.25">
      <c r="A738" s="29"/>
      <c r="B738" s="27"/>
      <c r="C738" s="28"/>
      <c r="D738" s="28"/>
      <c r="E738" s="28"/>
      <c r="F738" s="28"/>
      <c r="G738" s="28"/>
      <c r="H738" s="62"/>
      <c r="I738" s="79"/>
    </row>
    <row r="739" spans="1:9" x14ac:dyDescent="0.25">
      <c r="A739" s="29"/>
      <c r="B739" s="27"/>
      <c r="C739" s="28"/>
      <c r="D739" s="28"/>
      <c r="E739" s="28"/>
      <c r="F739" s="28"/>
      <c r="G739" s="28"/>
      <c r="H739" s="62"/>
      <c r="I739" s="79"/>
    </row>
    <row r="740" spans="1:9" x14ac:dyDescent="0.25">
      <c r="A740" s="29"/>
      <c r="B740" s="27" t="s">
        <v>378</v>
      </c>
      <c r="C740" s="28"/>
      <c r="D740" s="28"/>
      <c r="E740" s="28"/>
      <c r="F740" s="28"/>
      <c r="G740" s="28"/>
      <c r="H740" s="62"/>
      <c r="I740" s="79"/>
    </row>
    <row r="741" spans="1:9" x14ac:dyDescent="0.25">
      <c r="A741" s="29"/>
      <c r="B741" s="27"/>
      <c r="C741" s="28"/>
      <c r="D741" s="28"/>
      <c r="E741" s="28"/>
      <c r="F741" s="28"/>
      <c r="G741" s="28"/>
      <c r="H741" s="62"/>
      <c r="I741" s="79"/>
    </row>
    <row r="742" spans="1:9" x14ac:dyDescent="0.25">
      <c r="A742" s="29"/>
      <c r="B742" s="27" t="s">
        <v>379</v>
      </c>
      <c r="C742" s="28"/>
      <c r="D742" s="28"/>
      <c r="E742" s="28"/>
      <c r="F742" s="28"/>
      <c r="G742" s="28"/>
      <c r="H742" s="62"/>
      <c r="I742" s="79"/>
    </row>
    <row r="743" spans="1:9" x14ac:dyDescent="0.25">
      <c r="A743" s="29"/>
      <c r="B743" s="27"/>
      <c r="C743" s="28"/>
      <c r="D743" s="28"/>
      <c r="E743" s="28"/>
      <c r="F743" s="28"/>
      <c r="G743" s="28"/>
      <c r="H743" s="62"/>
      <c r="I743" s="79"/>
    </row>
    <row r="744" spans="1:9" x14ac:dyDescent="0.25">
      <c r="A744" s="29">
        <v>1</v>
      </c>
      <c r="B744" s="27" t="s">
        <v>380</v>
      </c>
      <c r="C744" s="28" t="s">
        <v>88</v>
      </c>
      <c r="D744" s="28">
        <v>11</v>
      </c>
      <c r="E744" s="28">
        <v>11</v>
      </c>
      <c r="F744" s="65">
        <v>850</v>
      </c>
      <c r="G744" s="138"/>
      <c r="H744" s="62">
        <f>D744*F744</f>
        <v>9350</v>
      </c>
      <c r="I744" s="79">
        <f>E744*G744</f>
        <v>0</v>
      </c>
    </row>
    <row r="745" spans="1:9" x14ac:dyDescent="0.25">
      <c r="A745" s="29"/>
      <c r="B745" s="27"/>
      <c r="C745" s="28"/>
      <c r="D745" s="28"/>
      <c r="E745" s="28"/>
      <c r="F745" s="68"/>
      <c r="G745" s="68"/>
      <c r="H745" s="62"/>
      <c r="I745" s="79"/>
    </row>
    <row r="746" spans="1:9" x14ac:dyDescent="0.25">
      <c r="A746" s="29">
        <v>2</v>
      </c>
      <c r="B746" s="30" t="s">
        <v>381</v>
      </c>
      <c r="C746" s="28" t="s">
        <v>82</v>
      </c>
      <c r="D746" s="28">
        <v>8</v>
      </c>
      <c r="E746" s="28">
        <v>8</v>
      </c>
      <c r="F746" s="65">
        <v>45</v>
      </c>
      <c r="G746" s="138"/>
      <c r="H746" s="62">
        <f>D746*F746</f>
        <v>360</v>
      </c>
      <c r="I746" s="79">
        <f>E746*G746</f>
        <v>0</v>
      </c>
    </row>
    <row r="747" spans="1:9" x14ac:dyDescent="0.25">
      <c r="A747" s="29"/>
      <c r="B747" s="27"/>
      <c r="C747" s="28"/>
      <c r="D747" s="28"/>
      <c r="E747" s="28"/>
      <c r="F747" s="68"/>
      <c r="G747" s="68"/>
      <c r="H747" s="62"/>
      <c r="I747" s="79"/>
    </row>
    <row r="748" spans="1:9" ht="30" x14ac:dyDescent="0.25">
      <c r="A748" s="29">
        <v>3</v>
      </c>
      <c r="B748" s="27" t="s">
        <v>382</v>
      </c>
      <c r="C748" s="28" t="s">
        <v>383</v>
      </c>
      <c r="D748" s="28">
        <v>1</v>
      </c>
      <c r="E748" s="28">
        <v>1</v>
      </c>
      <c r="F748" s="65">
        <v>2500</v>
      </c>
      <c r="G748" s="138"/>
      <c r="H748" s="62">
        <f>D748*F748</f>
        <v>2500</v>
      </c>
      <c r="I748" s="79">
        <f>E748*G748</f>
        <v>0</v>
      </c>
    </row>
    <row r="749" spans="1:9" x14ac:dyDescent="0.25">
      <c r="A749" s="29"/>
      <c r="B749" s="27"/>
      <c r="C749" s="28"/>
      <c r="D749" s="28"/>
      <c r="E749" s="28"/>
      <c r="F749" s="28"/>
      <c r="G749" s="28"/>
      <c r="H749" s="62"/>
      <c r="I749" s="79"/>
    </row>
    <row r="750" spans="1:9" ht="27.75" customHeight="1" thickBot="1" x14ac:dyDescent="0.3">
      <c r="A750" s="29"/>
      <c r="B750" s="67" t="s">
        <v>384</v>
      </c>
      <c r="C750" s="28"/>
      <c r="D750" s="28"/>
      <c r="E750" s="28"/>
      <c r="F750" s="28"/>
      <c r="G750" s="28"/>
      <c r="H750" s="81">
        <f>SUM(H744:H749)</f>
        <v>12210</v>
      </c>
      <c r="I750" s="82">
        <f>SUM(I744:I749)</f>
        <v>0</v>
      </c>
    </row>
    <row r="751" spans="1:9" x14ac:dyDescent="0.25">
      <c r="A751" s="29"/>
      <c r="B751" s="27"/>
      <c r="C751" s="28"/>
      <c r="D751" s="28"/>
      <c r="E751" s="28"/>
      <c r="F751" s="28"/>
      <c r="G751" s="28"/>
      <c r="H751" s="62"/>
      <c r="I751" s="79"/>
    </row>
    <row r="752" spans="1:9" s="76" customFormat="1" x14ac:dyDescent="0.25">
      <c r="A752" s="71"/>
      <c r="B752" s="72" t="s">
        <v>385</v>
      </c>
      <c r="C752" s="73"/>
      <c r="D752" s="73"/>
      <c r="E752" s="73"/>
      <c r="F752" s="73"/>
      <c r="G752" s="73"/>
      <c r="H752" s="74"/>
      <c r="I752" s="88"/>
    </row>
    <row r="753" spans="1:9" x14ac:dyDescent="0.25">
      <c r="A753" s="29"/>
      <c r="B753" s="27"/>
      <c r="C753" s="28"/>
      <c r="D753" s="28"/>
      <c r="E753" s="28"/>
      <c r="F753" s="28"/>
      <c r="G753" s="28"/>
      <c r="H753" s="62"/>
      <c r="I753" s="79"/>
    </row>
    <row r="754" spans="1:9" x14ac:dyDescent="0.25">
      <c r="A754" s="29"/>
      <c r="B754" s="27" t="s">
        <v>386</v>
      </c>
      <c r="C754" s="28"/>
      <c r="D754" s="28"/>
      <c r="E754" s="28"/>
      <c r="F754" s="28"/>
      <c r="G754" s="28"/>
      <c r="H754" s="62"/>
      <c r="I754" s="79"/>
    </row>
    <row r="755" spans="1:9" x14ac:dyDescent="0.25">
      <c r="A755" s="29"/>
      <c r="B755" s="27"/>
      <c r="C755" s="28"/>
      <c r="D755" s="28"/>
      <c r="E755" s="28"/>
      <c r="F755" s="28"/>
      <c r="G755" s="28"/>
      <c r="H755" s="62"/>
      <c r="I755" s="79"/>
    </row>
    <row r="756" spans="1:9" x14ac:dyDescent="0.25">
      <c r="A756" s="29"/>
      <c r="B756" s="27" t="s">
        <v>53</v>
      </c>
      <c r="C756" s="28"/>
      <c r="D756" s="28"/>
      <c r="E756" s="28"/>
      <c r="F756" s="28"/>
      <c r="G756" s="28"/>
      <c r="H756" s="62"/>
      <c r="I756" s="79"/>
    </row>
    <row r="757" spans="1:9" x14ac:dyDescent="0.25">
      <c r="A757" s="29"/>
      <c r="B757" s="27"/>
      <c r="C757" s="28"/>
      <c r="D757" s="28"/>
      <c r="E757" s="28"/>
      <c r="F757" s="28"/>
      <c r="G757" s="28"/>
      <c r="H757" s="62"/>
      <c r="I757" s="79"/>
    </row>
    <row r="758" spans="1:9" ht="60" x14ac:dyDescent="0.25">
      <c r="A758" s="29"/>
      <c r="B758" s="27" t="s">
        <v>173</v>
      </c>
      <c r="C758" s="28"/>
      <c r="D758" s="28"/>
      <c r="E758" s="28"/>
      <c r="F758" s="28"/>
      <c r="G758" s="28"/>
      <c r="H758" s="62"/>
      <c r="I758" s="79"/>
    </row>
    <row r="759" spans="1:9" x14ac:dyDescent="0.25">
      <c r="A759" s="29"/>
      <c r="B759" s="27"/>
      <c r="C759" s="28"/>
      <c r="D759" s="28"/>
      <c r="E759" s="28"/>
      <c r="F759" s="28"/>
      <c r="G759" s="28"/>
      <c r="H759" s="62"/>
      <c r="I759" s="79"/>
    </row>
    <row r="760" spans="1:9" x14ac:dyDescent="0.25">
      <c r="A760" s="29"/>
      <c r="B760" s="27"/>
      <c r="C760" s="28"/>
      <c r="D760" s="28"/>
      <c r="E760" s="28"/>
      <c r="F760" s="28"/>
      <c r="G760" s="28"/>
      <c r="H760" s="62"/>
      <c r="I760" s="79"/>
    </row>
    <row r="761" spans="1:9" x14ac:dyDescent="0.25">
      <c r="A761" s="29"/>
      <c r="B761" s="27" t="s">
        <v>387</v>
      </c>
      <c r="C761" s="28"/>
      <c r="D761" s="28"/>
      <c r="E761" s="28"/>
      <c r="F761" s="28"/>
      <c r="G761" s="28"/>
      <c r="H761" s="62"/>
      <c r="I761" s="79"/>
    </row>
    <row r="762" spans="1:9" x14ac:dyDescent="0.25">
      <c r="A762" s="29"/>
      <c r="B762" s="27"/>
      <c r="C762" s="28"/>
      <c r="D762" s="28"/>
      <c r="E762" s="28"/>
      <c r="F762" s="28"/>
      <c r="G762" s="28"/>
      <c r="H762" s="62"/>
      <c r="I762" s="79"/>
    </row>
    <row r="763" spans="1:9" x14ac:dyDescent="0.25">
      <c r="A763" s="29"/>
      <c r="B763" s="27" t="s">
        <v>388</v>
      </c>
      <c r="C763" s="28"/>
      <c r="D763" s="28"/>
      <c r="E763" s="28"/>
      <c r="F763" s="28"/>
      <c r="G763" s="28"/>
      <c r="H763" s="62"/>
      <c r="I763" s="79"/>
    </row>
    <row r="764" spans="1:9" x14ac:dyDescent="0.25">
      <c r="A764" s="29"/>
      <c r="B764" s="27"/>
      <c r="C764" s="28"/>
      <c r="D764" s="28"/>
      <c r="E764" s="28"/>
      <c r="F764" s="28"/>
      <c r="G764" s="28"/>
      <c r="H764" s="62"/>
      <c r="I764" s="79"/>
    </row>
    <row r="765" spans="1:9" x14ac:dyDescent="0.25">
      <c r="A765" s="29"/>
      <c r="B765" s="27" t="s">
        <v>389</v>
      </c>
      <c r="C765" s="28"/>
      <c r="D765" s="28"/>
      <c r="E765" s="28"/>
      <c r="F765" s="28"/>
      <c r="G765" s="28"/>
      <c r="H765" s="62"/>
      <c r="I765" s="79"/>
    </row>
    <row r="766" spans="1:9" x14ac:dyDescent="0.25">
      <c r="A766" s="29"/>
      <c r="B766" s="27"/>
      <c r="C766" s="28"/>
      <c r="D766" s="28"/>
      <c r="E766" s="28"/>
      <c r="F766" s="28"/>
      <c r="G766" s="28"/>
      <c r="H766" s="62"/>
      <c r="I766" s="79"/>
    </row>
    <row r="767" spans="1:9" ht="90" x14ac:dyDescent="0.25">
      <c r="A767" s="29"/>
      <c r="B767" s="27" t="s">
        <v>390</v>
      </c>
      <c r="C767" s="28"/>
      <c r="D767" s="28"/>
      <c r="E767" s="28"/>
      <c r="F767" s="28"/>
      <c r="G767" s="28"/>
      <c r="H767" s="62"/>
      <c r="I767" s="79"/>
    </row>
    <row r="768" spans="1:9" x14ac:dyDescent="0.25">
      <c r="A768" s="29"/>
      <c r="B768" s="27"/>
      <c r="C768" s="28"/>
      <c r="D768" s="28"/>
      <c r="E768" s="28"/>
      <c r="F768" s="28"/>
      <c r="G768" s="28"/>
      <c r="H768" s="62"/>
      <c r="I768" s="79"/>
    </row>
    <row r="769" spans="1:9" x14ac:dyDescent="0.25">
      <c r="A769" s="29">
        <v>1</v>
      </c>
      <c r="B769" s="27" t="s">
        <v>391</v>
      </c>
      <c r="C769" s="28" t="s">
        <v>88</v>
      </c>
      <c r="D769" s="28">
        <v>1170</v>
      </c>
      <c r="E769" s="28">
        <v>1170</v>
      </c>
      <c r="F769" s="78">
        <v>80</v>
      </c>
      <c r="G769" s="139"/>
      <c r="H769" s="62">
        <f>D769*F769</f>
        <v>93600</v>
      </c>
      <c r="I769" s="79">
        <f>E769*G769</f>
        <v>0</v>
      </c>
    </row>
    <row r="770" spans="1:9" x14ac:dyDescent="0.25">
      <c r="A770" s="29"/>
      <c r="B770" s="27"/>
      <c r="C770" s="28"/>
      <c r="D770" s="28"/>
      <c r="E770" s="28"/>
      <c r="F770" s="28"/>
      <c r="G770" s="28"/>
      <c r="H770" s="62"/>
      <c r="I770" s="79"/>
    </row>
    <row r="771" spans="1:9" x14ac:dyDescent="0.25">
      <c r="A771" s="29"/>
      <c r="B771" s="27" t="s">
        <v>392</v>
      </c>
      <c r="C771" s="28"/>
      <c r="D771" s="28"/>
      <c r="E771" s="28"/>
      <c r="F771" s="28"/>
      <c r="G771" s="28"/>
      <c r="H771" s="62"/>
      <c r="I771" s="79"/>
    </row>
    <row r="772" spans="1:9" x14ac:dyDescent="0.25">
      <c r="A772" s="29"/>
      <c r="B772" s="27"/>
      <c r="C772" s="28"/>
      <c r="D772" s="28"/>
      <c r="E772" s="28"/>
      <c r="F772" s="28"/>
      <c r="G772" s="28"/>
      <c r="H772" s="62"/>
      <c r="I772" s="79"/>
    </row>
    <row r="773" spans="1:9" ht="45" x14ac:dyDescent="0.25">
      <c r="A773" s="29"/>
      <c r="B773" s="27" t="s">
        <v>393</v>
      </c>
      <c r="C773" s="28"/>
      <c r="D773" s="28"/>
      <c r="E773" s="28"/>
      <c r="F773" s="28"/>
      <c r="G773" s="28"/>
      <c r="H773" s="62"/>
      <c r="I773" s="79"/>
    </row>
    <row r="774" spans="1:9" x14ac:dyDescent="0.25">
      <c r="A774" s="29"/>
      <c r="B774" s="27"/>
      <c r="C774" s="28"/>
      <c r="D774" s="28"/>
      <c r="E774" s="28"/>
      <c r="F774" s="28"/>
      <c r="G774" s="28"/>
      <c r="H774" s="62"/>
      <c r="I774" s="79"/>
    </row>
    <row r="775" spans="1:9" x14ac:dyDescent="0.25">
      <c r="A775" s="29">
        <v>2</v>
      </c>
      <c r="B775" s="27" t="s">
        <v>394</v>
      </c>
      <c r="C775" s="28" t="s">
        <v>88</v>
      </c>
      <c r="D775" s="28">
        <v>869</v>
      </c>
      <c r="E775" s="28">
        <v>869</v>
      </c>
      <c r="F775" s="78">
        <v>80</v>
      </c>
      <c r="G775" s="139"/>
      <c r="H775" s="62">
        <f>D775*F775</f>
        <v>69520</v>
      </c>
      <c r="I775" s="79">
        <f>E775*G775</f>
        <v>0</v>
      </c>
    </row>
    <row r="776" spans="1:9" x14ac:dyDescent="0.25">
      <c r="A776" s="29"/>
      <c r="B776" s="27"/>
      <c r="C776" s="28"/>
      <c r="D776" s="28"/>
      <c r="E776" s="28"/>
      <c r="F776" s="28"/>
      <c r="G776" s="28"/>
      <c r="H776" s="62"/>
      <c r="I776" s="79"/>
    </row>
    <row r="777" spans="1:9" x14ac:dyDescent="0.25">
      <c r="A777" s="29"/>
      <c r="B777" s="27" t="s">
        <v>395</v>
      </c>
      <c r="C777" s="28"/>
      <c r="D777" s="28"/>
      <c r="E777" s="28"/>
      <c r="F777" s="28"/>
      <c r="G777" s="28"/>
      <c r="H777" s="62"/>
      <c r="I777" s="79"/>
    </row>
    <row r="778" spans="1:9" x14ac:dyDescent="0.25">
      <c r="A778" s="29"/>
      <c r="B778" s="27"/>
      <c r="C778" s="28"/>
      <c r="D778" s="28"/>
      <c r="E778" s="28"/>
      <c r="F778" s="28"/>
      <c r="G778" s="28"/>
      <c r="H778" s="62"/>
      <c r="I778" s="79"/>
    </row>
    <row r="779" spans="1:9" ht="60" x14ac:dyDescent="0.25">
      <c r="A779" s="29"/>
      <c r="B779" s="27" t="s">
        <v>396</v>
      </c>
      <c r="C779" s="28"/>
      <c r="D779" s="28"/>
      <c r="E779" s="28"/>
      <c r="F779" s="28"/>
      <c r="G779" s="28"/>
      <c r="H779" s="62"/>
      <c r="I779" s="79"/>
    </row>
    <row r="780" spans="1:9" x14ac:dyDescent="0.25">
      <c r="A780" s="29"/>
      <c r="B780" s="27"/>
      <c r="C780" s="28"/>
      <c r="D780" s="28"/>
      <c r="E780" s="28"/>
      <c r="F780" s="28"/>
      <c r="G780" s="28"/>
      <c r="H780" s="62"/>
      <c r="I780" s="79"/>
    </row>
    <row r="781" spans="1:9" x14ac:dyDescent="0.25">
      <c r="A781" s="29">
        <v>3</v>
      </c>
      <c r="B781" s="27" t="s">
        <v>397</v>
      </c>
      <c r="C781" s="28" t="s">
        <v>88</v>
      </c>
      <c r="D781" s="28">
        <v>755</v>
      </c>
      <c r="E781" s="28">
        <v>755</v>
      </c>
      <c r="F781" s="78">
        <v>80</v>
      </c>
      <c r="G781" s="139"/>
      <c r="H781" s="62">
        <f>D781*F781</f>
        <v>60400</v>
      </c>
      <c r="I781" s="79">
        <f>E781*G781</f>
        <v>0</v>
      </c>
    </row>
    <row r="782" spans="1:9" x14ac:dyDescent="0.25">
      <c r="A782" s="29"/>
      <c r="B782" s="27"/>
      <c r="C782" s="28"/>
      <c r="D782" s="28"/>
      <c r="E782" s="28"/>
      <c r="F782" s="28"/>
      <c r="G782" s="28"/>
      <c r="H782" s="62"/>
      <c r="I782" s="79"/>
    </row>
    <row r="783" spans="1:9" x14ac:dyDescent="0.25">
      <c r="A783" s="29">
        <v>4</v>
      </c>
      <c r="B783" s="27" t="s">
        <v>398</v>
      </c>
      <c r="C783" s="28" t="s">
        <v>88</v>
      </c>
      <c r="D783" s="28">
        <v>29</v>
      </c>
      <c r="E783" s="28">
        <v>29</v>
      </c>
      <c r="F783" s="78">
        <v>80</v>
      </c>
      <c r="G783" s="139"/>
      <c r="H783" s="62">
        <f>D783*F783</f>
        <v>2320</v>
      </c>
      <c r="I783" s="79">
        <f>E783*G783</f>
        <v>0</v>
      </c>
    </row>
    <row r="784" spans="1:9" x14ac:dyDescent="0.25">
      <c r="A784" s="29"/>
      <c r="B784" s="27"/>
      <c r="C784" s="28"/>
      <c r="D784" s="28"/>
      <c r="E784" s="28"/>
      <c r="F784" s="28"/>
      <c r="G784" s="28"/>
      <c r="H784" s="62"/>
      <c r="I784" s="79"/>
    </row>
    <row r="785" spans="1:9" x14ac:dyDescent="0.25">
      <c r="A785" s="29"/>
      <c r="B785" s="27" t="s">
        <v>399</v>
      </c>
      <c r="C785" s="28"/>
      <c r="D785" s="28"/>
      <c r="E785" s="28"/>
      <c r="F785" s="28"/>
      <c r="G785" s="28"/>
      <c r="H785" s="62"/>
      <c r="I785" s="79"/>
    </row>
    <row r="786" spans="1:9" x14ac:dyDescent="0.25">
      <c r="A786" s="29"/>
      <c r="B786" s="27"/>
      <c r="C786" s="28"/>
      <c r="D786" s="28"/>
      <c r="E786" s="28"/>
      <c r="F786" s="28"/>
      <c r="G786" s="28"/>
      <c r="H786" s="62"/>
      <c r="I786" s="79"/>
    </row>
    <row r="787" spans="1:9" ht="30" x14ac:dyDescent="0.25">
      <c r="A787" s="29"/>
      <c r="B787" s="27" t="s">
        <v>400</v>
      </c>
      <c r="C787" s="28"/>
      <c r="D787" s="28"/>
      <c r="E787" s="28"/>
      <c r="F787" s="28"/>
      <c r="G787" s="28"/>
      <c r="H787" s="62"/>
      <c r="I787" s="79"/>
    </row>
    <row r="788" spans="1:9" x14ac:dyDescent="0.25">
      <c r="A788" s="29"/>
      <c r="B788" s="27"/>
      <c r="C788" s="28"/>
      <c r="D788" s="28"/>
      <c r="E788" s="28"/>
      <c r="F788" s="28"/>
      <c r="G788" s="28"/>
      <c r="H788" s="62"/>
      <c r="I788" s="79"/>
    </row>
    <row r="789" spans="1:9" x14ac:dyDescent="0.25">
      <c r="A789" s="29">
        <v>5</v>
      </c>
      <c r="B789" s="27" t="s">
        <v>401</v>
      </c>
      <c r="C789" s="28" t="s">
        <v>88</v>
      </c>
      <c r="D789" s="28">
        <v>106</v>
      </c>
      <c r="E789" s="28">
        <v>106</v>
      </c>
      <c r="F789" s="78">
        <v>80</v>
      </c>
      <c r="G789" s="139"/>
      <c r="H789" s="62">
        <f>D789*F789</f>
        <v>8480</v>
      </c>
      <c r="I789" s="79">
        <f>E789*G789</f>
        <v>0</v>
      </c>
    </row>
    <row r="790" spans="1:9" x14ac:dyDescent="0.25">
      <c r="A790" s="29"/>
      <c r="B790" s="27"/>
      <c r="C790" s="28"/>
      <c r="D790" s="28"/>
      <c r="E790" s="28"/>
      <c r="F790" s="28"/>
      <c r="G790" s="28"/>
      <c r="H790" s="62"/>
      <c r="I790" s="79"/>
    </row>
    <row r="791" spans="1:9" x14ac:dyDescent="0.25">
      <c r="A791" s="29"/>
      <c r="B791" s="27" t="s">
        <v>402</v>
      </c>
      <c r="C791" s="28"/>
      <c r="D791" s="28"/>
      <c r="E791" s="28"/>
      <c r="F791" s="28"/>
      <c r="G791" s="28"/>
      <c r="H791" s="62"/>
      <c r="I791" s="79"/>
    </row>
    <row r="792" spans="1:9" x14ac:dyDescent="0.25">
      <c r="A792" s="29"/>
      <c r="B792" s="27"/>
      <c r="C792" s="28"/>
      <c r="D792" s="28"/>
      <c r="E792" s="28"/>
      <c r="F792" s="28"/>
      <c r="G792" s="28"/>
      <c r="H792" s="62"/>
      <c r="I792" s="79"/>
    </row>
    <row r="793" spans="1:9" ht="62.25" customHeight="1" x14ac:dyDescent="0.25">
      <c r="A793" s="29"/>
      <c r="B793" s="27" t="s">
        <v>403</v>
      </c>
      <c r="C793" s="28"/>
      <c r="D793" s="28"/>
      <c r="E793" s="28"/>
      <c r="F793" s="28"/>
      <c r="G793" s="28"/>
      <c r="H793" s="62"/>
      <c r="I793" s="79"/>
    </row>
    <row r="794" spans="1:9" x14ac:dyDescent="0.25">
      <c r="A794" s="29"/>
      <c r="B794" s="27"/>
      <c r="C794" s="28"/>
      <c r="D794" s="28"/>
      <c r="E794" s="28"/>
      <c r="F794" s="28"/>
      <c r="G794" s="28"/>
      <c r="H794" s="62"/>
      <c r="I794" s="79"/>
    </row>
    <row r="795" spans="1:9" ht="27.75" customHeight="1" x14ac:dyDescent="0.25">
      <c r="A795" s="29">
        <v>6</v>
      </c>
      <c r="B795" s="27" t="s">
        <v>404</v>
      </c>
      <c r="C795" s="28" t="s">
        <v>88</v>
      </c>
      <c r="D795" s="28">
        <v>48</v>
      </c>
      <c r="E795" s="28">
        <v>48</v>
      </c>
      <c r="F795" s="78">
        <v>80</v>
      </c>
      <c r="G795" s="139"/>
      <c r="H795" s="62">
        <f>D795*F795</f>
        <v>3840</v>
      </c>
      <c r="I795" s="79">
        <f>E795*G795</f>
        <v>0</v>
      </c>
    </row>
    <row r="796" spans="1:9" x14ac:dyDescent="0.25">
      <c r="A796" s="29"/>
      <c r="B796" s="27"/>
      <c r="C796" s="28"/>
      <c r="D796" s="28"/>
      <c r="E796" s="28"/>
      <c r="F796" s="28"/>
      <c r="G796" s="28"/>
      <c r="H796" s="62"/>
      <c r="I796" s="79"/>
    </row>
    <row r="797" spans="1:9" x14ac:dyDescent="0.25">
      <c r="A797" s="29"/>
      <c r="B797" s="27" t="s">
        <v>405</v>
      </c>
      <c r="C797" s="28"/>
      <c r="D797" s="28"/>
      <c r="E797" s="28"/>
      <c r="F797" s="28"/>
      <c r="G797" s="28"/>
      <c r="H797" s="62"/>
      <c r="I797" s="79"/>
    </row>
    <row r="798" spans="1:9" x14ac:dyDescent="0.25">
      <c r="A798" s="29"/>
      <c r="B798" s="27"/>
      <c r="C798" s="28"/>
      <c r="D798" s="28"/>
      <c r="E798" s="28"/>
      <c r="F798" s="28"/>
      <c r="G798" s="28"/>
      <c r="H798" s="62"/>
      <c r="I798" s="79"/>
    </row>
    <row r="799" spans="1:9" x14ac:dyDescent="0.25">
      <c r="A799" s="29">
        <v>7</v>
      </c>
      <c r="B799" s="27" t="s">
        <v>406</v>
      </c>
      <c r="C799" s="28" t="s">
        <v>88</v>
      </c>
      <c r="D799" s="28">
        <v>30</v>
      </c>
      <c r="E799" s="28">
        <v>30</v>
      </c>
      <c r="F799" s="78">
        <v>80</v>
      </c>
      <c r="G799" s="139"/>
      <c r="H799" s="62">
        <f>D799*F799</f>
        <v>2400</v>
      </c>
      <c r="I799" s="79">
        <f>E799*G799</f>
        <v>0</v>
      </c>
    </row>
    <row r="800" spans="1:9" x14ac:dyDescent="0.25">
      <c r="A800" s="29"/>
      <c r="B800" s="27"/>
      <c r="C800" s="28"/>
      <c r="D800" s="28"/>
      <c r="E800" s="28"/>
      <c r="F800" s="28"/>
      <c r="G800" s="28"/>
      <c r="H800" s="62"/>
      <c r="I800" s="79"/>
    </row>
    <row r="801" spans="1:9" x14ac:dyDescent="0.25">
      <c r="A801" s="29"/>
      <c r="B801" s="27" t="s">
        <v>407</v>
      </c>
      <c r="C801" s="28"/>
      <c r="D801" s="28"/>
      <c r="E801" s="28"/>
      <c r="F801" s="28"/>
      <c r="G801" s="28"/>
      <c r="H801" s="62"/>
      <c r="I801" s="79"/>
    </row>
    <row r="802" spans="1:9" x14ac:dyDescent="0.25">
      <c r="A802" s="29"/>
      <c r="B802" s="27"/>
      <c r="C802" s="28"/>
      <c r="D802" s="28"/>
      <c r="E802" s="28"/>
      <c r="F802" s="28"/>
      <c r="G802" s="28"/>
      <c r="H802" s="62"/>
      <c r="I802" s="79"/>
    </row>
    <row r="803" spans="1:9" ht="45" x14ac:dyDescent="0.25">
      <c r="A803" s="29"/>
      <c r="B803" s="27" t="s">
        <v>408</v>
      </c>
      <c r="C803" s="28"/>
      <c r="D803" s="28"/>
      <c r="E803" s="28"/>
      <c r="F803" s="28"/>
      <c r="G803" s="28"/>
      <c r="H803" s="62"/>
      <c r="I803" s="79"/>
    </row>
    <row r="804" spans="1:9" x14ac:dyDescent="0.25">
      <c r="A804" s="29"/>
      <c r="B804" s="27"/>
      <c r="C804" s="28"/>
      <c r="D804" s="28"/>
      <c r="E804" s="28"/>
      <c r="F804" s="28"/>
      <c r="G804" s="28"/>
      <c r="H804" s="62"/>
      <c r="I804" s="79"/>
    </row>
    <row r="805" spans="1:9" x14ac:dyDescent="0.25">
      <c r="A805" s="29">
        <v>8</v>
      </c>
      <c r="B805" s="27" t="s">
        <v>409</v>
      </c>
      <c r="C805" s="28" t="s">
        <v>88</v>
      </c>
      <c r="D805" s="28">
        <v>105</v>
      </c>
      <c r="E805" s="28">
        <v>105</v>
      </c>
      <c r="F805" s="78">
        <v>80</v>
      </c>
      <c r="G805" s="139"/>
      <c r="H805" s="62">
        <f>D805*F805</f>
        <v>8400</v>
      </c>
      <c r="I805" s="79">
        <f>E805*G805</f>
        <v>0</v>
      </c>
    </row>
    <row r="806" spans="1:9" x14ac:dyDescent="0.25">
      <c r="A806" s="29"/>
      <c r="B806" s="27"/>
      <c r="C806" s="28"/>
      <c r="D806" s="28"/>
      <c r="E806" s="28"/>
      <c r="F806" s="28"/>
      <c r="G806" s="28"/>
      <c r="H806" s="62"/>
      <c r="I806" s="79"/>
    </row>
    <row r="807" spans="1:9" ht="24" customHeight="1" thickBot="1" x14ac:dyDescent="0.3">
      <c r="A807" s="29"/>
      <c r="B807" s="67" t="s">
        <v>410</v>
      </c>
      <c r="C807" s="28"/>
      <c r="D807" s="28"/>
      <c r="E807" s="28"/>
      <c r="F807" s="28"/>
      <c r="G807" s="28"/>
      <c r="H807" s="81">
        <f>SUM(H769:H806)</f>
        <v>248960</v>
      </c>
      <c r="I807" s="82">
        <f>SUM(I769:I806)</f>
        <v>0</v>
      </c>
    </row>
    <row r="808" spans="1:9" x14ac:dyDescent="0.25">
      <c r="A808" s="29"/>
      <c r="B808" s="27"/>
      <c r="C808" s="28"/>
      <c r="D808" s="28"/>
      <c r="E808" s="28"/>
      <c r="F808" s="28"/>
      <c r="G808" s="28"/>
      <c r="H808" s="62"/>
      <c r="I808" s="79"/>
    </row>
    <row r="809" spans="1:9" x14ac:dyDescent="0.25">
      <c r="A809" s="59"/>
      <c r="B809" s="98" t="s">
        <v>411</v>
      </c>
      <c r="C809" s="99"/>
      <c r="D809" s="100"/>
      <c r="E809" s="100"/>
      <c r="F809" s="101"/>
      <c r="G809" s="101"/>
      <c r="H809" s="101"/>
      <c r="I809" s="102"/>
    </row>
    <row r="810" spans="1:9" x14ac:dyDescent="0.25">
      <c r="A810" s="29"/>
      <c r="B810" s="27"/>
      <c r="C810" s="28"/>
      <c r="D810" s="28"/>
      <c r="E810" s="28"/>
      <c r="F810" s="28"/>
      <c r="G810" s="28"/>
      <c r="H810" s="62"/>
      <c r="I810" s="79"/>
    </row>
    <row r="811" spans="1:9" ht="30" x14ac:dyDescent="0.25">
      <c r="A811" s="29"/>
      <c r="B811" s="27" t="s">
        <v>412</v>
      </c>
      <c r="C811" s="28"/>
      <c r="D811" s="28"/>
      <c r="E811" s="28"/>
      <c r="F811" s="28"/>
      <c r="G811" s="28"/>
      <c r="H811" s="62"/>
      <c r="I811" s="79"/>
    </row>
    <row r="812" spans="1:9" x14ac:dyDescent="0.25">
      <c r="A812" s="29"/>
      <c r="B812" s="27"/>
      <c r="C812" s="28"/>
      <c r="D812" s="28"/>
      <c r="E812" s="28"/>
      <c r="F812" s="28"/>
      <c r="G812" s="28"/>
      <c r="H812" s="62"/>
      <c r="I812" s="79"/>
    </row>
    <row r="813" spans="1:9" ht="60" x14ac:dyDescent="0.25">
      <c r="A813" s="29"/>
      <c r="B813" s="27" t="s">
        <v>413</v>
      </c>
      <c r="C813" s="28"/>
      <c r="D813" s="28"/>
      <c r="E813" s="28"/>
      <c r="F813" s="28"/>
      <c r="G813" s="28"/>
      <c r="H813" s="62"/>
      <c r="I813" s="79"/>
    </row>
    <row r="814" spans="1:9" x14ac:dyDescent="0.25">
      <c r="A814" s="29"/>
      <c r="B814" s="27"/>
      <c r="C814" s="28"/>
      <c r="D814" s="28"/>
      <c r="E814" s="28"/>
      <c r="F814" s="28"/>
      <c r="G814" s="28"/>
      <c r="H814" s="62"/>
      <c r="I814" s="79"/>
    </row>
    <row r="815" spans="1:9" x14ac:dyDescent="0.25">
      <c r="A815" s="29">
        <v>1</v>
      </c>
      <c r="B815" s="27" t="s">
        <v>414</v>
      </c>
      <c r="C815" s="28" t="s">
        <v>47</v>
      </c>
      <c r="D815" s="28">
        <v>9</v>
      </c>
      <c r="E815" s="28">
        <v>9</v>
      </c>
      <c r="F815" s="65">
        <v>5000</v>
      </c>
      <c r="G815" s="141"/>
      <c r="H815" s="62">
        <f>D815*F815</f>
        <v>45000</v>
      </c>
      <c r="I815" s="79">
        <f>E815*G815</f>
        <v>0</v>
      </c>
    </row>
    <row r="816" spans="1:9" x14ac:dyDescent="0.25">
      <c r="A816" s="29"/>
      <c r="B816" s="27"/>
      <c r="C816" s="28"/>
      <c r="D816" s="28"/>
      <c r="E816" s="28"/>
      <c r="F816" s="28"/>
      <c r="G816" s="93"/>
      <c r="H816" s="62"/>
      <c r="I816" s="79"/>
    </row>
    <row r="817" spans="1:9" ht="30" x14ac:dyDescent="0.25">
      <c r="A817" s="29">
        <v>2</v>
      </c>
      <c r="B817" s="27" t="s">
        <v>415</v>
      </c>
      <c r="C817" s="28" t="s">
        <v>47</v>
      </c>
      <c r="D817" s="28">
        <v>9</v>
      </c>
      <c r="E817" s="28">
        <v>9</v>
      </c>
      <c r="F817" s="65">
        <v>2500</v>
      </c>
      <c r="G817" s="141"/>
      <c r="H817" s="62">
        <f>D817*F817</f>
        <v>22500</v>
      </c>
      <c r="I817" s="79">
        <f>E817*G817</f>
        <v>0</v>
      </c>
    </row>
    <row r="818" spans="1:9" x14ac:dyDescent="0.25">
      <c r="A818" s="29"/>
      <c r="B818" s="27"/>
      <c r="C818" s="28"/>
      <c r="D818" s="28"/>
      <c r="E818" s="28"/>
      <c r="F818" s="28"/>
      <c r="G818" s="28"/>
      <c r="H818" s="62"/>
      <c r="I818" s="79"/>
    </row>
    <row r="819" spans="1:9" ht="60" x14ac:dyDescent="0.25">
      <c r="A819" s="29">
        <v>3</v>
      </c>
      <c r="B819" s="27" t="s">
        <v>416</v>
      </c>
      <c r="C819" s="28" t="s">
        <v>47</v>
      </c>
      <c r="D819" s="28">
        <v>9</v>
      </c>
      <c r="E819" s="28">
        <v>9</v>
      </c>
      <c r="F819" s="78">
        <v>500</v>
      </c>
      <c r="G819" s="139"/>
      <c r="H819" s="62">
        <f>D819*F819</f>
        <v>4500</v>
      </c>
      <c r="I819" s="79">
        <f>E819*G819</f>
        <v>0</v>
      </c>
    </row>
    <row r="820" spans="1:9" x14ac:dyDescent="0.25">
      <c r="A820" s="29"/>
      <c r="B820" s="27"/>
      <c r="C820" s="28"/>
      <c r="D820" s="28"/>
      <c r="E820" s="28"/>
      <c r="F820" s="28"/>
      <c r="G820" s="28"/>
      <c r="H820" s="62"/>
      <c r="I820" s="79"/>
    </row>
    <row r="821" spans="1:9" ht="45" x14ac:dyDescent="0.25">
      <c r="A821" s="29">
        <v>4</v>
      </c>
      <c r="B821" s="27" t="s">
        <v>417</v>
      </c>
      <c r="C821" s="28" t="s">
        <v>47</v>
      </c>
      <c r="D821" s="28">
        <v>9</v>
      </c>
      <c r="E821" s="28">
        <v>9</v>
      </c>
      <c r="F821" s="78">
        <v>2500</v>
      </c>
      <c r="G821" s="139"/>
      <c r="H821" s="62">
        <f>D821*F821</f>
        <v>22500</v>
      </c>
      <c r="I821" s="79">
        <f>E821*G821</f>
        <v>0</v>
      </c>
    </row>
    <row r="822" spans="1:9" x14ac:dyDescent="0.25">
      <c r="A822" s="29"/>
      <c r="B822" s="27"/>
      <c r="C822" s="28"/>
      <c r="D822" s="28"/>
      <c r="E822" s="28"/>
      <c r="F822" s="28"/>
      <c r="G822" s="28"/>
      <c r="H822" s="62"/>
      <c r="I822" s="79"/>
    </row>
    <row r="823" spans="1:9" ht="60.75" customHeight="1" x14ac:dyDescent="0.25">
      <c r="A823" s="29"/>
      <c r="B823" s="27" t="s">
        <v>418</v>
      </c>
      <c r="C823" s="28"/>
      <c r="D823" s="28"/>
      <c r="E823" s="28"/>
      <c r="F823" s="28"/>
      <c r="G823" s="28"/>
      <c r="H823" s="62"/>
      <c r="I823" s="79"/>
    </row>
    <row r="824" spans="1:9" x14ac:dyDescent="0.25">
      <c r="A824" s="29"/>
      <c r="B824" s="27"/>
      <c r="C824" s="28"/>
      <c r="D824" s="28"/>
      <c r="E824" s="28"/>
      <c r="F824" s="28"/>
      <c r="G824" s="28"/>
      <c r="H824" s="62"/>
      <c r="I824" s="79"/>
    </row>
    <row r="825" spans="1:9" x14ac:dyDescent="0.25">
      <c r="A825" s="29">
        <v>5</v>
      </c>
      <c r="B825" s="27" t="s">
        <v>419</v>
      </c>
      <c r="C825" s="28" t="s">
        <v>420</v>
      </c>
      <c r="D825" s="28">
        <v>32</v>
      </c>
      <c r="E825" s="28">
        <v>32</v>
      </c>
      <c r="F825" s="78">
        <v>125</v>
      </c>
      <c r="G825" s="139"/>
      <c r="H825" s="62">
        <f>D825*F825</f>
        <v>4000</v>
      </c>
      <c r="I825" s="79">
        <f>E825*G825</f>
        <v>0</v>
      </c>
    </row>
    <row r="826" spans="1:9" x14ac:dyDescent="0.25">
      <c r="A826" s="29"/>
      <c r="B826" s="27"/>
      <c r="C826" s="28"/>
      <c r="D826" s="28"/>
      <c r="E826" s="28"/>
      <c r="F826" s="28"/>
      <c r="G826" s="28"/>
      <c r="H826" s="62"/>
      <c r="I826" s="79"/>
    </row>
    <row r="827" spans="1:9" x14ac:dyDescent="0.25">
      <c r="A827" s="29">
        <v>6</v>
      </c>
      <c r="B827" s="27" t="s">
        <v>421</v>
      </c>
      <c r="C827" s="28" t="s">
        <v>420</v>
      </c>
      <c r="D827" s="28">
        <v>64</v>
      </c>
      <c r="E827" s="28">
        <v>64</v>
      </c>
      <c r="F827" s="78">
        <v>85</v>
      </c>
      <c r="G827" s="139"/>
      <c r="H827" s="62">
        <f>D827*F827</f>
        <v>5440</v>
      </c>
      <c r="I827" s="79">
        <f>E827*G827</f>
        <v>0</v>
      </c>
    </row>
    <row r="828" spans="1:9" x14ac:dyDescent="0.25">
      <c r="A828" s="29"/>
      <c r="B828" s="27"/>
      <c r="C828" s="28"/>
      <c r="D828" s="28"/>
      <c r="E828" s="28"/>
      <c r="F828" s="28"/>
      <c r="G828" s="28"/>
      <c r="H828" s="62"/>
      <c r="I828" s="79"/>
    </row>
    <row r="829" spans="1:9" x14ac:dyDescent="0.25">
      <c r="A829" s="29">
        <v>7</v>
      </c>
      <c r="B829" s="27" t="s">
        <v>422</v>
      </c>
      <c r="C829" s="28" t="s">
        <v>420</v>
      </c>
      <c r="D829" s="28">
        <v>128</v>
      </c>
      <c r="E829" s="28">
        <v>128</v>
      </c>
      <c r="F829" s="78">
        <v>65</v>
      </c>
      <c r="G829" s="139"/>
      <c r="H829" s="62">
        <f>D829*F829</f>
        <v>8320</v>
      </c>
      <c r="I829" s="79">
        <f>E829*G829</f>
        <v>0</v>
      </c>
    </row>
    <row r="830" spans="1:9" x14ac:dyDescent="0.25">
      <c r="A830" s="29"/>
      <c r="B830" s="27"/>
      <c r="C830" s="28"/>
      <c r="D830" s="28"/>
      <c r="E830" s="28"/>
      <c r="F830" s="28"/>
      <c r="G830" s="28"/>
      <c r="H830" s="62"/>
      <c r="I830" s="79"/>
    </row>
    <row r="831" spans="1:9" x14ac:dyDescent="0.25">
      <c r="A831" s="29"/>
      <c r="B831" s="27" t="s">
        <v>423</v>
      </c>
      <c r="C831" s="28"/>
      <c r="D831" s="28"/>
      <c r="E831" s="28"/>
      <c r="F831" s="28"/>
      <c r="G831" s="28"/>
      <c r="H831" s="62"/>
      <c r="I831" s="79"/>
    </row>
    <row r="832" spans="1:9" x14ac:dyDescent="0.25">
      <c r="A832" s="29"/>
      <c r="B832" s="27"/>
      <c r="C832" s="28"/>
      <c r="D832" s="28"/>
      <c r="E832" s="28"/>
      <c r="F832" s="28"/>
      <c r="G832" s="28"/>
      <c r="H832" s="62"/>
      <c r="I832" s="79"/>
    </row>
    <row r="833" spans="1:9" ht="75" x14ac:dyDescent="0.25">
      <c r="A833" s="29"/>
      <c r="B833" s="27" t="s">
        <v>424</v>
      </c>
      <c r="C833" s="28"/>
      <c r="D833" s="28"/>
      <c r="E833" s="28"/>
      <c r="F833" s="28"/>
      <c r="G833" s="28"/>
      <c r="H833" s="62"/>
      <c r="I833" s="79"/>
    </row>
    <row r="834" spans="1:9" x14ac:dyDescent="0.25">
      <c r="A834" s="29"/>
      <c r="B834" s="27"/>
      <c r="C834" s="28"/>
      <c r="D834" s="28"/>
      <c r="E834" s="28"/>
      <c r="F834" s="28"/>
      <c r="G834" s="28"/>
      <c r="H834" s="62"/>
      <c r="I834" s="79"/>
    </row>
    <row r="835" spans="1:9" x14ac:dyDescent="0.25">
      <c r="A835" s="29"/>
      <c r="B835" s="27" t="s">
        <v>425</v>
      </c>
      <c r="C835" s="28"/>
      <c r="D835" s="28"/>
      <c r="E835" s="28"/>
      <c r="F835" s="28"/>
      <c r="G835" s="28"/>
      <c r="H835" s="62"/>
      <c r="I835" s="79"/>
    </row>
    <row r="836" spans="1:9" x14ac:dyDescent="0.25">
      <c r="A836" s="29"/>
      <c r="B836" s="27"/>
      <c r="C836" s="28"/>
      <c r="D836" s="28"/>
      <c r="E836" s="28"/>
      <c r="F836" s="28"/>
      <c r="G836" s="28"/>
      <c r="H836" s="62"/>
      <c r="I836" s="79"/>
    </row>
    <row r="837" spans="1:9" x14ac:dyDescent="0.25">
      <c r="A837" s="29">
        <v>8</v>
      </c>
      <c r="B837" s="27" t="s">
        <v>426</v>
      </c>
      <c r="C837" s="28" t="s">
        <v>82</v>
      </c>
      <c r="D837" s="28">
        <v>365</v>
      </c>
      <c r="E837" s="28">
        <v>365</v>
      </c>
      <c r="F837" s="78">
        <v>55</v>
      </c>
      <c r="G837" s="139"/>
      <c r="H837" s="62">
        <f>D837*F837</f>
        <v>20075</v>
      </c>
      <c r="I837" s="79">
        <f>E837*G837</f>
        <v>0</v>
      </c>
    </row>
    <row r="838" spans="1:9" x14ac:dyDescent="0.25">
      <c r="A838" s="29"/>
      <c r="B838" s="27"/>
      <c r="C838" s="28"/>
      <c r="D838" s="28"/>
      <c r="E838" s="28"/>
      <c r="F838" s="28"/>
      <c r="G838" s="28"/>
      <c r="H838" s="62"/>
      <c r="I838" s="79"/>
    </row>
    <row r="839" spans="1:9" x14ac:dyDescent="0.25">
      <c r="A839" s="29">
        <v>9</v>
      </c>
      <c r="B839" s="27" t="s">
        <v>427</v>
      </c>
      <c r="C839" s="28" t="s">
        <v>82</v>
      </c>
      <c r="D839" s="28">
        <v>365</v>
      </c>
      <c r="E839" s="28">
        <v>365</v>
      </c>
      <c r="F839" s="78">
        <v>14</v>
      </c>
      <c r="G839" s="139"/>
      <c r="H839" s="62">
        <f>D839*F839</f>
        <v>5110</v>
      </c>
      <c r="I839" s="79">
        <f>E839*G839</f>
        <v>0</v>
      </c>
    </row>
    <row r="840" spans="1:9" x14ac:dyDescent="0.25">
      <c r="A840" s="29"/>
      <c r="B840" s="27"/>
      <c r="C840" s="28"/>
      <c r="D840" s="28"/>
      <c r="E840" s="28"/>
      <c r="F840" s="28"/>
      <c r="G840" s="28"/>
      <c r="H840" s="62"/>
      <c r="I840" s="79"/>
    </row>
    <row r="841" spans="1:9" x14ac:dyDescent="0.25">
      <c r="A841" s="29"/>
      <c r="B841" s="27" t="s">
        <v>428</v>
      </c>
      <c r="C841" s="28"/>
      <c r="D841" s="28"/>
      <c r="E841" s="28"/>
      <c r="F841" s="28"/>
      <c r="G841" s="28"/>
      <c r="H841" s="62"/>
      <c r="I841" s="79"/>
    </row>
    <row r="842" spans="1:9" x14ac:dyDescent="0.25">
      <c r="A842" s="29"/>
      <c r="B842" s="27"/>
      <c r="C842" s="28"/>
      <c r="D842" s="28"/>
      <c r="E842" s="28"/>
      <c r="F842" s="28"/>
      <c r="G842" s="28"/>
      <c r="H842" s="62"/>
      <c r="I842" s="79"/>
    </row>
    <row r="843" spans="1:9" x14ac:dyDescent="0.25">
      <c r="A843" s="29">
        <v>10</v>
      </c>
      <c r="B843" s="27" t="s">
        <v>426</v>
      </c>
      <c r="C843" s="28" t="s">
        <v>82</v>
      </c>
      <c r="D843" s="28">
        <v>11</v>
      </c>
      <c r="E843" s="28">
        <v>11</v>
      </c>
      <c r="F843" s="65">
        <v>1500</v>
      </c>
      <c r="G843" s="141"/>
      <c r="H843" s="62">
        <f>D843*F843</f>
        <v>16500</v>
      </c>
      <c r="I843" s="79">
        <f>E843*G843</f>
        <v>0</v>
      </c>
    </row>
    <row r="844" spans="1:9" x14ac:dyDescent="0.25">
      <c r="A844" s="29"/>
      <c r="B844" s="27"/>
      <c r="C844" s="28"/>
      <c r="D844" s="28"/>
      <c r="E844" s="28"/>
      <c r="F844" s="28"/>
      <c r="G844" s="28"/>
      <c r="H844" s="62"/>
      <c r="I844" s="79"/>
    </row>
    <row r="845" spans="1:9" x14ac:dyDescent="0.25">
      <c r="A845" s="29">
        <v>11</v>
      </c>
      <c r="B845" s="27" t="s">
        <v>427</v>
      </c>
      <c r="C845" s="28" t="s">
        <v>82</v>
      </c>
      <c r="D845" s="28">
        <v>11</v>
      </c>
      <c r="E845" s="28">
        <v>11</v>
      </c>
      <c r="F845" s="78">
        <v>250</v>
      </c>
      <c r="G845" s="139"/>
      <c r="H845" s="62">
        <f>D845*F845</f>
        <v>2750</v>
      </c>
      <c r="I845" s="79">
        <f>E845*G845</f>
        <v>0</v>
      </c>
    </row>
    <row r="846" spans="1:9" x14ac:dyDescent="0.25">
      <c r="A846" s="29"/>
      <c r="B846" s="27"/>
      <c r="C846" s="28"/>
      <c r="D846" s="28"/>
      <c r="E846" s="28"/>
      <c r="F846" s="28"/>
      <c r="G846" s="28"/>
      <c r="H846" s="62"/>
      <c r="I846" s="79"/>
    </row>
    <row r="847" spans="1:9" x14ac:dyDescent="0.25">
      <c r="A847" s="29"/>
      <c r="B847" s="27" t="s">
        <v>429</v>
      </c>
      <c r="C847" s="28"/>
      <c r="D847" s="28"/>
      <c r="E847" s="28"/>
      <c r="F847" s="28"/>
      <c r="G847" s="28"/>
      <c r="H847" s="62"/>
      <c r="I847" s="79"/>
    </row>
    <row r="848" spans="1:9" x14ac:dyDescent="0.25">
      <c r="A848" s="29"/>
      <c r="B848" s="27"/>
      <c r="C848" s="28"/>
      <c r="D848" s="28"/>
      <c r="E848" s="28"/>
      <c r="F848" s="28"/>
      <c r="G848" s="28"/>
      <c r="H848" s="62"/>
      <c r="I848" s="79"/>
    </row>
    <row r="849" spans="1:9" ht="82.5" customHeight="1" x14ac:dyDescent="0.25">
      <c r="A849" s="29"/>
      <c r="B849" s="27" t="s">
        <v>430</v>
      </c>
      <c r="C849" s="28"/>
      <c r="D849" s="28"/>
      <c r="E849" s="28"/>
      <c r="F849" s="28"/>
      <c r="G849" s="28"/>
      <c r="H849" s="62"/>
      <c r="I849" s="79"/>
    </row>
    <row r="850" spans="1:9" x14ac:dyDescent="0.25">
      <c r="A850" s="29"/>
      <c r="B850" s="27"/>
      <c r="C850" s="28"/>
      <c r="D850" s="28"/>
      <c r="E850" s="28"/>
      <c r="F850" s="28"/>
      <c r="G850" s="28"/>
      <c r="H850" s="62"/>
      <c r="I850" s="79"/>
    </row>
    <row r="851" spans="1:9" x14ac:dyDescent="0.25">
      <c r="A851" s="29"/>
      <c r="B851" s="27" t="s">
        <v>431</v>
      </c>
      <c r="C851" s="28"/>
      <c r="D851" s="28"/>
      <c r="E851" s="28"/>
      <c r="F851" s="28"/>
      <c r="G851" s="28"/>
      <c r="H851" s="62"/>
      <c r="I851" s="79"/>
    </row>
    <row r="852" spans="1:9" x14ac:dyDescent="0.25">
      <c r="A852" s="29"/>
      <c r="B852" s="27"/>
      <c r="C852" s="28"/>
      <c r="D852" s="28"/>
      <c r="E852" s="28"/>
      <c r="F852" s="28"/>
      <c r="G852" s="28"/>
      <c r="H852" s="62"/>
      <c r="I852" s="79"/>
    </row>
    <row r="853" spans="1:9" x14ac:dyDescent="0.25">
      <c r="A853" s="29">
        <v>12</v>
      </c>
      <c r="B853" s="27" t="s">
        <v>426</v>
      </c>
      <c r="C853" s="28" t="s">
        <v>432</v>
      </c>
      <c r="D853" s="28">
        <v>18</v>
      </c>
      <c r="E853" s="28">
        <v>18</v>
      </c>
      <c r="F853" s="78">
        <v>150</v>
      </c>
      <c r="G853" s="139"/>
      <c r="H853" s="62">
        <f>D853*F853</f>
        <v>2700</v>
      </c>
      <c r="I853" s="79">
        <f>E853*G853</f>
        <v>0</v>
      </c>
    </row>
    <row r="854" spans="1:9" x14ac:dyDescent="0.25">
      <c r="A854" s="29"/>
      <c r="B854" s="27"/>
      <c r="C854" s="28"/>
      <c r="D854" s="28"/>
      <c r="E854" s="28"/>
      <c r="F854" s="28"/>
      <c r="G854" s="28"/>
      <c r="H854" s="62"/>
      <c r="I854" s="79"/>
    </row>
    <row r="855" spans="1:9" x14ac:dyDescent="0.25">
      <c r="A855" s="29">
        <v>13</v>
      </c>
      <c r="B855" s="27" t="s">
        <v>427</v>
      </c>
      <c r="C855" s="28" t="s">
        <v>432</v>
      </c>
      <c r="D855" s="28">
        <v>18</v>
      </c>
      <c r="E855" s="28">
        <v>18</v>
      </c>
      <c r="F855" s="78">
        <v>350</v>
      </c>
      <c r="G855" s="139"/>
      <c r="H855" s="62">
        <f>D855*F855</f>
        <v>6300</v>
      </c>
      <c r="I855" s="79">
        <f>E855*G855</f>
        <v>0</v>
      </c>
    </row>
    <row r="856" spans="1:9" x14ac:dyDescent="0.25">
      <c r="A856" s="29"/>
      <c r="B856" s="27"/>
      <c r="C856" s="28"/>
      <c r="D856" s="28"/>
      <c r="E856" s="28"/>
      <c r="F856" s="28"/>
      <c r="G856" s="28"/>
      <c r="H856" s="62"/>
      <c r="I856" s="79"/>
    </row>
    <row r="857" spans="1:9" x14ac:dyDescent="0.25">
      <c r="A857" s="29"/>
      <c r="B857" s="27" t="s">
        <v>433</v>
      </c>
      <c r="C857" s="28"/>
      <c r="D857" s="28"/>
      <c r="E857" s="28"/>
      <c r="F857" s="28"/>
      <c r="G857" s="28"/>
      <c r="H857" s="62"/>
      <c r="I857" s="79"/>
    </row>
    <row r="858" spans="1:9" x14ac:dyDescent="0.25">
      <c r="A858" s="29"/>
      <c r="B858" s="27"/>
      <c r="C858" s="28"/>
      <c r="D858" s="28"/>
      <c r="E858" s="28"/>
      <c r="F858" s="28"/>
      <c r="G858" s="28"/>
      <c r="H858" s="62"/>
      <c r="I858" s="79"/>
    </row>
    <row r="859" spans="1:9" x14ac:dyDescent="0.25">
      <c r="A859" s="29">
        <v>14</v>
      </c>
      <c r="B859" s="27" t="s">
        <v>426</v>
      </c>
      <c r="C859" s="28" t="s">
        <v>432</v>
      </c>
      <c r="D859" s="28">
        <v>22</v>
      </c>
      <c r="E859" s="28">
        <v>22</v>
      </c>
      <c r="F859" s="78">
        <v>35</v>
      </c>
      <c r="G859" s="139"/>
      <c r="H859" s="62">
        <f>D859*F859</f>
        <v>770</v>
      </c>
      <c r="I859" s="79">
        <f>E859*G859</f>
        <v>0</v>
      </c>
    </row>
    <row r="860" spans="1:9" x14ac:dyDescent="0.25">
      <c r="A860" s="29"/>
      <c r="B860" s="27"/>
      <c r="C860" s="28"/>
      <c r="D860" s="28"/>
      <c r="E860" s="28"/>
      <c r="F860" s="28"/>
      <c r="G860" s="28"/>
      <c r="H860" s="62"/>
      <c r="I860" s="79"/>
    </row>
    <row r="861" spans="1:9" x14ac:dyDescent="0.25">
      <c r="A861" s="29">
        <v>15</v>
      </c>
      <c r="B861" s="27" t="s">
        <v>427</v>
      </c>
      <c r="C861" s="28" t="s">
        <v>432</v>
      </c>
      <c r="D861" s="28">
        <v>22</v>
      </c>
      <c r="E861" s="28">
        <v>22</v>
      </c>
      <c r="F861" s="78">
        <v>65</v>
      </c>
      <c r="G861" s="139"/>
      <c r="H861" s="62">
        <f>D861*F861</f>
        <v>1430</v>
      </c>
      <c r="I861" s="79">
        <f>E861*G861</f>
        <v>0</v>
      </c>
    </row>
    <row r="862" spans="1:9" x14ac:dyDescent="0.25">
      <c r="A862" s="29"/>
      <c r="B862" s="27"/>
      <c r="C862" s="28"/>
      <c r="D862" s="28"/>
      <c r="E862" s="28"/>
      <c r="F862" s="28"/>
      <c r="G862" s="28"/>
      <c r="H862" s="62"/>
      <c r="I862" s="79"/>
    </row>
    <row r="863" spans="1:9" x14ac:dyDescent="0.25">
      <c r="A863" s="29"/>
      <c r="B863" s="27" t="s">
        <v>434</v>
      </c>
      <c r="C863" s="28"/>
      <c r="D863" s="28"/>
      <c r="E863" s="28"/>
      <c r="F863" s="28"/>
      <c r="G863" s="28"/>
      <c r="H863" s="62"/>
      <c r="I863" s="79"/>
    </row>
    <row r="864" spans="1:9" x14ac:dyDescent="0.25">
      <c r="A864" s="29"/>
      <c r="B864" s="27"/>
      <c r="C864" s="28"/>
      <c r="D864" s="28"/>
      <c r="E864" s="28"/>
      <c r="F864" s="28"/>
      <c r="G864" s="28"/>
      <c r="H864" s="62"/>
      <c r="I864" s="79"/>
    </row>
    <row r="865" spans="1:9" ht="60" x14ac:dyDescent="0.25">
      <c r="A865" s="29"/>
      <c r="B865" s="27" t="s">
        <v>435</v>
      </c>
      <c r="C865" s="28"/>
      <c r="D865" s="28"/>
      <c r="E865" s="28"/>
      <c r="F865" s="28"/>
      <c r="G865" s="28"/>
      <c r="H865" s="62"/>
      <c r="I865" s="79"/>
    </row>
    <row r="866" spans="1:9" x14ac:dyDescent="0.25">
      <c r="A866" s="29"/>
      <c r="B866" s="27"/>
      <c r="C866" s="28"/>
      <c r="D866" s="28"/>
      <c r="E866" s="28"/>
      <c r="F866" s="28"/>
      <c r="G866" s="28"/>
      <c r="H866" s="62"/>
      <c r="I866" s="79"/>
    </row>
    <row r="867" spans="1:9" x14ac:dyDescent="0.25">
      <c r="A867" s="29">
        <v>16</v>
      </c>
      <c r="B867" s="27" t="s">
        <v>436</v>
      </c>
      <c r="C867" s="28" t="s">
        <v>90</v>
      </c>
      <c r="D867" s="28">
        <v>45</v>
      </c>
      <c r="E867" s="28">
        <v>45</v>
      </c>
      <c r="F867" s="78">
        <v>35</v>
      </c>
      <c r="G867" s="139"/>
      <c r="H867" s="62">
        <f>D867*F867</f>
        <v>1575</v>
      </c>
      <c r="I867" s="79">
        <f>E867*G867</f>
        <v>0</v>
      </c>
    </row>
    <row r="868" spans="1:9" x14ac:dyDescent="0.25">
      <c r="A868" s="29"/>
      <c r="B868" s="27"/>
      <c r="C868" s="28"/>
      <c r="D868" s="28"/>
      <c r="E868" s="28"/>
      <c r="F868" s="28"/>
      <c r="G868" s="28"/>
      <c r="H868" s="62"/>
      <c r="I868" s="79"/>
    </row>
    <row r="869" spans="1:9" x14ac:dyDescent="0.25">
      <c r="A869" s="29">
        <v>17</v>
      </c>
      <c r="B869" s="27" t="s">
        <v>437</v>
      </c>
      <c r="C869" s="28" t="s">
        <v>90</v>
      </c>
      <c r="D869" s="28">
        <v>31.5</v>
      </c>
      <c r="E869" s="28">
        <v>31.5</v>
      </c>
      <c r="F869" s="78">
        <v>55</v>
      </c>
      <c r="G869" s="139"/>
      <c r="H869" s="62">
        <f>D869*F869</f>
        <v>1732.5</v>
      </c>
      <c r="I869" s="79">
        <f>E869*G869</f>
        <v>0</v>
      </c>
    </row>
    <row r="870" spans="1:9" x14ac:dyDescent="0.25">
      <c r="A870" s="29"/>
      <c r="B870" s="27"/>
      <c r="C870" s="28"/>
      <c r="D870" s="28"/>
      <c r="E870" s="28"/>
      <c r="F870" s="28"/>
      <c r="G870" s="28"/>
      <c r="H870" s="62"/>
      <c r="I870" s="79"/>
    </row>
    <row r="871" spans="1:9" x14ac:dyDescent="0.25">
      <c r="A871" s="29">
        <v>18</v>
      </c>
      <c r="B871" s="27" t="s">
        <v>438</v>
      </c>
      <c r="C871" s="28" t="s">
        <v>90</v>
      </c>
      <c r="D871" s="28">
        <v>13.5</v>
      </c>
      <c r="E871" s="28">
        <v>13.5</v>
      </c>
      <c r="F871" s="78">
        <v>125</v>
      </c>
      <c r="G871" s="139"/>
      <c r="H871" s="62">
        <f>D871*F871</f>
        <v>1687.5</v>
      </c>
      <c r="I871" s="79">
        <f>E871*G871</f>
        <v>0</v>
      </c>
    </row>
    <row r="872" spans="1:9" x14ac:dyDescent="0.25">
      <c r="A872" s="29"/>
      <c r="B872" s="27"/>
      <c r="C872" s="28"/>
      <c r="D872" s="28"/>
      <c r="E872" s="28"/>
      <c r="F872" s="28"/>
      <c r="G872" s="28"/>
      <c r="H872" s="62"/>
      <c r="I872" s="79"/>
    </row>
    <row r="873" spans="1:9" ht="30" x14ac:dyDescent="0.25">
      <c r="A873" s="29">
        <v>19</v>
      </c>
      <c r="B873" s="27" t="s">
        <v>439</v>
      </c>
      <c r="C873" s="28" t="s">
        <v>155</v>
      </c>
      <c r="D873" s="28">
        <v>1</v>
      </c>
      <c r="E873" s="28">
        <v>1</v>
      </c>
      <c r="F873" s="65">
        <v>10800</v>
      </c>
      <c r="G873" s="141"/>
      <c r="H873" s="62">
        <f>D873*F873</f>
        <v>10800</v>
      </c>
      <c r="I873" s="79">
        <f>E873*G873</f>
        <v>0</v>
      </c>
    </row>
    <row r="874" spans="1:9" x14ac:dyDescent="0.25">
      <c r="A874" s="29"/>
      <c r="B874" s="27"/>
      <c r="C874" s="28"/>
      <c r="D874" s="28"/>
      <c r="E874" s="28"/>
      <c r="F874" s="28"/>
      <c r="G874" s="28"/>
      <c r="H874" s="62"/>
      <c r="I874" s="79"/>
    </row>
    <row r="875" spans="1:9" x14ac:dyDescent="0.25">
      <c r="A875" s="29"/>
      <c r="B875" s="27" t="s">
        <v>440</v>
      </c>
      <c r="C875" s="28"/>
      <c r="D875" s="28"/>
      <c r="E875" s="28"/>
      <c r="F875" s="28"/>
      <c r="G875" s="28"/>
      <c r="H875" s="62"/>
      <c r="I875" s="79"/>
    </row>
    <row r="876" spans="1:9" x14ac:dyDescent="0.25">
      <c r="A876" s="29"/>
      <c r="B876" s="27"/>
      <c r="C876" s="28"/>
      <c r="D876" s="28"/>
      <c r="E876" s="28"/>
      <c r="F876" s="28"/>
      <c r="G876" s="28"/>
      <c r="H876" s="62"/>
      <c r="I876" s="79"/>
    </row>
    <row r="877" spans="1:9" ht="77.25" customHeight="1" x14ac:dyDescent="0.25">
      <c r="A877" s="29"/>
      <c r="B877" s="27" t="s">
        <v>441</v>
      </c>
      <c r="C877" s="28"/>
      <c r="D877" s="28"/>
      <c r="E877" s="28"/>
      <c r="F877" s="28"/>
      <c r="G877" s="28"/>
      <c r="H877" s="62"/>
      <c r="I877" s="79"/>
    </row>
    <row r="878" spans="1:9" x14ac:dyDescent="0.25">
      <c r="A878" s="29"/>
      <c r="B878" s="27"/>
      <c r="C878" s="28"/>
      <c r="D878" s="28"/>
      <c r="E878" s="28"/>
      <c r="F878" s="28"/>
      <c r="G878" s="28"/>
      <c r="H878" s="62"/>
      <c r="I878" s="79"/>
    </row>
    <row r="879" spans="1:9" x14ac:dyDescent="0.25">
      <c r="A879" s="29"/>
      <c r="B879" s="27" t="s">
        <v>442</v>
      </c>
      <c r="C879" s="28"/>
      <c r="D879" s="28"/>
      <c r="E879" s="28"/>
      <c r="F879" s="28"/>
      <c r="G879" s="28"/>
      <c r="H879" s="62"/>
      <c r="I879" s="79"/>
    </row>
    <row r="880" spans="1:9" x14ac:dyDescent="0.25">
      <c r="A880" s="29"/>
      <c r="B880" s="27"/>
      <c r="C880" s="28"/>
      <c r="D880" s="28"/>
      <c r="E880" s="28"/>
      <c r="F880" s="28"/>
      <c r="G880" s="28"/>
      <c r="H880" s="62"/>
      <c r="I880" s="79"/>
    </row>
    <row r="881" spans="1:9" x14ac:dyDescent="0.25">
      <c r="A881" s="29">
        <v>20</v>
      </c>
      <c r="B881" s="27" t="s">
        <v>426</v>
      </c>
      <c r="C881" s="28" t="s">
        <v>82</v>
      </c>
      <c r="D881" s="28">
        <v>9</v>
      </c>
      <c r="E881" s="28">
        <v>9</v>
      </c>
      <c r="F881" s="78">
        <v>145</v>
      </c>
      <c r="G881" s="139"/>
      <c r="H881" s="62">
        <f>D881*F881</f>
        <v>1305</v>
      </c>
      <c r="I881" s="79">
        <f>E881*G881</f>
        <v>0</v>
      </c>
    </row>
    <row r="882" spans="1:9" x14ac:dyDescent="0.25">
      <c r="A882" s="29"/>
      <c r="B882" s="27"/>
      <c r="C882" s="28"/>
      <c r="D882" s="28"/>
      <c r="E882" s="28"/>
      <c r="F882" s="28"/>
      <c r="G882" s="28"/>
      <c r="H882" s="62"/>
      <c r="I882" s="79"/>
    </row>
    <row r="883" spans="1:9" x14ac:dyDescent="0.25">
      <c r="A883" s="29">
        <v>21</v>
      </c>
      <c r="B883" s="27" t="s">
        <v>427</v>
      </c>
      <c r="C883" s="28" t="s">
        <v>82</v>
      </c>
      <c r="D883" s="28">
        <v>9</v>
      </c>
      <c r="E883" s="28">
        <v>9</v>
      </c>
      <c r="F883" s="78">
        <v>85</v>
      </c>
      <c r="G883" s="139"/>
      <c r="H883" s="62">
        <f>D883*F883</f>
        <v>765</v>
      </c>
      <c r="I883" s="79">
        <f>E883*G883</f>
        <v>0</v>
      </c>
    </row>
    <row r="884" spans="1:9" x14ac:dyDescent="0.25">
      <c r="A884" s="29"/>
      <c r="B884" s="27"/>
      <c r="C884" s="28"/>
      <c r="D884" s="28"/>
      <c r="E884" s="28"/>
      <c r="F884" s="28"/>
      <c r="G884" s="28"/>
      <c r="H884" s="62"/>
      <c r="I884" s="79"/>
    </row>
    <row r="885" spans="1:9" x14ac:dyDescent="0.25">
      <c r="A885" s="29"/>
      <c r="B885" s="27" t="s">
        <v>443</v>
      </c>
      <c r="C885" s="28"/>
      <c r="D885" s="28"/>
      <c r="E885" s="28"/>
      <c r="F885" s="28"/>
      <c r="G885" s="28"/>
      <c r="H885" s="62"/>
      <c r="I885" s="79"/>
    </row>
    <row r="886" spans="1:9" x14ac:dyDescent="0.25">
      <c r="A886" s="29"/>
      <c r="B886" s="27"/>
      <c r="C886" s="28"/>
      <c r="D886" s="28"/>
      <c r="E886" s="28"/>
      <c r="F886" s="28"/>
      <c r="G886" s="28"/>
      <c r="H886" s="62"/>
      <c r="I886" s="79"/>
    </row>
    <row r="887" spans="1:9" x14ac:dyDescent="0.25">
      <c r="A887" s="29">
        <v>22</v>
      </c>
      <c r="B887" s="27" t="s">
        <v>426</v>
      </c>
      <c r="C887" s="28" t="s">
        <v>86</v>
      </c>
      <c r="D887" s="28">
        <v>5</v>
      </c>
      <c r="E887" s="28">
        <v>5</v>
      </c>
      <c r="F887" s="65">
        <v>1800</v>
      </c>
      <c r="G887" s="138"/>
      <c r="H887" s="62">
        <f>D887*F887</f>
        <v>9000</v>
      </c>
      <c r="I887" s="79">
        <f>E887*G887</f>
        <v>0</v>
      </c>
    </row>
    <row r="888" spans="1:9" x14ac:dyDescent="0.25">
      <c r="A888" s="29"/>
      <c r="B888" s="27"/>
      <c r="C888" s="28"/>
      <c r="D888" s="28"/>
      <c r="E888" s="28"/>
      <c r="F888" s="28"/>
      <c r="G888" s="28"/>
      <c r="H888" s="62"/>
      <c r="I888" s="79"/>
    </row>
    <row r="889" spans="1:9" x14ac:dyDescent="0.25">
      <c r="A889" s="29">
        <v>23</v>
      </c>
      <c r="B889" s="27" t="s">
        <v>427</v>
      </c>
      <c r="C889" s="28" t="s">
        <v>86</v>
      </c>
      <c r="D889" s="28">
        <v>5</v>
      </c>
      <c r="E889" s="28">
        <v>5</v>
      </c>
      <c r="F889" s="78">
        <v>550</v>
      </c>
      <c r="G889" s="139"/>
      <c r="H889" s="62">
        <f>D889*F889</f>
        <v>2750</v>
      </c>
      <c r="I889" s="79">
        <f>E889*G889</f>
        <v>0</v>
      </c>
    </row>
    <row r="890" spans="1:9" x14ac:dyDescent="0.25">
      <c r="A890" s="29"/>
      <c r="B890" s="27"/>
      <c r="C890" s="28"/>
      <c r="D890" s="28"/>
      <c r="E890" s="28"/>
      <c r="F890" s="28"/>
      <c r="G890" s="28"/>
      <c r="H890" s="62"/>
      <c r="I890" s="79"/>
    </row>
    <row r="891" spans="1:9" x14ac:dyDescent="0.25">
      <c r="A891" s="29"/>
      <c r="B891" s="27" t="s">
        <v>444</v>
      </c>
      <c r="C891" s="28"/>
      <c r="D891" s="28"/>
      <c r="E891" s="28"/>
      <c r="F891" s="28"/>
      <c r="G891" s="28"/>
      <c r="H891" s="62"/>
      <c r="I891" s="79"/>
    </row>
    <row r="892" spans="1:9" x14ac:dyDescent="0.25">
      <c r="A892" s="29"/>
      <c r="B892" s="27"/>
      <c r="C892" s="28"/>
      <c r="D892" s="28"/>
      <c r="E892" s="28"/>
      <c r="F892" s="28"/>
      <c r="G892" s="28"/>
      <c r="H892" s="62"/>
      <c r="I892" s="79"/>
    </row>
    <row r="893" spans="1:9" x14ac:dyDescent="0.25">
      <c r="A893" s="29"/>
      <c r="B893" s="27" t="s">
        <v>445</v>
      </c>
      <c r="C893" s="28"/>
      <c r="D893" s="28"/>
      <c r="E893" s="28"/>
      <c r="F893" s="28"/>
      <c r="G893" s="28"/>
      <c r="H893" s="62"/>
      <c r="I893" s="79"/>
    </row>
    <row r="894" spans="1:9" x14ac:dyDescent="0.25">
      <c r="A894" s="29"/>
      <c r="B894" s="27"/>
      <c r="C894" s="28"/>
      <c r="D894" s="28"/>
      <c r="E894" s="28"/>
      <c r="F894" s="28"/>
      <c r="G894" s="28"/>
      <c r="H894" s="62"/>
      <c r="I894" s="79"/>
    </row>
    <row r="895" spans="1:9" x14ac:dyDescent="0.25">
      <c r="A895" s="29">
        <v>24</v>
      </c>
      <c r="B895" s="27" t="s">
        <v>426</v>
      </c>
      <c r="C895" s="28" t="s">
        <v>82</v>
      </c>
      <c r="D895" s="28">
        <v>1065</v>
      </c>
      <c r="E895" s="28">
        <v>1065</v>
      </c>
      <c r="F895" s="78">
        <v>7</v>
      </c>
      <c r="G895" s="139"/>
      <c r="H895" s="62">
        <f>D895*F895</f>
        <v>7455</v>
      </c>
      <c r="I895" s="79">
        <f>E895*G895</f>
        <v>0</v>
      </c>
    </row>
    <row r="896" spans="1:9" x14ac:dyDescent="0.25">
      <c r="A896" s="29"/>
      <c r="B896" s="27"/>
      <c r="C896" s="28"/>
      <c r="D896" s="28"/>
      <c r="E896" s="28"/>
      <c r="F896" s="28"/>
      <c r="G896" s="28"/>
      <c r="H896" s="62"/>
      <c r="I896" s="79"/>
    </row>
    <row r="897" spans="1:9" x14ac:dyDescent="0.25">
      <c r="A897" s="29">
        <v>25</v>
      </c>
      <c r="B897" s="27" t="s">
        <v>446</v>
      </c>
      <c r="C897" s="28" t="s">
        <v>82</v>
      </c>
      <c r="D897" s="28">
        <v>639</v>
      </c>
      <c r="E897" s="28">
        <v>639</v>
      </c>
      <c r="F897" s="78">
        <v>8</v>
      </c>
      <c r="G897" s="139"/>
      <c r="H897" s="62">
        <f>D897*F897</f>
        <v>5112</v>
      </c>
      <c r="I897" s="79">
        <f>E897*G897</f>
        <v>0</v>
      </c>
    </row>
    <row r="898" spans="1:9" x14ac:dyDescent="0.25">
      <c r="A898" s="29"/>
      <c r="B898" s="27"/>
      <c r="C898" s="28"/>
      <c r="D898" s="28"/>
      <c r="E898" s="28"/>
      <c r="F898" s="28"/>
      <c r="G898" s="28"/>
      <c r="H898" s="62"/>
      <c r="I898" s="79"/>
    </row>
    <row r="899" spans="1:9" x14ac:dyDescent="0.25">
      <c r="A899" s="29">
        <v>26</v>
      </c>
      <c r="B899" s="27" t="s">
        <v>447</v>
      </c>
      <c r="C899" s="28" t="s">
        <v>432</v>
      </c>
      <c r="D899" s="28">
        <v>426</v>
      </c>
      <c r="E899" s="28">
        <v>426</v>
      </c>
      <c r="F899" s="78">
        <v>9</v>
      </c>
      <c r="G899" s="139"/>
      <c r="H899" s="62">
        <f>D899*F899</f>
        <v>3834</v>
      </c>
      <c r="I899" s="79">
        <f>E899*G899</f>
        <v>0</v>
      </c>
    </row>
    <row r="900" spans="1:9" x14ac:dyDescent="0.25">
      <c r="A900" s="29"/>
      <c r="B900" s="27"/>
      <c r="C900" s="28"/>
      <c r="D900" s="28"/>
      <c r="E900" s="28"/>
      <c r="F900" s="28"/>
      <c r="G900" s="28"/>
      <c r="H900" s="62"/>
      <c r="I900" s="79"/>
    </row>
    <row r="901" spans="1:9" x14ac:dyDescent="0.25">
      <c r="A901" s="29"/>
      <c r="B901" s="27" t="s">
        <v>448</v>
      </c>
      <c r="C901" s="28"/>
      <c r="D901" s="28"/>
      <c r="E901" s="28"/>
      <c r="F901" s="28"/>
      <c r="G901" s="28"/>
      <c r="H901" s="62"/>
      <c r="I901" s="79"/>
    </row>
    <row r="902" spans="1:9" x14ac:dyDescent="0.25">
      <c r="A902" s="29"/>
      <c r="B902" s="27"/>
      <c r="C902" s="28"/>
      <c r="D902" s="28"/>
      <c r="E902" s="28"/>
      <c r="F902" s="28"/>
      <c r="G902" s="28"/>
      <c r="H902" s="62"/>
      <c r="I902" s="79"/>
    </row>
    <row r="903" spans="1:9" ht="30" x14ac:dyDescent="0.25">
      <c r="A903" s="29"/>
      <c r="B903" s="27" t="s">
        <v>449</v>
      </c>
      <c r="C903" s="28"/>
      <c r="D903" s="28"/>
      <c r="E903" s="28"/>
      <c r="F903" s="28"/>
      <c r="G903" s="28"/>
      <c r="H903" s="62"/>
      <c r="I903" s="79"/>
    </row>
    <row r="904" spans="1:9" x14ac:dyDescent="0.25">
      <c r="A904" s="29"/>
      <c r="B904" s="27"/>
      <c r="C904" s="28"/>
      <c r="D904" s="28"/>
      <c r="E904" s="28"/>
      <c r="F904" s="28"/>
      <c r="G904" s="28"/>
      <c r="H904" s="62"/>
      <c r="I904" s="79"/>
    </row>
    <row r="905" spans="1:9" x14ac:dyDescent="0.25">
      <c r="A905" s="29">
        <v>27</v>
      </c>
      <c r="B905" s="27" t="s">
        <v>450</v>
      </c>
      <c r="C905" s="28" t="s">
        <v>82</v>
      </c>
      <c r="D905" s="28">
        <v>830</v>
      </c>
      <c r="E905" s="28">
        <v>830</v>
      </c>
      <c r="F905" s="78">
        <v>7</v>
      </c>
      <c r="G905" s="139"/>
      <c r="H905" s="62">
        <f>D905*F905</f>
        <v>5810</v>
      </c>
      <c r="I905" s="79">
        <f>E905*G905</f>
        <v>0</v>
      </c>
    </row>
    <row r="906" spans="1:9" x14ac:dyDescent="0.25">
      <c r="A906" s="29"/>
      <c r="B906" s="27"/>
      <c r="C906" s="28"/>
      <c r="D906" s="28"/>
      <c r="E906" s="28"/>
      <c r="F906" s="28"/>
      <c r="G906" s="28"/>
      <c r="H906" s="62"/>
      <c r="I906" s="79"/>
    </row>
    <row r="907" spans="1:9" x14ac:dyDescent="0.25">
      <c r="A907" s="29">
        <v>28</v>
      </c>
      <c r="B907" s="27" t="s">
        <v>427</v>
      </c>
      <c r="C907" s="28" t="s">
        <v>82</v>
      </c>
      <c r="D907" s="28">
        <v>830</v>
      </c>
      <c r="E907" s="28">
        <v>830</v>
      </c>
      <c r="F907" s="78">
        <v>8</v>
      </c>
      <c r="G907" s="139"/>
      <c r="H907" s="62">
        <f>D907*F907</f>
        <v>6640</v>
      </c>
      <c r="I907" s="79">
        <f>E907*G907</f>
        <v>0</v>
      </c>
    </row>
    <row r="908" spans="1:9" x14ac:dyDescent="0.25">
      <c r="A908" s="29"/>
      <c r="B908" s="27"/>
      <c r="C908" s="28"/>
      <c r="D908" s="28"/>
      <c r="E908" s="28"/>
      <c r="F908" s="28"/>
      <c r="G908" s="28"/>
      <c r="H908" s="62"/>
      <c r="I908" s="79"/>
    </row>
    <row r="909" spans="1:9" x14ac:dyDescent="0.25">
      <c r="A909" s="29"/>
      <c r="B909" s="27" t="s">
        <v>451</v>
      </c>
      <c r="C909" s="28"/>
      <c r="D909" s="28"/>
      <c r="E909" s="28"/>
      <c r="F909" s="28"/>
      <c r="G909" s="28"/>
      <c r="H909" s="62"/>
      <c r="I909" s="79"/>
    </row>
    <row r="910" spans="1:9" x14ac:dyDescent="0.25">
      <c r="A910" s="29"/>
      <c r="B910" s="27"/>
      <c r="C910" s="28"/>
      <c r="D910" s="28"/>
      <c r="E910" s="28"/>
      <c r="F910" s="28"/>
      <c r="G910" s="28"/>
      <c r="H910" s="62"/>
      <c r="I910" s="79"/>
    </row>
    <row r="911" spans="1:9" x14ac:dyDescent="0.25">
      <c r="A911" s="29">
        <v>29</v>
      </c>
      <c r="B911" s="27" t="s">
        <v>426</v>
      </c>
      <c r="C911" s="28" t="s">
        <v>82</v>
      </c>
      <c r="D911" s="28">
        <v>440</v>
      </c>
      <c r="E911" s="28">
        <v>440</v>
      </c>
      <c r="F911" s="78">
        <v>8</v>
      </c>
      <c r="G911" s="139"/>
      <c r="H911" s="62">
        <f>D911*F911</f>
        <v>3520</v>
      </c>
      <c r="I911" s="79">
        <f>E911*G911</f>
        <v>0</v>
      </c>
    </row>
    <row r="912" spans="1:9" x14ac:dyDescent="0.25">
      <c r="A912" s="29"/>
      <c r="B912" s="27"/>
      <c r="C912" s="28"/>
      <c r="D912" s="28"/>
      <c r="E912" s="28"/>
      <c r="F912" s="28"/>
      <c r="G912" s="28"/>
      <c r="H912" s="62"/>
      <c r="I912" s="79"/>
    </row>
    <row r="913" spans="1:9" x14ac:dyDescent="0.25">
      <c r="A913" s="29">
        <v>30</v>
      </c>
      <c r="B913" s="27" t="s">
        <v>427</v>
      </c>
      <c r="C913" s="28" t="s">
        <v>82</v>
      </c>
      <c r="D913" s="28">
        <v>440</v>
      </c>
      <c r="E913" s="28">
        <v>440</v>
      </c>
      <c r="F913" s="78">
        <v>9</v>
      </c>
      <c r="G913" s="139"/>
      <c r="H913" s="62">
        <f>D913*F913</f>
        <v>3960</v>
      </c>
      <c r="I913" s="79">
        <f>E913*G913</f>
        <v>0</v>
      </c>
    </row>
    <row r="914" spans="1:9" x14ac:dyDescent="0.25">
      <c r="A914" s="29"/>
      <c r="B914" s="27"/>
      <c r="C914" s="28"/>
      <c r="D914" s="28"/>
      <c r="E914" s="28"/>
      <c r="F914" s="28"/>
      <c r="G914" s="28"/>
      <c r="H914" s="62"/>
      <c r="I914" s="79"/>
    </row>
    <row r="915" spans="1:9" x14ac:dyDescent="0.25">
      <c r="A915" s="29"/>
      <c r="B915" s="27" t="s">
        <v>452</v>
      </c>
      <c r="C915" s="28"/>
      <c r="D915" s="28"/>
      <c r="E915" s="28"/>
      <c r="F915" s="28"/>
      <c r="G915" s="28"/>
      <c r="H915" s="62"/>
      <c r="I915" s="79"/>
    </row>
    <row r="916" spans="1:9" x14ac:dyDescent="0.25">
      <c r="A916" s="29"/>
      <c r="B916" s="27"/>
      <c r="C916" s="28"/>
      <c r="D916" s="28"/>
      <c r="E916" s="28"/>
      <c r="F916" s="28"/>
      <c r="G916" s="28"/>
      <c r="H916" s="62"/>
      <c r="I916" s="79"/>
    </row>
    <row r="917" spans="1:9" x14ac:dyDescent="0.25">
      <c r="A917" s="29"/>
      <c r="B917" s="27" t="s">
        <v>453</v>
      </c>
      <c r="C917" s="28"/>
      <c r="D917" s="28"/>
      <c r="E917" s="28"/>
      <c r="F917" s="28"/>
      <c r="G917" s="28"/>
      <c r="H917" s="62"/>
      <c r="I917" s="79"/>
    </row>
    <row r="918" spans="1:9" x14ac:dyDescent="0.25">
      <c r="A918" s="29"/>
      <c r="B918" s="27"/>
      <c r="C918" s="28"/>
      <c r="D918" s="28"/>
      <c r="E918" s="28"/>
      <c r="F918" s="28"/>
      <c r="G918" s="28"/>
      <c r="H918" s="62"/>
      <c r="I918" s="79"/>
    </row>
    <row r="919" spans="1:9" x14ac:dyDescent="0.25">
      <c r="A919" s="29">
        <v>31</v>
      </c>
      <c r="B919" s="27" t="s">
        <v>426</v>
      </c>
      <c r="C919" s="28" t="s">
        <v>432</v>
      </c>
      <c r="D919" s="28">
        <v>200</v>
      </c>
      <c r="E919" s="28">
        <v>200</v>
      </c>
      <c r="F919" s="78">
        <v>10</v>
      </c>
      <c r="G919" s="139"/>
      <c r="H919" s="62">
        <f>D919*F919</f>
        <v>2000</v>
      </c>
      <c r="I919" s="79">
        <f>E919*G919</f>
        <v>0</v>
      </c>
    </row>
    <row r="920" spans="1:9" x14ac:dyDescent="0.25">
      <c r="A920" s="29"/>
      <c r="B920" s="27"/>
      <c r="C920" s="28"/>
      <c r="D920" s="28"/>
      <c r="E920" s="28"/>
      <c r="F920" s="28"/>
      <c r="G920" s="28"/>
      <c r="H920" s="62"/>
      <c r="I920" s="79"/>
    </row>
    <row r="921" spans="1:9" x14ac:dyDescent="0.25">
      <c r="A921" s="29">
        <v>32</v>
      </c>
      <c r="B921" s="27" t="s">
        <v>427</v>
      </c>
      <c r="C921" s="28" t="s">
        <v>432</v>
      </c>
      <c r="D921" s="28">
        <v>200</v>
      </c>
      <c r="E921" s="28">
        <v>200</v>
      </c>
      <c r="F921" s="78">
        <v>15</v>
      </c>
      <c r="G921" s="139"/>
      <c r="H921" s="62">
        <f>D921*F921</f>
        <v>3000</v>
      </c>
      <c r="I921" s="79">
        <f>E921*G921</f>
        <v>0</v>
      </c>
    </row>
    <row r="922" spans="1:9" x14ac:dyDescent="0.25">
      <c r="A922" s="29"/>
      <c r="B922" s="27"/>
      <c r="C922" s="28"/>
      <c r="D922" s="28"/>
      <c r="E922" s="28"/>
      <c r="F922" s="28"/>
      <c r="G922" s="28"/>
      <c r="H922" s="62"/>
      <c r="I922" s="79"/>
    </row>
    <row r="923" spans="1:9" x14ac:dyDescent="0.25">
      <c r="A923" s="29"/>
      <c r="B923" s="27" t="s">
        <v>454</v>
      </c>
      <c r="C923" s="28"/>
      <c r="D923" s="28"/>
      <c r="E923" s="28"/>
      <c r="F923" s="28"/>
      <c r="G923" s="28"/>
      <c r="H923" s="62"/>
      <c r="I923" s="79"/>
    </row>
    <row r="924" spans="1:9" x14ac:dyDescent="0.25">
      <c r="A924" s="29"/>
      <c r="B924" s="27"/>
      <c r="C924" s="28"/>
      <c r="D924" s="28"/>
      <c r="E924" s="28"/>
      <c r="F924" s="28"/>
      <c r="G924" s="28"/>
      <c r="H924" s="62"/>
      <c r="I924" s="79"/>
    </row>
    <row r="925" spans="1:9" x14ac:dyDescent="0.25">
      <c r="A925" s="29">
        <v>33</v>
      </c>
      <c r="B925" s="27" t="s">
        <v>426</v>
      </c>
      <c r="C925" s="28" t="s">
        <v>432</v>
      </c>
      <c r="D925" s="28">
        <v>50</v>
      </c>
      <c r="E925" s="28">
        <v>50</v>
      </c>
      <c r="F925" s="78">
        <v>12</v>
      </c>
      <c r="G925" s="139"/>
      <c r="H925" s="62">
        <f>D925*F925</f>
        <v>600</v>
      </c>
      <c r="I925" s="79">
        <f>E925*G925</f>
        <v>0</v>
      </c>
    </row>
    <row r="926" spans="1:9" x14ac:dyDescent="0.25">
      <c r="A926" s="29"/>
      <c r="B926" s="27"/>
      <c r="C926" s="28"/>
      <c r="D926" s="28"/>
      <c r="E926" s="28"/>
      <c r="F926" s="28"/>
      <c r="G926" s="28"/>
      <c r="H926" s="62"/>
      <c r="I926" s="79"/>
    </row>
    <row r="927" spans="1:9" x14ac:dyDescent="0.25">
      <c r="A927" s="29">
        <v>34</v>
      </c>
      <c r="B927" s="27" t="s">
        <v>427</v>
      </c>
      <c r="C927" s="28" t="s">
        <v>432</v>
      </c>
      <c r="D927" s="28">
        <v>50</v>
      </c>
      <c r="E927" s="28">
        <v>50</v>
      </c>
      <c r="F927" s="78">
        <v>15</v>
      </c>
      <c r="G927" s="139"/>
      <c r="H927" s="62">
        <f>D927*F927</f>
        <v>750</v>
      </c>
      <c r="I927" s="79">
        <f>E927*G927</f>
        <v>0</v>
      </c>
    </row>
    <row r="928" spans="1:9" x14ac:dyDescent="0.25">
      <c r="A928" s="29"/>
      <c r="B928" s="27"/>
      <c r="C928" s="28"/>
      <c r="D928" s="28"/>
      <c r="E928" s="28"/>
      <c r="F928" s="28"/>
      <c r="G928" s="28"/>
      <c r="H928" s="62"/>
      <c r="I928" s="79"/>
    </row>
    <row r="929" spans="1:9" x14ac:dyDescent="0.25">
      <c r="A929" s="29"/>
      <c r="B929" s="27" t="s">
        <v>455</v>
      </c>
      <c r="C929" s="28"/>
      <c r="D929" s="28"/>
      <c r="E929" s="28"/>
      <c r="F929" s="28"/>
      <c r="G929" s="28"/>
      <c r="H929" s="62"/>
      <c r="I929" s="79"/>
    </row>
    <row r="930" spans="1:9" x14ac:dyDescent="0.25">
      <c r="A930" s="29"/>
      <c r="B930" s="27"/>
      <c r="C930" s="28"/>
      <c r="D930" s="28"/>
      <c r="E930" s="28"/>
      <c r="F930" s="28"/>
      <c r="G930" s="28"/>
      <c r="H930" s="62"/>
      <c r="I930" s="79"/>
    </row>
    <row r="931" spans="1:9" x14ac:dyDescent="0.25">
      <c r="A931" s="29">
        <v>35</v>
      </c>
      <c r="B931" s="27" t="s">
        <v>426</v>
      </c>
      <c r="C931" s="28" t="s">
        <v>432</v>
      </c>
      <c r="D931" s="28">
        <v>35</v>
      </c>
      <c r="E931" s="28">
        <v>35</v>
      </c>
      <c r="F931" s="78">
        <v>12</v>
      </c>
      <c r="G931" s="139"/>
      <c r="H931" s="62">
        <f>D931*F931</f>
        <v>420</v>
      </c>
      <c r="I931" s="79">
        <f>E931*G931</f>
        <v>0</v>
      </c>
    </row>
    <row r="932" spans="1:9" x14ac:dyDescent="0.25">
      <c r="A932" s="29"/>
      <c r="B932" s="27"/>
      <c r="C932" s="28"/>
      <c r="D932" s="28"/>
      <c r="E932" s="28"/>
      <c r="F932" s="28"/>
      <c r="G932" s="28"/>
      <c r="H932" s="62"/>
      <c r="I932" s="79"/>
    </row>
    <row r="933" spans="1:9" x14ac:dyDescent="0.25">
      <c r="A933" s="29">
        <v>36</v>
      </c>
      <c r="B933" s="27" t="s">
        <v>427</v>
      </c>
      <c r="C933" s="28" t="s">
        <v>432</v>
      </c>
      <c r="D933" s="28">
        <v>35</v>
      </c>
      <c r="E933" s="28">
        <v>35</v>
      </c>
      <c r="F933" s="78">
        <v>15</v>
      </c>
      <c r="G933" s="139"/>
      <c r="H933" s="62">
        <f>D933*F933</f>
        <v>525</v>
      </c>
      <c r="I933" s="79">
        <f>E933*G933</f>
        <v>0</v>
      </c>
    </row>
    <row r="934" spans="1:9" x14ac:dyDescent="0.25">
      <c r="A934" s="29"/>
      <c r="B934" s="27"/>
      <c r="C934" s="28"/>
      <c r="D934" s="28"/>
      <c r="E934" s="28"/>
      <c r="F934" s="28"/>
      <c r="G934" s="28"/>
      <c r="H934" s="62"/>
      <c r="I934" s="79"/>
    </row>
    <row r="935" spans="1:9" x14ac:dyDescent="0.25">
      <c r="A935" s="29"/>
      <c r="B935" s="27" t="s">
        <v>456</v>
      </c>
      <c r="C935" s="28"/>
      <c r="D935" s="28"/>
      <c r="E935" s="28"/>
      <c r="F935" s="28"/>
      <c r="G935" s="28"/>
      <c r="H935" s="62"/>
      <c r="I935" s="79"/>
    </row>
    <row r="936" spans="1:9" x14ac:dyDescent="0.25">
      <c r="A936" s="29"/>
      <c r="B936" s="27"/>
      <c r="C936" s="28"/>
      <c r="D936" s="28"/>
      <c r="E936" s="28"/>
      <c r="F936" s="28"/>
      <c r="G936" s="28"/>
      <c r="H936" s="62"/>
      <c r="I936" s="79"/>
    </row>
    <row r="937" spans="1:9" ht="30" x14ac:dyDescent="0.25">
      <c r="A937" s="29"/>
      <c r="B937" s="27" t="s">
        <v>457</v>
      </c>
      <c r="C937" s="28"/>
      <c r="D937" s="28"/>
      <c r="E937" s="28"/>
      <c r="F937" s="28"/>
      <c r="G937" s="28"/>
      <c r="H937" s="62"/>
      <c r="I937" s="79"/>
    </row>
    <row r="938" spans="1:9" x14ac:dyDescent="0.25">
      <c r="A938" s="29"/>
      <c r="B938" s="27"/>
      <c r="C938" s="28"/>
      <c r="D938" s="28"/>
      <c r="E938" s="28"/>
      <c r="F938" s="28"/>
      <c r="G938" s="28"/>
      <c r="H938" s="62"/>
      <c r="I938" s="79"/>
    </row>
    <row r="939" spans="1:9" ht="45" x14ac:dyDescent="0.25">
      <c r="A939" s="29"/>
      <c r="B939" s="27" t="s">
        <v>458</v>
      </c>
      <c r="C939" s="28"/>
      <c r="D939" s="28"/>
      <c r="E939" s="28"/>
      <c r="F939" s="28"/>
      <c r="G939" s="28"/>
      <c r="H939" s="62"/>
      <c r="I939" s="79"/>
    </row>
    <row r="940" spans="1:9" x14ac:dyDescent="0.25">
      <c r="A940" s="29"/>
      <c r="B940" s="27"/>
      <c r="C940" s="28"/>
      <c r="D940" s="28"/>
      <c r="E940" s="28"/>
      <c r="F940" s="28"/>
      <c r="G940" s="28"/>
      <c r="H940" s="62"/>
      <c r="I940" s="103"/>
    </row>
    <row r="941" spans="1:9" x14ac:dyDescent="0.25">
      <c r="A941" s="29">
        <v>37</v>
      </c>
      <c r="B941" s="27" t="s">
        <v>426</v>
      </c>
      <c r="C941" s="28" t="s">
        <v>432</v>
      </c>
      <c r="D941" s="28">
        <v>49</v>
      </c>
      <c r="E941" s="28">
        <v>49</v>
      </c>
      <c r="F941" s="78">
        <v>420</v>
      </c>
      <c r="G941" s="139"/>
      <c r="H941" s="62">
        <f>D941*F941</f>
        <v>20580</v>
      </c>
      <c r="I941" s="103">
        <f>E941*G941</f>
        <v>0</v>
      </c>
    </row>
    <row r="942" spans="1:9" x14ac:dyDescent="0.25">
      <c r="A942" s="29"/>
      <c r="B942" s="27"/>
      <c r="C942" s="28"/>
      <c r="D942" s="28"/>
      <c r="E942" s="28"/>
      <c r="F942" s="28"/>
      <c r="G942" s="28"/>
      <c r="H942" s="62"/>
      <c r="I942" s="103"/>
    </row>
    <row r="943" spans="1:9" x14ac:dyDescent="0.25">
      <c r="A943" s="29">
        <v>38</v>
      </c>
      <c r="B943" s="27" t="s">
        <v>427</v>
      </c>
      <c r="C943" s="28" t="s">
        <v>432</v>
      </c>
      <c r="D943" s="28">
        <v>49</v>
      </c>
      <c r="E943" s="28">
        <v>49</v>
      </c>
      <c r="F943" s="78">
        <v>100</v>
      </c>
      <c r="G943" s="139"/>
      <c r="H943" s="62">
        <f>D943*F943</f>
        <v>4900</v>
      </c>
      <c r="I943" s="103">
        <f>E943*G943</f>
        <v>0</v>
      </c>
    </row>
    <row r="944" spans="1:9" x14ac:dyDescent="0.25">
      <c r="A944" s="29"/>
      <c r="B944" s="27"/>
      <c r="C944" s="28"/>
      <c r="D944" s="28"/>
      <c r="E944" s="28"/>
      <c r="F944" s="28"/>
      <c r="G944" s="28"/>
      <c r="H944" s="62"/>
      <c r="I944" s="103"/>
    </row>
    <row r="945" spans="1:9" ht="45" x14ac:dyDescent="0.25">
      <c r="A945" s="29"/>
      <c r="B945" s="27" t="s">
        <v>459</v>
      </c>
      <c r="C945" s="28"/>
      <c r="D945" s="28"/>
      <c r="E945" s="28"/>
      <c r="F945" s="28"/>
      <c r="G945" s="28"/>
      <c r="H945" s="62"/>
      <c r="I945" s="103"/>
    </row>
    <row r="946" spans="1:9" x14ac:dyDescent="0.25">
      <c r="A946" s="29"/>
      <c r="B946" s="27"/>
      <c r="C946" s="28"/>
      <c r="D946" s="28"/>
      <c r="E946" s="28"/>
      <c r="F946" s="28"/>
      <c r="G946" s="28"/>
      <c r="H946" s="62"/>
      <c r="I946" s="103"/>
    </row>
    <row r="947" spans="1:9" x14ac:dyDescent="0.25">
      <c r="A947" s="29">
        <v>39</v>
      </c>
      <c r="B947" s="27" t="s">
        <v>426</v>
      </c>
      <c r="C947" s="28" t="s">
        <v>432</v>
      </c>
      <c r="D947" s="28">
        <v>74</v>
      </c>
      <c r="E947" s="28">
        <v>74</v>
      </c>
      <c r="F947" s="78">
        <v>650</v>
      </c>
      <c r="G947" s="139"/>
      <c r="H947" s="62">
        <f>D947*F947</f>
        <v>48100</v>
      </c>
      <c r="I947" s="103">
        <f>E947*G947</f>
        <v>0</v>
      </c>
    </row>
    <row r="948" spans="1:9" x14ac:dyDescent="0.25">
      <c r="A948" s="29"/>
      <c r="B948" s="27"/>
      <c r="C948" s="28"/>
      <c r="D948" s="28"/>
      <c r="E948" s="28"/>
      <c r="F948" s="28"/>
      <c r="G948" s="28"/>
      <c r="H948" s="62"/>
      <c r="I948" s="103"/>
    </row>
    <row r="949" spans="1:9" x14ac:dyDescent="0.25">
      <c r="A949" s="29">
        <v>40</v>
      </c>
      <c r="B949" s="27" t="s">
        <v>427</v>
      </c>
      <c r="C949" s="28" t="s">
        <v>432</v>
      </c>
      <c r="D949" s="28">
        <v>74</v>
      </c>
      <c r="E949" s="28">
        <v>74</v>
      </c>
      <c r="F949" s="78">
        <v>100</v>
      </c>
      <c r="G949" s="139"/>
      <c r="H949" s="62">
        <f>D949*F949</f>
        <v>7400</v>
      </c>
      <c r="I949" s="103">
        <f>E949*G949</f>
        <v>0</v>
      </c>
    </row>
    <row r="950" spans="1:9" x14ac:dyDescent="0.25">
      <c r="A950" s="29"/>
      <c r="B950" s="27"/>
      <c r="C950" s="28"/>
      <c r="D950" s="28"/>
      <c r="E950" s="28"/>
      <c r="F950" s="28"/>
      <c r="G950" s="28"/>
      <c r="H950" s="62"/>
      <c r="I950" s="103"/>
    </row>
    <row r="951" spans="1:9" x14ac:dyDescent="0.25">
      <c r="A951" s="29"/>
      <c r="B951" s="27" t="s">
        <v>460</v>
      </c>
      <c r="C951" s="28"/>
      <c r="D951" s="28"/>
      <c r="E951" s="28"/>
      <c r="F951" s="28"/>
      <c r="G951" s="28"/>
      <c r="H951" s="62"/>
      <c r="I951" s="103"/>
    </row>
    <row r="952" spans="1:9" x14ac:dyDescent="0.25">
      <c r="A952" s="29"/>
      <c r="B952" s="27"/>
      <c r="C952" s="28"/>
      <c r="D952" s="28"/>
      <c r="E952" s="28"/>
      <c r="F952" s="28"/>
      <c r="G952" s="28"/>
      <c r="H952" s="62"/>
      <c r="I952" s="103"/>
    </row>
    <row r="953" spans="1:9" x14ac:dyDescent="0.25">
      <c r="A953" s="29"/>
      <c r="B953" s="27" t="s">
        <v>461</v>
      </c>
      <c r="C953" s="28"/>
      <c r="D953" s="28"/>
      <c r="E953" s="28"/>
      <c r="F953" s="28"/>
      <c r="G953" s="28"/>
      <c r="H953" s="62"/>
      <c r="I953" s="103"/>
    </row>
    <row r="954" spans="1:9" x14ac:dyDescent="0.25">
      <c r="A954" s="29"/>
      <c r="B954" s="27"/>
      <c r="C954" s="28"/>
      <c r="D954" s="28"/>
      <c r="E954" s="28"/>
      <c r="F954" s="28"/>
      <c r="G954" s="28"/>
      <c r="H954" s="62"/>
      <c r="I954" s="103"/>
    </row>
    <row r="955" spans="1:9" x14ac:dyDescent="0.25">
      <c r="A955" s="29">
        <v>41</v>
      </c>
      <c r="B955" s="27" t="s">
        <v>426</v>
      </c>
      <c r="C955" s="28" t="s">
        <v>432</v>
      </c>
      <c r="D955" s="28">
        <v>34</v>
      </c>
      <c r="E955" s="28">
        <v>34</v>
      </c>
      <c r="F955" s="78">
        <v>145</v>
      </c>
      <c r="G955" s="139"/>
      <c r="H955" s="62">
        <f>D955*F955</f>
        <v>4930</v>
      </c>
      <c r="I955" s="103">
        <f>E955*G955</f>
        <v>0</v>
      </c>
    </row>
    <row r="956" spans="1:9" x14ac:dyDescent="0.25">
      <c r="A956" s="29"/>
      <c r="B956" s="27"/>
      <c r="C956" s="28"/>
      <c r="D956" s="28"/>
      <c r="E956" s="28"/>
      <c r="F956" s="28"/>
      <c r="G956" s="28"/>
      <c r="H956" s="62"/>
      <c r="I956" s="103"/>
    </row>
    <row r="957" spans="1:9" x14ac:dyDescent="0.25">
      <c r="A957" s="29">
        <v>42</v>
      </c>
      <c r="B957" s="27" t="s">
        <v>427</v>
      </c>
      <c r="C957" s="28" t="s">
        <v>432</v>
      </c>
      <c r="D957" s="28">
        <v>34</v>
      </c>
      <c r="E957" s="28">
        <v>34</v>
      </c>
      <c r="F957" s="78">
        <v>55</v>
      </c>
      <c r="G957" s="139"/>
      <c r="H957" s="62">
        <f>D957*F957</f>
        <v>1870</v>
      </c>
      <c r="I957" s="103">
        <f>E957*G957</f>
        <v>0</v>
      </c>
    </row>
    <row r="958" spans="1:9" x14ac:dyDescent="0.25">
      <c r="A958" s="29"/>
      <c r="B958" s="27"/>
      <c r="C958" s="28"/>
      <c r="D958" s="28"/>
      <c r="E958" s="28"/>
      <c r="F958" s="28"/>
      <c r="G958" s="28"/>
      <c r="H958" s="62"/>
      <c r="I958" s="103"/>
    </row>
    <row r="959" spans="1:9" ht="30" x14ac:dyDescent="0.25">
      <c r="A959" s="29"/>
      <c r="B959" s="27" t="s">
        <v>462</v>
      </c>
      <c r="C959" s="28"/>
      <c r="D959" s="28"/>
      <c r="E959" s="28"/>
      <c r="F959" s="28"/>
      <c r="G959" s="28"/>
      <c r="H959" s="62"/>
      <c r="I959" s="103"/>
    </row>
    <row r="960" spans="1:9" x14ac:dyDescent="0.25">
      <c r="A960" s="29"/>
      <c r="B960" s="27"/>
      <c r="C960" s="28"/>
      <c r="D960" s="28"/>
      <c r="E960" s="28"/>
      <c r="F960" s="28"/>
      <c r="G960" s="28"/>
      <c r="H960" s="62"/>
      <c r="I960" s="103"/>
    </row>
    <row r="961" spans="1:9" x14ac:dyDescent="0.25">
      <c r="A961" s="29">
        <v>43</v>
      </c>
      <c r="B961" s="27" t="s">
        <v>426</v>
      </c>
      <c r="C961" s="28" t="s">
        <v>432</v>
      </c>
      <c r="D961" s="28">
        <v>23</v>
      </c>
      <c r="E961" s="28">
        <v>23</v>
      </c>
      <c r="F961" s="78">
        <v>55</v>
      </c>
      <c r="G961" s="139"/>
      <c r="H961" s="62">
        <f>D961*F961</f>
        <v>1265</v>
      </c>
      <c r="I961" s="103">
        <f>E961*G961</f>
        <v>0</v>
      </c>
    </row>
    <row r="962" spans="1:9" x14ac:dyDescent="0.25">
      <c r="A962" s="29"/>
      <c r="B962" s="27"/>
      <c r="C962" s="28"/>
      <c r="D962" s="28"/>
      <c r="E962" s="28"/>
      <c r="F962" s="28"/>
      <c r="G962" s="28"/>
      <c r="H962" s="62"/>
      <c r="I962" s="103"/>
    </row>
    <row r="963" spans="1:9" x14ac:dyDescent="0.25">
      <c r="A963" s="29">
        <v>44</v>
      </c>
      <c r="B963" s="27" t="s">
        <v>427</v>
      </c>
      <c r="C963" s="28" t="s">
        <v>432</v>
      </c>
      <c r="D963" s="28">
        <v>23</v>
      </c>
      <c r="E963" s="28">
        <v>23</v>
      </c>
      <c r="F963" s="78">
        <v>45</v>
      </c>
      <c r="G963" s="139"/>
      <c r="H963" s="62">
        <f>D963*F963</f>
        <v>1035</v>
      </c>
      <c r="I963" s="103">
        <f>E963*G963</f>
        <v>0</v>
      </c>
    </row>
    <row r="964" spans="1:9" x14ac:dyDescent="0.25">
      <c r="A964" s="29"/>
      <c r="B964" s="27"/>
      <c r="C964" s="28"/>
      <c r="D964" s="28"/>
      <c r="E964" s="28"/>
      <c r="F964" s="28"/>
      <c r="G964" s="28"/>
      <c r="H964" s="62"/>
      <c r="I964" s="103"/>
    </row>
    <row r="965" spans="1:9" ht="30" x14ac:dyDescent="0.25">
      <c r="A965" s="29"/>
      <c r="B965" s="104" t="s">
        <v>463</v>
      </c>
      <c r="C965" s="28"/>
      <c r="D965" s="28"/>
      <c r="E965" s="28"/>
      <c r="F965" s="28"/>
      <c r="G965" s="28"/>
      <c r="H965" s="62"/>
      <c r="I965" s="103"/>
    </row>
    <row r="966" spans="1:9" x14ac:dyDescent="0.25">
      <c r="A966" s="29"/>
      <c r="B966" s="27"/>
      <c r="C966" s="28"/>
      <c r="D966" s="28"/>
      <c r="E966" s="28"/>
      <c r="F966" s="28"/>
      <c r="G966" s="28"/>
      <c r="H966" s="62"/>
      <c r="I966" s="103"/>
    </row>
    <row r="967" spans="1:9" x14ac:dyDescent="0.25">
      <c r="A967" s="29">
        <v>45</v>
      </c>
      <c r="B967" s="27" t="s">
        <v>426</v>
      </c>
      <c r="C967" s="28" t="s">
        <v>432</v>
      </c>
      <c r="D967" s="28">
        <v>4</v>
      </c>
      <c r="E967" s="28">
        <v>4</v>
      </c>
      <c r="F967" s="78">
        <v>200</v>
      </c>
      <c r="G967" s="139"/>
      <c r="H967" s="62">
        <f>D967*F967</f>
        <v>800</v>
      </c>
      <c r="I967" s="103">
        <f>E967*G967</f>
        <v>0</v>
      </c>
    </row>
    <row r="968" spans="1:9" x14ac:dyDescent="0.25">
      <c r="A968" s="29"/>
      <c r="B968" s="27"/>
      <c r="C968" s="28"/>
      <c r="D968" s="28"/>
      <c r="E968" s="28"/>
      <c r="F968" s="28"/>
      <c r="G968" s="28"/>
      <c r="H968" s="62"/>
      <c r="I968" s="103"/>
    </row>
    <row r="969" spans="1:9" x14ac:dyDescent="0.25">
      <c r="A969" s="29">
        <v>46</v>
      </c>
      <c r="B969" s="27" t="s">
        <v>427</v>
      </c>
      <c r="C969" s="28" t="s">
        <v>432</v>
      </c>
      <c r="D969" s="28">
        <v>4</v>
      </c>
      <c r="E969" s="28">
        <v>4</v>
      </c>
      <c r="F969" s="78">
        <v>100</v>
      </c>
      <c r="G969" s="139"/>
      <c r="H969" s="62">
        <f>D969*F969</f>
        <v>400</v>
      </c>
      <c r="I969" s="103">
        <f>E969*G969</f>
        <v>0</v>
      </c>
    </row>
    <row r="970" spans="1:9" x14ac:dyDescent="0.25">
      <c r="A970" s="29"/>
      <c r="B970" s="27"/>
      <c r="C970" s="28"/>
      <c r="D970" s="28"/>
      <c r="E970" s="28"/>
      <c r="F970" s="28"/>
      <c r="G970" s="28"/>
      <c r="H970" s="62"/>
      <c r="I970" s="103"/>
    </row>
    <row r="971" spans="1:9" x14ac:dyDescent="0.25">
      <c r="A971" s="29"/>
      <c r="B971" s="27" t="s">
        <v>464</v>
      </c>
      <c r="C971" s="28"/>
      <c r="D971" s="28"/>
      <c r="E971" s="28"/>
      <c r="F971" s="28"/>
      <c r="G971" s="28"/>
      <c r="H971" s="62"/>
      <c r="I971" s="103"/>
    </row>
    <row r="972" spans="1:9" x14ac:dyDescent="0.25">
      <c r="A972" s="29"/>
      <c r="B972" s="27"/>
      <c r="C972" s="28"/>
      <c r="D972" s="28"/>
      <c r="E972" s="28"/>
      <c r="F972" s="28"/>
      <c r="G972" s="28"/>
      <c r="H972" s="62"/>
      <c r="I972" s="103"/>
    </row>
    <row r="973" spans="1:9" x14ac:dyDescent="0.25">
      <c r="A973" s="29">
        <v>45</v>
      </c>
      <c r="B973" s="27" t="s">
        <v>426</v>
      </c>
      <c r="C973" s="28" t="s">
        <v>432</v>
      </c>
      <c r="D973" s="28">
        <v>9</v>
      </c>
      <c r="E973" s="28">
        <v>9</v>
      </c>
      <c r="F973" s="78">
        <v>200</v>
      </c>
      <c r="G973" s="139"/>
      <c r="H973" s="62">
        <f>D973*F973</f>
        <v>1800</v>
      </c>
      <c r="I973" s="103">
        <f>E973*G973</f>
        <v>0</v>
      </c>
    </row>
    <row r="974" spans="1:9" x14ac:dyDescent="0.25">
      <c r="A974" s="29"/>
      <c r="B974" s="27"/>
      <c r="C974" s="28"/>
      <c r="D974" s="28"/>
      <c r="E974" s="28"/>
      <c r="F974" s="28"/>
      <c r="G974" s="28"/>
      <c r="H974" s="62"/>
      <c r="I974" s="103"/>
    </row>
    <row r="975" spans="1:9" x14ac:dyDescent="0.25">
      <c r="A975" s="29">
        <v>46</v>
      </c>
      <c r="B975" s="27" t="s">
        <v>427</v>
      </c>
      <c r="C975" s="28" t="s">
        <v>432</v>
      </c>
      <c r="D975" s="28">
        <v>9</v>
      </c>
      <c r="E975" s="28">
        <v>9</v>
      </c>
      <c r="F975" s="78">
        <v>100</v>
      </c>
      <c r="G975" s="139"/>
      <c r="H975" s="62">
        <f>D975*F975</f>
        <v>900</v>
      </c>
      <c r="I975" s="103">
        <f>E975*G975</f>
        <v>0</v>
      </c>
    </row>
    <row r="976" spans="1:9" x14ac:dyDescent="0.25">
      <c r="A976" s="29"/>
      <c r="B976" s="27"/>
      <c r="C976" s="28"/>
      <c r="D976" s="28"/>
      <c r="E976" s="28"/>
      <c r="F976" s="28"/>
      <c r="G976" s="28"/>
      <c r="H976" s="62"/>
      <c r="I976" s="103"/>
    </row>
    <row r="977" spans="1:9" ht="30" x14ac:dyDescent="0.25">
      <c r="A977" s="29"/>
      <c r="B977" s="27" t="s">
        <v>465</v>
      </c>
      <c r="C977" s="28"/>
      <c r="D977" s="28"/>
      <c r="E977" s="28"/>
      <c r="F977" s="28"/>
      <c r="G977" s="28"/>
      <c r="H977" s="62"/>
      <c r="I977" s="103"/>
    </row>
    <row r="978" spans="1:9" x14ac:dyDescent="0.25">
      <c r="A978" s="29"/>
      <c r="B978" s="27"/>
      <c r="C978" s="28"/>
      <c r="D978" s="28"/>
      <c r="E978" s="28"/>
      <c r="F978" s="28"/>
      <c r="G978" s="28"/>
      <c r="H978" s="62"/>
      <c r="I978" s="103"/>
    </row>
    <row r="979" spans="1:9" x14ac:dyDescent="0.25">
      <c r="A979" s="29"/>
      <c r="B979" s="27" t="s">
        <v>426</v>
      </c>
      <c r="C979" s="28" t="s">
        <v>432</v>
      </c>
      <c r="D979" s="28">
        <v>2</v>
      </c>
      <c r="E979" s="28">
        <v>2</v>
      </c>
      <c r="F979" s="78">
        <v>450</v>
      </c>
      <c r="G979" s="139"/>
      <c r="H979" s="62">
        <f>D979*F979</f>
        <v>900</v>
      </c>
      <c r="I979" s="103">
        <f>E979*G979</f>
        <v>0</v>
      </c>
    </row>
    <row r="980" spans="1:9" x14ac:dyDescent="0.25">
      <c r="A980" s="29"/>
      <c r="B980" s="27"/>
      <c r="C980" s="28"/>
      <c r="D980" s="28"/>
      <c r="E980" s="28"/>
      <c r="F980" s="28"/>
      <c r="G980" s="28"/>
      <c r="H980" s="62"/>
      <c r="I980" s="103"/>
    </row>
    <row r="981" spans="1:9" x14ac:dyDescent="0.25">
      <c r="A981" s="29"/>
      <c r="B981" s="27" t="s">
        <v>427</v>
      </c>
      <c r="C981" s="28" t="s">
        <v>432</v>
      </c>
      <c r="D981" s="28">
        <v>2</v>
      </c>
      <c r="E981" s="28">
        <v>2</v>
      </c>
      <c r="F981" s="78">
        <v>150</v>
      </c>
      <c r="G981" s="139"/>
      <c r="H981" s="62">
        <f>D981*F981</f>
        <v>300</v>
      </c>
      <c r="I981" s="103">
        <f>E981*G981</f>
        <v>0</v>
      </c>
    </row>
    <row r="982" spans="1:9" x14ac:dyDescent="0.25">
      <c r="A982" s="29"/>
      <c r="B982" s="27"/>
      <c r="C982" s="28"/>
      <c r="D982" s="28"/>
      <c r="E982" s="28"/>
      <c r="F982" s="28"/>
      <c r="G982" s="28"/>
      <c r="H982" s="62"/>
      <c r="I982" s="103"/>
    </row>
    <row r="983" spans="1:9" x14ac:dyDescent="0.25">
      <c r="A983" s="29"/>
      <c r="B983" s="27" t="s">
        <v>466</v>
      </c>
      <c r="C983" s="28"/>
      <c r="D983" s="28"/>
      <c r="E983" s="28"/>
      <c r="F983" s="28"/>
      <c r="G983" s="28"/>
      <c r="H983" s="62"/>
      <c r="I983" s="103"/>
    </row>
    <row r="984" spans="1:9" x14ac:dyDescent="0.25">
      <c r="A984" s="29"/>
      <c r="B984" s="27"/>
      <c r="C984" s="28"/>
      <c r="D984" s="28"/>
      <c r="E984" s="28"/>
      <c r="F984" s="28"/>
      <c r="G984" s="28"/>
      <c r="H984" s="62"/>
      <c r="I984" s="103"/>
    </row>
    <row r="985" spans="1:9" x14ac:dyDescent="0.25">
      <c r="A985" s="29"/>
      <c r="B985" s="27" t="s">
        <v>426</v>
      </c>
      <c r="C985" s="28" t="s">
        <v>432</v>
      </c>
      <c r="D985" s="28">
        <v>4</v>
      </c>
      <c r="E985" s="28">
        <v>4</v>
      </c>
      <c r="F985" s="78">
        <v>220</v>
      </c>
      <c r="G985" s="139"/>
      <c r="H985" s="62">
        <f>D985*F985</f>
        <v>880</v>
      </c>
      <c r="I985" s="103">
        <f>E985*G985</f>
        <v>0</v>
      </c>
    </row>
    <row r="986" spans="1:9" x14ac:dyDescent="0.25">
      <c r="A986" s="29"/>
      <c r="B986" s="27"/>
      <c r="C986" s="28"/>
      <c r="D986" s="28"/>
      <c r="E986" s="28"/>
      <c r="F986" s="28"/>
      <c r="G986" s="28"/>
      <c r="H986" s="62"/>
      <c r="I986" s="103"/>
    </row>
    <row r="987" spans="1:9" x14ac:dyDescent="0.25">
      <c r="A987" s="29"/>
      <c r="B987" s="27" t="s">
        <v>427</v>
      </c>
      <c r="C987" s="28" t="s">
        <v>432</v>
      </c>
      <c r="D987" s="28">
        <v>4</v>
      </c>
      <c r="E987" s="28">
        <v>4</v>
      </c>
      <c r="F987" s="78">
        <v>120</v>
      </c>
      <c r="G987" s="139"/>
      <c r="H987" s="62">
        <f>D987*F987</f>
        <v>480</v>
      </c>
      <c r="I987" s="103">
        <f>E987*G987</f>
        <v>0</v>
      </c>
    </row>
    <row r="988" spans="1:9" x14ac:dyDescent="0.25">
      <c r="A988" s="29"/>
      <c r="B988" s="27"/>
      <c r="C988" s="28"/>
      <c r="D988" s="28"/>
      <c r="E988" s="28"/>
      <c r="F988" s="28"/>
      <c r="G988" s="28"/>
      <c r="H988" s="62"/>
      <c r="I988" s="103"/>
    </row>
    <row r="989" spans="1:9" x14ac:dyDescent="0.25">
      <c r="A989" s="29"/>
      <c r="B989" s="27" t="s">
        <v>467</v>
      </c>
      <c r="C989" s="28"/>
      <c r="D989" s="28"/>
      <c r="E989" s="28"/>
      <c r="F989" s="28"/>
      <c r="G989" s="28"/>
      <c r="H989" s="62"/>
      <c r="I989" s="103"/>
    </row>
    <row r="990" spans="1:9" x14ac:dyDescent="0.25">
      <c r="A990" s="29"/>
      <c r="B990" s="27"/>
      <c r="C990" s="28"/>
      <c r="D990" s="28"/>
      <c r="E990" s="28"/>
      <c r="F990" s="28"/>
      <c r="G990" s="28"/>
      <c r="H990" s="62"/>
      <c r="I990" s="103"/>
    </row>
    <row r="991" spans="1:9" ht="75" x14ac:dyDescent="0.25">
      <c r="A991" s="29"/>
      <c r="B991" s="27" t="s">
        <v>468</v>
      </c>
      <c r="C991" s="28"/>
      <c r="D991" s="28"/>
      <c r="E991" s="28"/>
      <c r="F991" s="28"/>
      <c r="G991" s="28"/>
      <c r="H991" s="62"/>
      <c r="I991" s="103"/>
    </row>
    <row r="992" spans="1:9" x14ac:dyDescent="0.25">
      <c r="A992" s="29"/>
      <c r="B992" s="27"/>
      <c r="C992" s="28"/>
      <c r="D992" s="28"/>
      <c r="E992" s="28"/>
      <c r="F992" s="28"/>
      <c r="G992" s="28"/>
      <c r="H992" s="62"/>
      <c r="I992" s="103"/>
    </row>
    <row r="993" spans="1:9" x14ac:dyDescent="0.25">
      <c r="A993" s="29"/>
      <c r="B993" s="33" t="s">
        <v>469</v>
      </c>
      <c r="C993" s="28"/>
      <c r="D993" s="28"/>
      <c r="E993" s="28"/>
      <c r="F993" s="28"/>
      <c r="G993" s="28"/>
      <c r="H993" s="62"/>
      <c r="I993" s="103"/>
    </row>
    <row r="994" spans="1:9" x14ac:dyDescent="0.25">
      <c r="A994" s="29"/>
      <c r="B994" s="27"/>
      <c r="C994" s="28"/>
      <c r="D994" s="28"/>
      <c r="E994" s="28"/>
      <c r="F994" s="28"/>
      <c r="G994" s="28"/>
      <c r="H994" s="62"/>
      <c r="I994" s="103"/>
    </row>
    <row r="995" spans="1:9" x14ac:dyDescent="0.25">
      <c r="A995" s="29">
        <v>50</v>
      </c>
      <c r="B995" s="27" t="s">
        <v>426</v>
      </c>
      <c r="C995" s="28" t="s">
        <v>82</v>
      </c>
      <c r="D995" s="28">
        <v>189</v>
      </c>
      <c r="E995" s="28">
        <v>189</v>
      </c>
      <c r="F995" s="78">
        <v>150</v>
      </c>
      <c r="G995" s="139"/>
      <c r="H995" s="62">
        <f>D995*F995</f>
        <v>28350</v>
      </c>
      <c r="I995" s="103">
        <f>E995*G995</f>
        <v>0</v>
      </c>
    </row>
    <row r="996" spans="1:9" x14ac:dyDescent="0.25">
      <c r="A996" s="29"/>
      <c r="B996" s="27"/>
      <c r="C996" s="28"/>
      <c r="D996" s="28"/>
      <c r="E996" s="28"/>
      <c r="F996" s="28"/>
      <c r="G996" s="28"/>
      <c r="H996" s="62"/>
      <c r="I996" s="103"/>
    </row>
    <row r="997" spans="1:9" x14ac:dyDescent="0.25">
      <c r="A997" s="29">
        <v>51</v>
      </c>
      <c r="B997" s="27" t="s">
        <v>427</v>
      </c>
      <c r="C997" s="28" t="s">
        <v>82</v>
      </c>
      <c r="D997" s="28">
        <v>189</v>
      </c>
      <c r="E997" s="28">
        <v>189</v>
      </c>
      <c r="F997" s="78">
        <v>55</v>
      </c>
      <c r="G997" s="139"/>
      <c r="H997" s="62">
        <f>D997*F997</f>
        <v>10395</v>
      </c>
      <c r="I997" s="103">
        <f>E997*G997</f>
        <v>0</v>
      </c>
    </row>
    <row r="998" spans="1:9" x14ac:dyDescent="0.25">
      <c r="A998" s="29"/>
      <c r="B998" s="27"/>
      <c r="C998" s="28"/>
      <c r="D998" s="28"/>
      <c r="E998" s="28"/>
      <c r="F998" s="28"/>
      <c r="G998" s="28"/>
      <c r="H998" s="62"/>
      <c r="I998" s="103"/>
    </row>
    <row r="999" spans="1:9" ht="15.75" x14ac:dyDescent="0.3">
      <c r="A999" s="29"/>
      <c r="B999" s="34" t="s">
        <v>470</v>
      </c>
      <c r="C999" s="28"/>
      <c r="D999" s="28"/>
      <c r="E999" s="28"/>
      <c r="F999" s="28"/>
      <c r="G999" s="28"/>
      <c r="H999" s="62"/>
      <c r="I999" s="103"/>
    </row>
    <row r="1000" spans="1:9" x14ac:dyDescent="0.25">
      <c r="A1000" s="29"/>
      <c r="B1000" s="27"/>
      <c r="C1000" s="28"/>
      <c r="D1000" s="28"/>
      <c r="E1000" s="28"/>
      <c r="F1000" s="28"/>
      <c r="G1000" s="28"/>
      <c r="H1000" s="62"/>
      <c r="I1000" s="103"/>
    </row>
    <row r="1001" spans="1:9" x14ac:dyDescent="0.25">
      <c r="A1001" s="29">
        <v>52</v>
      </c>
      <c r="B1001" s="27" t="s">
        <v>426</v>
      </c>
      <c r="C1001" s="28" t="s">
        <v>471</v>
      </c>
      <c r="D1001" s="28">
        <v>6</v>
      </c>
      <c r="E1001" s="28">
        <v>6</v>
      </c>
      <c r="F1001" s="78">
        <v>65</v>
      </c>
      <c r="G1001" s="139"/>
      <c r="H1001" s="62">
        <f>D1001*F1001</f>
        <v>390</v>
      </c>
      <c r="I1001" s="103">
        <f>E1001*G1001</f>
        <v>0</v>
      </c>
    </row>
    <row r="1002" spans="1:9" x14ac:dyDescent="0.25">
      <c r="A1002" s="29"/>
      <c r="B1002" s="27"/>
      <c r="C1002" s="28"/>
      <c r="D1002" s="28"/>
      <c r="E1002" s="28"/>
      <c r="F1002" s="28"/>
      <c r="G1002" s="28"/>
      <c r="H1002" s="62"/>
      <c r="I1002" s="103"/>
    </row>
    <row r="1003" spans="1:9" x14ac:dyDescent="0.25">
      <c r="A1003" s="29">
        <v>53</v>
      </c>
      <c r="B1003" s="27" t="s">
        <v>427</v>
      </c>
      <c r="C1003" s="28" t="s">
        <v>471</v>
      </c>
      <c r="D1003" s="28">
        <v>6</v>
      </c>
      <c r="E1003" s="28">
        <v>6</v>
      </c>
      <c r="F1003" s="78">
        <v>55</v>
      </c>
      <c r="G1003" s="139"/>
      <c r="H1003" s="62">
        <f>D1003*F1003</f>
        <v>330</v>
      </c>
      <c r="I1003" s="103">
        <f>E1003*G1003</f>
        <v>0</v>
      </c>
    </row>
    <row r="1004" spans="1:9" x14ac:dyDescent="0.25">
      <c r="A1004" s="29"/>
      <c r="B1004" s="27"/>
      <c r="C1004" s="28"/>
      <c r="D1004" s="28"/>
      <c r="E1004" s="28"/>
      <c r="F1004" s="28"/>
      <c r="G1004" s="28"/>
      <c r="H1004" s="62"/>
      <c r="I1004" s="103"/>
    </row>
    <row r="1005" spans="1:9" ht="15.75" x14ac:dyDescent="0.3">
      <c r="A1005" s="29"/>
      <c r="B1005" s="35" t="s">
        <v>472</v>
      </c>
      <c r="C1005" s="28"/>
      <c r="D1005" s="28"/>
      <c r="E1005" s="28"/>
      <c r="F1005" s="28"/>
      <c r="G1005" s="28"/>
      <c r="H1005" s="62"/>
      <c r="I1005" s="103"/>
    </row>
    <row r="1006" spans="1:9" x14ac:dyDescent="0.25">
      <c r="A1006" s="29"/>
      <c r="B1006" s="27"/>
      <c r="C1006" s="28"/>
      <c r="D1006" s="28"/>
      <c r="E1006" s="28"/>
      <c r="F1006" s="28"/>
      <c r="G1006" s="28"/>
      <c r="H1006" s="62"/>
      <c r="I1006" s="103"/>
    </row>
    <row r="1007" spans="1:9" x14ac:dyDescent="0.25">
      <c r="A1007" s="29">
        <v>54</v>
      </c>
      <c r="B1007" s="27" t="s">
        <v>426</v>
      </c>
      <c r="C1007" s="28" t="s">
        <v>471</v>
      </c>
      <c r="D1007" s="28">
        <v>11</v>
      </c>
      <c r="E1007" s="28">
        <v>11</v>
      </c>
      <c r="F1007" s="78">
        <v>55</v>
      </c>
      <c r="G1007" s="139"/>
      <c r="H1007" s="62">
        <f>D1007*F1007</f>
        <v>605</v>
      </c>
      <c r="I1007" s="103">
        <f>E1007*G1007</f>
        <v>0</v>
      </c>
    </row>
    <row r="1008" spans="1:9" x14ac:dyDescent="0.25">
      <c r="A1008" s="29"/>
      <c r="B1008" s="27"/>
      <c r="C1008" s="28"/>
      <c r="D1008" s="28"/>
      <c r="E1008" s="28"/>
      <c r="F1008" s="28"/>
      <c r="G1008" s="28"/>
      <c r="H1008" s="62"/>
      <c r="I1008" s="103"/>
    </row>
    <row r="1009" spans="1:9" x14ac:dyDescent="0.25">
      <c r="A1009" s="29">
        <v>55</v>
      </c>
      <c r="B1009" s="27" t="s">
        <v>427</v>
      </c>
      <c r="C1009" s="28" t="s">
        <v>471</v>
      </c>
      <c r="D1009" s="28">
        <v>11</v>
      </c>
      <c r="E1009" s="28">
        <v>11</v>
      </c>
      <c r="F1009" s="78">
        <v>45</v>
      </c>
      <c r="G1009" s="139"/>
      <c r="H1009" s="62">
        <f>D1009*F1009</f>
        <v>495</v>
      </c>
      <c r="I1009" s="103">
        <f>E1009*G1009</f>
        <v>0</v>
      </c>
    </row>
    <row r="1010" spans="1:9" x14ac:dyDescent="0.25">
      <c r="A1010" s="29"/>
      <c r="B1010" s="27"/>
      <c r="C1010" s="28"/>
      <c r="D1010" s="28"/>
      <c r="E1010" s="28"/>
      <c r="F1010" s="28"/>
      <c r="G1010" s="28"/>
      <c r="H1010" s="62"/>
      <c r="I1010" s="103"/>
    </row>
    <row r="1011" spans="1:9" ht="15.75" x14ac:dyDescent="0.3">
      <c r="A1011" s="29"/>
      <c r="B1011" s="35" t="s">
        <v>473</v>
      </c>
      <c r="C1011" s="28"/>
      <c r="D1011" s="28"/>
      <c r="E1011" s="28"/>
      <c r="F1011" s="28"/>
      <c r="G1011" s="28"/>
      <c r="H1011" s="62"/>
      <c r="I1011" s="103"/>
    </row>
    <row r="1012" spans="1:9" x14ac:dyDescent="0.25">
      <c r="A1012" s="29"/>
      <c r="B1012" s="27"/>
      <c r="C1012" s="28"/>
      <c r="D1012" s="28"/>
      <c r="E1012" s="28"/>
      <c r="F1012" s="28"/>
      <c r="G1012" s="28"/>
      <c r="H1012" s="62"/>
      <c r="I1012" s="103"/>
    </row>
    <row r="1013" spans="1:9" x14ac:dyDescent="0.25">
      <c r="A1013" s="29">
        <v>56</v>
      </c>
      <c r="B1013" s="27" t="s">
        <v>426</v>
      </c>
      <c r="C1013" s="28" t="s">
        <v>471</v>
      </c>
      <c r="D1013" s="28">
        <v>14</v>
      </c>
      <c r="E1013" s="28">
        <v>14</v>
      </c>
      <c r="F1013" s="78">
        <v>55</v>
      </c>
      <c r="G1013" s="139"/>
      <c r="H1013" s="62">
        <f>D1013*F1013</f>
        <v>770</v>
      </c>
      <c r="I1013" s="103">
        <f>E1013*G1013</f>
        <v>0</v>
      </c>
    </row>
    <row r="1014" spans="1:9" x14ac:dyDescent="0.25">
      <c r="A1014" s="29"/>
      <c r="B1014" s="27"/>
      <c r="C1014" s="28"/>
      <c r="D1014" s="28"/>
      <c r="E1014" s="28"/>
      <c r="F1014" s="28"/>
      <c r="G1014" s="28"/>
      <c r="H1014" s="62"/>
      <c r="I1014" s="103"/>
    </row>
    <row r="1015" spans="1:9" x14ac:dyDescent="0.25">
      <c r="A1015" s="29">
        <v>57</v>
      </c>
      <c r="B1015" s="27" t="s">
        <v>427</v>
      </c>
      <c r="C1015" s="28" t="s">
        <v>471</v>
      </c>
      <c r="D1015" s="28">
        <v>14</v>
      </c>
      <c r="E1015" s="28">
        <v>14</v>
      </c>
      <c r="F1015" s="78">
        <v>55</v>
      </c>
      <c r="G1015" s="139"/>
      <c r="H1015" s="62">
        <f>D1015*F1015</f>
        <v>770</v>
      </c>
      <c r="I1015" s="103">
        <f>E1015*G1015</f>
        <v>0</v>
      </c>
    </row>
    <row r="1016" spans="1:9" x14ac:dyDescent="0.25">
      <c r="A1016" s="29"/>
      <c r="B1016" s="27"/>
      <c r="C1016" s="28"/>
      <c r="D1016" s="28"/>
      <c r="E1016" s="28"/>
      <c r="F1016" s="28"/>
      <c r="G1016" s="28"/>
      <c r="H1016" s="62"/>
      <c r="I1016" s="103"/>
    </row>
    <row r="1017" spans="1:9" x14ac:dyDescent="0.25">
      <c r="A1017" s="29"/>
      <c r="B1017" s="27" t="s">
        <v>474</v>
      </c>
      <c r="C1017" s="28"/>
      <c r="D1017" s="28"/>
      <c r="E1017" s="28"/>
      <c r="F1017" s="28"/>
      <c r="G1017" s="28"/>
      <c r="H1017" s="62"/>
      <c r="I1017" s="103"/>
    </row>
    <row r="1018" spans="1:9" x14ac:dyDescent="0.25">
      <c r="A1018" s="29"/>
      <c r="B1018" s="27"/>
      <c r="C1018" s="28"/>
      <c r="D1018" s="28"/>
      <c r="E1018" s="28"/>
      <c r="F1018" s="28"/>
      <c r="G1018" s="28"/>
      <c r="H1018" s="62"/>
      <c r="I1018" s="103"/>
    </row>
    <row r="1019" spans="1:9" x14ac:dyDescent="0.25">
      <c r="A1019" s="29"/>
      <c r="B1019" s="36" t="s">
        <v>475</v>
      </c>
      <c r="C1019" s="28"/>
      <c r="D1019" s="28"/>
      <c r="E1019" s="28"/>
      <c r="F1019" s="28"/>
      <c r="G1019" s="28"/>
      <c r="H1019" s="62"/>
      <c r="I1019" s="103"/>
    </row>
    <row r="1020" spans="1:9" x14ac:dyDescent="0.25">
      <c r="A1020" s="29"/>
      <c r="B1020" s="27"/>
      <c r="C1020" s="28"/>
      <c r="D1020" s="28"/>
      <c r="E1020" s="28"/>
      <c r="F1020" s="28"/>
      <c r="G1020" s="28"/>
      <c r="H1020" s="62"/>
      <c r="I1020" s="103"/>
    </row>
    <row r="1021" spans="1:9" x14ac:dyDescent="0.25">
      <c r="A1021" s="29">
        <v>58</v>
      </c>
      <c r="B1021" s="27" t="s">
        <v>426</v>
      </c>
      <c r="C1021" s="28" t="s">
        <v>471</v>
      </c>
      <c r="D1021" s="28">
        <v>2</v>
      </c>
      <c r="E1021" s="28">
        <v>2</v>
      </c>
      <c r="F1021" s="78">
        <v>3000</v>
      </c>
      <c r="G1021" s="139"/>
      <c r="H1021" s="62">
        <f>D1021*F1021</f>
        <v>6000</v>
      </c>
      <c r="I1021" s="103">
        <f>E1021*G1021</f>
        <v>0</v>
      </c>
    </row>
    <row r="1022" spans="1:9" x14ac:dyDescent="0.25">
      <c r="A1022" s="29"/>
      <c r="B1022" s="27"/>
      <c r="C1022" s="28"/>
      <c r="D1022" s="28"/>
      <c r="E1022" s="28"/>
      <c r="F1022" s="28"/>
      <c r="G1022" s="28"/>
      <c r="H1022" s="62"/>
      <c r="I1022" s="103"/>
    </row>
    <row r="1023" spans="1:9" x14ac:dyDescent="0.25">
      <c r="A1023" s="29">
        <v>59</v>
      </c>
      <c r="B1023" s="27" t="s">
        <v>427</v>
      </c>
      <c r="C1023" s="28" t="s">
        <v>471</v>
      </c>
      <c r="D1023" s="28">
        <v>2</v>
      </c>
      <c r="E1023" s="28">
        <v>2</v>
      </c>
      <c r="F1023" s="78">
        <v>350</v>
      </c>
      <c r="G1023" s="139"/>
      <c r="H1023" s="62">
        <f>D1023*F1023</f>
        <v>700</v>
      </c>
      <c r="I1023" s="103">
        <f>E1023*G1023</f>
        <v>0</v>
      </c>
    </row>
    <row r="1024" spans="1:9" x14ac:dyDescent="0.25">
      <c r="A1024" s="29"/>
      <c r="B1024" s="27"/>
      <c r="C1024" s="28"/>
      <c r="D1024" s="28"/>
      <c r="E1024" s="28"/>
      <c r="F1024" s="28"/>
      <c r="G1024" s="28"/>
      <c r="H1024" s="62"/>
      <c r="I1024" s="103"/>
    </row>
    <row r="1025" spans="1:9" x14ac:dyDescent="0.25">
      <c r="A1025" s="29"/>
      <c r="B1025" s="36" t="s">
        <v>476</v>
      </c>
      <c r="C1025" s="28"/>
      <c r="D1025" s="28"/>
      <c r="E1025" s="28"/>
      <c r="F1025" s="28"/>
      <c r="G1025" s="28"/>
      <c r="H1025" s="62"/>
      <c r="I1025" s="103"/>
    </row>
    <row r="1026" spans="1:9" x14ac:dyDescent="0.25">
      <c r="A1026" s="29"/>
      <c r="B1026" s="27"/>
      <c r="C1026" s="28"/>
      <c r="D1026" s="28"/>
      <c r="E1026" s="28"/>
      <c r="F1026" s="28"/>
      <c r="G1026" s="28"/>
      <c r="H1026" s="62"/>
      <c r="I1026" s="103"/>
    </row>
    <row r="1027" spans="1:9" x14ac:dyDescent="0.25">
      <c r="A1027" s="29">
        <v>60</v>
      </c>
      <c r="B1027" s="27" t="s">
        <v>426</v>
      </c>
      <c r="C1027" s="28" t="s">
        <v>471</v>
      </c>
      <c r="D1027" s="28">
        <v>2</v>
      </c>
      <c r="E1027" s="28">
        <v>2</v>
      </c>
      <c r="F1027" s="78">
        <v>4200</v>
      </c>
      <c r="G1027" s="139"/>
      <c r="H1027" s="62">
        <f>D1027*F1027</f>
        <v>8400</v>
      </c>
      <c r="I1027" s="103">
        <f>E1027*G1027</f>
        <v>0</v>
      </c>
    </row>
    <row r="1028" spans="1:9" x14ac:dyDescent="0.25">
      <c r="A1028" s="29"/>
      <c r="B1028" s="27"/>
      <c r="C1028" s="28"/>
      <c r="D1028" s="28"/>
      <c r="E1028" s="28"/>
      <c r="F1028" s="28"/>
      <c r="G1028" s="28"/>
      <c r="H1028" s="62"/>
      <c r="I1028" s="103"/>
    </row>
    <row r="1029" spans="1:9" x14ac:dyDescent="0.25">
      <c r="A1029" s="29">
        <v>61</v>
      </c>
      <c r="B1029" s="27" t="s">
        <v>427</v>
      </c>
      <c r="C1029" s="28" t="s">
        <v>471</v>
      </c>
      <c r="D1029" s="28">
        <v>2</v>
      </c>
      <c r="E1029" s="28">
        <v>2</v>
      </c>
      <c r="F1029" s="78">
        <v>350</v>
      </c>
      <c r="G1029" s="139"/>
      <c r="H1029" s="62">
        <f>D1029*F1029</f>
        <v>700</v>
      </c>
      <c r="I1029" s="103">
        <f>E1029*G1029</f>
        <v>0</v>
      </c>
    </row>
    <row r="1030" spans="1:9" x14ac:dyDescent="0.25">
      <c r="A1030" s="29"/>
      <c r="B1030" s="27"/>
      <c r="C1030" s="28"/>
      <c r="D1030" s="28"/>
      <c r="E1030" s="28"/>
      <c r="F1030" s="28"/>
      <c r="G1030" s="28"/>
      <c r="H1030" s="62"/>
      <c r="I1030" s="103"/>
    </row>
    <row r="1031" spans="1:9" x14ac:dyDescent="0.25">
      <c r="A1031" s="29"/>
      <c r="B1031" s="36" t="s">
        <v>477</v>
      </c>
      <c r="C1031" s="28"/>
      <c r="D1031" s="28"/>
      <c r="E1031" s="28"/>
      <c r="F1031" s="28"/>
      <c r="G1031" s="28"/>
      <c r="H1031" s="62"/>
      <c r="I1031" s="103"/>
    </row>
    <row r="1032" spans="1:9" x14ac:dyDescent="0.25">
      <c r="A1032" s="29"/>
      <c r="B1032" s="27"/>
      <c r="C1032" s="28"/>
      <c r="D1032" s="28"/>
      <c r="E1032" s="28"/>
      <c r="F1032" s="28"/>
      <c r="G1032" s="28"/>
      <c r="H1032" s="62"/>
      <c r="I1032" s="103"/>
    </row>
    <row r="1033" spans="1:9" x14ac:dyDescent="0.25">
      <c r="A1033" s="29">
        <v>62</v>
      </c>
      <c r="B1033" s="27" t="s">
        <v>426</v>
      </c>
      <c r="C1033" s="28" t="s">
        <v>471</v>
      </c>
      <c r="D1033" s="28">
        <v>2</v>
      </c>
      <c r="E1033" s="28">
        <v>2</v>
      </c>
      <c r="F1033" s="78">
        <v>2500</v>
      </c>
      <c r="G1033" s="139"/>
      <c r="H1033" s="62">
        <f>D1033*F1033</f>
        <v>5000</v>
      </c>
      <c r="I1033" s="103">
        <f>E1033*G1033</f>
        <v>0</v>
      </c>
    </row>
    <row r="1034" spans="1:9" x14ac:dyDescent="0.25">
      <c r="A1034" s="29"/>
      <c r="B1034" s="27"/>
      <c r="C1034" s="28"/>
      <c r="D1034" s="28"/>
      <c r="E1034" s="28"/>
      <c r="F1034" s="28"/>
      <c r="G1034" s="28"/>
      <c r="H1034" s="62"/>
      <c r="I1034" s="103"/>
    </row>
    <row r="1035" spans="1:9" x14ac:dyDescent="0.25">
      <c r="A1035" s="29">
        <v>63</v>
      </c>
      <c r="B1035" s="27" t="s">
        <v>427</v>
      </c>
      <c r="C1035" s="28" t="s">
        <v>471</v>
      </c>
      <c r="D1035" s="28">
        <v>2</v>
      </c>
      <c r="E1035" s="28">
        <v>2</v>
      </c>
      <c r="F1035" s="78">
        <v>350</v>
      </c>
      <c r="G1035" s="139"/>
      <c r="H1035" s="62">
        <f>D1035*F1035</f>
        <v>700</v>
      </c>
      <c r="I1035" s="103">
        <f>E1035*G1035</f>
        <v>0</v>
      </c>
    </row>
    <row r="1036" spans="1:9" x14ac:dyDescent="0.25">
      <c r="A1036" s="29"/>
      <c r="B1036" s="27"/>
      <c r="C1036" s="28"/>
      <c r="D1036" s="28"/>
      <c r="E1036" s="28"/>
      <c r="F1036" s="28"/>
      <c r="G1036" s="28"/>
      <c r="H1036" s="62"/>
      <c r="I1036" s="103"/>
    </row>
    <row r="1037" spans="1:9" x14ac:dyDescent="0.25">
      <c r="A1037" s="29"/>
      <c r="B1037" s="36" t="s">
        <v>478</v>
      </c>
      <c r="C1037" s="28"/>
      <c r="D1037" s="28"/>
      <c r="E1037" s="28"/>
      <c r="F1037" s="28"/>
      <c r="G1037" s="28"/>
      <c r="H1037" s="62"/>
      <c r="I1037" s="103"/>
    </row>
    <row r="1038" spans="1:9" x14ac:dyDescent="0.25">
      <c r="A1038" s="29"/>
      <c r="B1038" s="27"/>
      <c r="C1038" s="28"/>
      <c r="D1038" s="28"/>
      <c r="E1038" s="28"/>
      <c r="F1038" s="28"/>
      <c r="G1038" s="28"/>
      <c r="H1038" s="62"/>
      <c r="I1038" s="103"/>
    </row>
    <row r="1039" spans="1:9" x14ac:dyDescent="0.25">
      <c r="A1039" s="29">
        <v>64</v>
      </c>
      <c r="B1039" s="27" t="s">
        <v>426</v>
      </c>
      <c r="C1039" s="28" t="s">
        <v>471</v>
      </c>
      <c r="D1039" s="28">
        <v>35</v>
      </c>
      <c r="E1039" s="28">
        <v>35</v>
      </c>
      <c r="F1039" s="78">
        <v>25</v>
      </c>
      <c r="G1039" s="139"/>
      <c r="H1039" s="62">
        <f>D1039*F1039</f>
        <v>875</v>
      </c>
      <c r="I1039" s="103">
        <f>E1039*G1039</f>
        <v>0</v>
      </c>
    </row>
    <row r="1040" spans="1:9" x14ac:dyDescent="0.25">
      <c r="A1040" s="29"/>
      <c r="B1040" s="27"/>
      <c r="C1040" s="28"/>
      <c r="D1040" s="28"/>
      <c r="E1040" s="28"/>
      <c r="F1040" s="28"/>
      <c r="G1040" s="28"/>
      <c r="H1040" s="62"/>
      <c r="I1040" s="103"/>
    </row>
    <row r="1041" spans="1:9" x14ac:dyDescent="0.25">
      <c r="A1041" s="29">
        <v>65</v>
      </c>
      <c r="B1041" s="27" t="s">
        <v>427</v>
      </c>
      <c r="C1041" s="28" t="s">
        <v>471</v>
      </c>
      <c r="D1041" s="28">
        <v>35</v>
      </c>
      <c r="E1041" s="28">
        <v>35</v>
      </c>
      <c r="F1041" s="78">
        <v>8</v>
      </c>
      <c r="G1041" s="139"/>
      <c r="H1041" s="62">
        <f>D1041*F1041</f>
        <v>280</v>
      </c>
      <c r="I1041" s="103">
        <f>E1041*G1041</f>
        <v>0</v>
      </c>
    </row>
    <row r="1042" spans="1:9" x14ac:dyDescent="0.25">
      <c r="A1042" s="29"/>
      <c r="B1042" s="27"/>
      <c r="C1042" s="28"/>
      <c r="D1042" s="28"/>
      <c r="E1042" s="28"/>
      <c r="F1042" s="28"/>
      <c r="G1042" s="28"/>
      <c r="H1042" s="62"/>
      <c r="I1042" s="103"/>
    </row>
    <row r="1043" spans="1:9" x14ac:dyDescent="0.25">
      <c r="A1043" s="29"/>
      <c r="B1043" s="27" t="s">
        <v>479</v>
      </c>
      <c r="C1043" s="28"/>
      <c r="D1043" s="28"/>
      <c r="E1043" s="28"/>
      <c r="F1043" s="28"/>
      <c r="G1043" s="28"/>
      <c r="H1043" s="62"/>
      <c r="I1043" s="103"/>
    </row>
    <row r="1044" spans="1:9" x14ac:dyDescent="0.25">
      <c r="A1044" s="29"/>
      <c r="B1044" s="27"/>
      <c r="C1044" s="28"/>
      <c r="D1044" s="28"/>
      <c r="E1044" s="28"/>
      <c r="F1044" s="28"/>
      <c r="G1044" s="28"/>
      <c r="H1044" s="62"/>
      <c r="I1044" s="103"/>
    </row>
    <row r="1045" spans="1:9" x14ac:dyDescent="0.25">
      <c r="A1045" s="29">
        <v>49</v>
      </c>
      <c r="B1045" s="27" t="s">
        <v>480</v>
      </c>
      <c r="C1045" s="28" t="s">
        <v>86</v>
      </c>
      <c r="D1045" s="28">
        <v>46</v>
      </c>
      <c r="E1045" s="28">
        <v>46</v>
      </c>
      <c r="F1045" s="78">
        <v>300</v>
      </c>
      <c r="G1045" s="139"/>
      <c r="H1045" s="62">
        <f>D1045*F1045</f>
        <v>13800</v>
      </c>
      <c r="I1045" s="103">
        <f>E1045*G1045</f>
        <v>0</v>
      </c>
    </row>
    <row r="1046" spans="1:9" x14ac:dyDescent="0.25">
      <c r="A1046" s="29"/>
      <c r="B1046" s="27"/>
      <c r="C1046" s="28"/>
      <c r="D1046" s="28"/>
      <c r="E1046" s="28"/>
      <c r="F1046" s="28"/>
      <c r="G1046" s="28"/>
      <c r="H1046" s="62"/>
      <c r="I1046" s="103"/>
    </row>
    <row r="1047" spans="1:9" ht="30" x14ac:dyDescent="0.25">
      <c r="A1047" s="29">
        <v>50</v>
      </c>
      <c r="B1047" s="27" t="s">
        <v>481</v>
      </c>
      <c r="C1047" s="28" t="s">
        <v>82</v>
      </c>
      <c r="D1047" s="28">
        <v>92</v>
      </c>
      <c r="E1047" s="28">
        <v>92</v>
      </c>
      <c r="F1047" s="78">
        <v>100</v>
      </c>
      <c r="G1047" s="139"/>
      <c r="H1047" s="62">
        <f>D1047*F1047</f>
        <v>9200</v>
      </c>
      <c r="I1047" s="103">
        <f>E1047*G1047</f>
        <v>0</v>
      </c>
    </row>
    <row r="1048" spans="1:9" x14ac:dyDescent="0.25">
      <c r="A1048" s="29"/>
      <c r="B1048" s="27"/>
      <c r="C1048" s="28"/>
      <c r="D1048" s="28"/>
      <c r="E1048" s="28"/>
      <c r="F1048" s="28"/>
      <c r="G1048" s="28"/>
      <c r="H1048" s="62"/>
      <c r="I1048" s="103"/>
    </row>
    <row r="1049" spans="1:9" ht="30" x14ac:dyDescent="0.25">
      <c r="A1049" s="29">
        <v>51</v>
      </c>
      <c r="B1049" s="27" t="s">
        <v>482</v>
      </c>
      <c r="C1049" s="28" t="s">
        <v>82</v>
      </c>
      <c r="D1049" s="28">
        <v>138</v>
      </c>
      <c r="E1049" s="28">
        <v>138</v>
      </c>
      <c r="F1049" s="78">
        <v>45</v>
      </c>
      <c r="G1049" s="139"/>
      <c r="H1049" s="62">
        <f>D1049*F1049</f>
        <v>6210</v>
      </c>
      <c r="I1049" s="103">
        <f>E1049*G1049</f>
        <v>0</v>
      </c>
    </row>
    <row r="1050" spans="1:9" x14ac:dyDescent="0.25">
      <c r="A1050" s="29"/>
      <c r="B1050" s="27"/>
      <c r="C1050" s="28"/>
      <c r="D1050" s="28"/>
      <c r="E1050" s="28"/>
      <c r="F1050" s="28"/>
      <c r="G1050" s="28"/>
      <c r="H1050" s="62"/>
      <c r="I1050" s="103"/>
    </row>
    <row r="1051" spans="1:9" ht="30" x14ac:dyDescent="0.25">
      <c r="A1051" s="29">
        <v>52</v>
      </c>
      <c r="B1051" s="27" t="s">
        <v>483</v>
      </c>
      <c r="C1051" s="28" t="s">
        <v>86</v>
      </c>
      <c r="D1051" s="28">
        <v>46</v>
      </c>
      <c r="E1051" s="28">
        <v>46</v>
      </c>
      <c r="F1051" s="78">
        <v>125</v>
      </c>
      <c r="G1051" s="139"/>
      <c r="H1051" s="62">
        <f>D1051*F1051</f>
        <v>5750</v>
      </c>
      <c r="I1051" s="103">
        <f>E1051*G1051</f>
        <v>0</v>
      </c>
    </row>
    <row r="1052" spans="1:9" x14ac:dyDescent="0.25">
      <c r="A1052" s="29"/>
      <c r="B1052" s="27"/>
      <c r="C1052" s="28"/>
      <c r="D1052" s="28"/>
      <c r="E1052" s="28"/>
      <c r="F1052" s="28"/>
      <c r="G1052" s="28"/>
      <c r="H1052" s="62"/>
      <c r="I1052" s="103"/>
    </row>
    <row r="1053" spans="1:9" ht="30" x14ac:dyDescent="0.25">
      <c r="A1053" s="29">
        <v>53</v>
      </c>
      <c r="B1053" s="27" t="s">
        <v>484</v>
      </c>
      <c r="C1053" s="28" t="s">
        <v>82</v>
      </c>
      <c r="D1053" s="28">
        <v>138</v>
      </c>
      <c r="E1053" s="28">
        <v>138</v>
      </c>
      <c r="F1053" s="78">
        <v>95</v>
      </c>
      <c r="G1053" s="139"/>
      <c r="H1053" s="62">
        <f>D1053*F1053</f>
        <v>13110</v>
      </c>
      <c r="I1053" s="103">
        <f>E1053*G1053</f>
        <v>0</v>
      </c>
    </row>
    <row r="1054" spans="1:9" x14ac:dyDescent="0.25">
      <c r="A1054" s="29"/>
      <c r="B1054" s="27"/>
      <c r="C1054" s="28"/>
      <c r="D1054" s="28"/>
      <c r="E1054" s="28"/>
      <c r="F1054" s="28"/>
      <c r="G1054" s="28"/>
      <c r="H1054" s="62"/>
      <c r="I1054" s="103"/>
    </row>
    <row r="1055" spans="1:9" x14ac:dyDescent="0.25">
      <c r="A1055" s="29">
        <v>54</v>
      </c>
      <c r="B1055" s="27" t="s">
        <v>485</v>
      </c>
      <c r="C1055" s="28" t="s">
        <v>86</v>
      </c>
      <c r="D1055" s="28">
        <v>46</v>
      </c>
      <c r="E1055" s="28">
        <v>46</v>
      </c>
      <c r="F1055" s="78">
        <v>55</v>
      </c>
      <c r="G1055" s="139"/>
      <c r="H1055" s="62">
        <f>D1055*F1055</f>
        <v>2530</v>
      </c>
      <c r="I1055" s="103">
        <f>E1055*G1055</f>
        <v>0</v>
      </c>
    </row>
    <row r="1056" spans="1:9" x14ac:dyDescent="0.25">
      <c r="A1056" s="29"/>
      <c r="B1056" s="27"/>
      <c r="C1056" s="28"/>
      <c r="D1056" s="28"/>
      <c r="E1056" s="28"/>
      <c r="F1056" s="28"/>
      <c r="G1056" s="28"/>
      <c r="H1056" s="62"/>
      <c r="I1056" s="103"/>
    </row>
    <row r="1057" spans="1:9" x14ac:dyDescent="0.25">
      <c r="A1057" s="29">
        <v>55</v>
      </c>
      <c r="B1057" s="27" t="s">
        <v>486</v>
      </c>
      <c r="C1057" s="28" t="s">
        <v>86</v>
      </c>
      <c r="D1057" s="28">
        <v>46</v>
      </c>
      <c r="E1057" s="28">
        <v>46</v>
      </c>
      <c r="F1057" s="78">
        <v>55</v>
      </c>
      <c r="G1057" s="139"/>
      <c r="H1057" s="62">
        <f>D1057*F1057</f>
        <v>2530</v>
      </c>
      <c r="I1057" s="103">
        <f>E1057*G1057</f>
        <v>0</v>
      </c>
    </row>
    <row r="1058" spans="1:9" x14ac:dyDescent="0.25">
      <c r="A1058" s="29"/>
      <c r="B1058" s="27"/>
      <c r="C1058" s="28"/>
      <c r="D1058" s="28"/>
      <c r="E1058" s="28"/>
      <c r="F1058" s="28"/>
      <c r="G1058" s="28"/>
      <c r="H1058" s="62"/>
      <c r="I1058" s="103"/>
    </row>
    <row r="1059" spans="1:9" x14ac:dyDescent="0.25">
      <c r="A1059" s="29">
        <v>56</v>
      </c>
      <c r="B1059" s="27" t="s">
        <v>487</v>
      </c>
      <c r="C1059" s="28" t="s">
        <v>86</v>
      </c>
      <c r="D1059" s="28">
        <v>46</v>
      </c>
      <c r="E1059" s="28">
        <v>46</v>
      </c>
      <c r="F1059" s="78">
        <v>55</v>
      </c>
      <c r="G1059" s="139"/>
      <c r="H1059" s="62">
        <f>D1059*F1059</f>
        <v>2530</v>
      </c>
      <c r="I1059" s="103">
        <f>E1059*G1059</f>
        <v>0</v>
      </c>
    </row>
    <row r="1060" spans="1:9" x14ac:dyDescent="0.25">
      <c r="A1060" s="29"/>
      <c r="B1060" s="27"/>
      <c r="C1060" s="28"/>
      <c r="D1060" s="28"/>
      <c r="E1060" s="28"/>
      <c r="F1060" s="28"/>
      <c r="G1060" s="28"/>
      <c r="H1060" s="62"/>
      <c r="I1060" s="103"/>
    </row>
    <row r="1061" spans="1:9" x14ac:dyDescent="0.25">
      <c r="A1061" s="29">
        <v>57</v>
      </c>
      <c r="B1061" s="27" t="s">
        <v>488</v>
      </c>
      <c r="C1061" s="28" t="s">
        <v>86</v>
      </c>
      <c r="D1061" s="28">
        <v>9</v>
      </c>
      <c r="E1061" s="28">
        <v>9</v>
      </c>
      <c r="F1061" s="78">
        <v>550</v>
      </c>
      <c r="G1061" s="139"/>
      <c r="H1061" s="62">
        <f>D1061*F1061</f>
        <v>4950</v>
      </c>
      <c r="I1061" s="103">
        <f>E1061*G1061</f>
        <v>0</v>
      </c>
    </row>
    <row r="1062" spans="1:9" x14ac:dyDescent="0.25">
      <c r="A1062" s="29"/>
      <c r="B1062" s="27"/>
      <c r="C1062" s="28"/>
      <c r="D1062" s="28"/>
      <c r="E1062" s="28"/>
      <c r="F1062" s="28"/>
      <c r="G1062" s="28"/>
      <c r="H1062" s="62"/>
      <c r="I1062" s="103"/>
    </row>
    <row r="1063" spans="1:9" x14ac:dyDescent="0.25">
      <c r="A1063" s="29">
        <v>58</v>
      </c>
      <c r="B1063" s="27" t="s">
        <v>489</v>
      </c>
      <c r="C1063" s="28" t="s">
        <v>47</v>
      </c>
      <c r="D1063" s="28">
        <v>9</v>
      </c>
      <c r="E1063" s="28">
        <v>9</v>
      </c>
      <c r="F1063" s="78">
        <v>350</v>
      </c>
      <c r="G1063" s="139"/>
      <c r="H1063" s="62">
        <f>D1063*F1063</f>
        <v>3150</v>
      </c>
      <c r="I1063" s="79">
        <f>E1063*G1063</f>
        <v>0</v>
      </c>
    </row>
    <row r="1064" spans="1:9" x14ac:dyDescent="0.25">
      <c r="A1064" s="29"/>
      <c r="B1064" s="27"/>
      <c r="C1064" s="28"/>
      <c r="D1064" s="28"/>
      <c r="E1064" s="28"/>
      <c r="F1064" s="28"/>
      <c r="G1064" s="28"/>
      <c r="H1064" s="62"/>
      <c r="I1064" s="103"/>
    </row>
    <row r="1065" spans="1:9" ht="25.5" customHeight="1" thickBot="1" x14ac:dyDescent="0.3">
      <c r="A1065" s="29"/>
      <c r="B1065" s="67" t="s">
        <v>490</v>
      </c>
      <c r="C1065" s="28"/>
      <c r="D1065" s="28"/>
      <c r="E1065" s="28"/>
      <c r="F1065" s="28"/>
      <c r="G1065" s="28"/>
      <c r="H1065" s="81">
        <f>SUM(H815:H1064)</f>
        <v>466196</v>
      </c>
      <c r="I1065" s="105">
        <f>SUM(I815:I1064)</f>
        <v>0</v>
      </c>
    </row>
    <row r="1066" spans="1:9" x14ac:dyDescent="0.25">
      <c r="A1066" s="29"/>
      <c r="B1066" s="67"/>
      <c r="C1066" s="28"/>
      <c r="D1066" s="28"/>
      <c r="E1066" s="28"/>
      <c r="F1066" s="28"/>
      <c r="G1066" s="28"/>
      <c r="H1066" s="62"/>
      <c r="I1066" s="103"/>
    </row>
    <row r="1067" spans="1:9" s="58" customFormat="1" x14ac:dyDescent="0.25">
      <c r="A1067" s="59"/>
      <c r="B1067" s="72" t="s">
        <v>491</v>
      </c>
      <c r="C1067" s="60"/>
      <c r="D1067" s="60"/>
      <c r="E1067" s="60"/>
      <c r="F1067" s="60"/>
      <c r="G1067" s="60"/>
      <c r="H1067" s="61"/>
      <c r="I1067" s="106"/>
    </row>
    <row r="1068" spans="1:9" s="76" customFormat="1" x14ac:dyDescent="0.25">
      <c r="A1068" s="71"/>
      <c r="B1068" s="72" t="s">
        <v>492</v>
      </c>
      <c r="C1068" s="73"/>
      <c r="D1068" s="73"/>
      <c r="E1068" s="73"/>
      <c r="F1068" s="73"/>
      <c r="G1068" s="73"/>
      <c r="H1068" s="74"/>
      <c r="I1068" s="107"/>
    </row>
    <row r="1069" spans="1:9" x14ac:dyDescent="0.25">
      <c r="A1069" s="29"/>
      <c r="B1069" s="27"/>
      <c r="C1069" s="28"/>
      <c r="D1069" s="28"/>
      <c r="E1069" s="28"/>
      <c r="F1069" s="28"/>
      <c r="G1069" s="28"/>
      <c r="H1069" s="62"/>
      <c r="I1069" s="103"/>
    </row>
    <row r="1070" spans="1:9" ht="60" x14ac:dyDescent="0.25">
      <c r="A1070" s="29"/>
      <c r="B1070" s="27" t="s">
        <v>173</v>
      </c>
      <c r="C1070" s="28"/>
      <c r="D1070" s="28"/>
      <c r="E1070" s="28"/>
      <c r="F1070" s="28"/>
      <c r="G1070" s="28"/>
      <c r="H1070" s="62"/>
      <c r="I1070" s="103"/>
    </row>
    <row r="1071" spans="1:9" x14ac:dyDescent="0.25">
      <c r="A1071" s="29"/>
      <c r="B1071" s="27"/>
      <c r="C1071" s="28"/>
      <c r="D1071" s="28"/>
      <c r="E1071" s="28"/>
      <c r="F1071" s="28"/>
      <c r="G1071" s="28"/>
      <c r="H1071" s="62"/>
      <c r="I1071" s="103"/>
    </row>
    <row r="1072" spans="1:9" ht="64.5" customHeight="1" x14ac:dyDescent="0.25">
      <c r="A1072" s="29"/>
      <c r="B1072" s="27" t="s">
        <v>493</v>
      </c>
      <c r="C1072" s="28"/>
      <c r="D1072" s="28"/>
      <c r="E1072" s="28"/>
      <c r="F1072" s="28"/>
      <c r="G1072" s="28"/>
      <c r="H1072" s="62"/>
      <c r="I1072" s="103"/>
    </row>
    <row r="1073" spans="1:9" x14ac:dyDescent="0.25">
      <c r="A1073" s="29"/>
      <c r="B1073" s="27"/>
      <c r="C1073" s="28"/>
      <c r="D1073" s="28"/>
      <c r="E1073" s="28"/>
      <c r="F1073" s="28"/>
      <c r="G1073" s="28"/>
      <c r="H1073" s="62"/>
      <c r="I1073" s="103"/>
    </row>
    <row r="1074" spans="1:9" x14ac:dyDescent="0.25">
      <c r="A1074" s="29"/>
      <c r="B1074" s="27"/>
      <c r="C1074" s="28"/>
      <c r="D1074" s="28"/>
      <c r="E1074" s="28"/>
      <c r="F1074" s="28"/>
      <c r="G1074" s="28"/>
      <c r="H1074" s="62"/>
      <c r="I1074" s="103"/>
    </row>
    <row r="1075" spans="1:9" x14ac:dyDescent="0.25">
      <c r="A1075" s="29"/>
      <c r="B1075" s="27" t="s">
        <v>494</v>
      </c>
      <c r="C1075" s="28"/>
      <c r="D1075" s="28"/>
      <c r="E1075" s="28"/>
      <c r="F1075" s="28"/>
      <c r="G1075" s="28"/>
      <c r="H1075" s="62"/>
      <c r="I1075" s="103"/>
    </row>
    <row r="1076" spans="1:9" x14ac:dyDescent="0.25">
      <c r="A1076" s="29"/>
      <c r="B1076" s="27"/>
      <c r="C1076" s="28"/>
      <c r="D1076" s="28"/>
      <c r="E1076" s="28"/>
      <c r="F1076" s="28"/>
      <c r="G1076" s="28"/>
      <c r="H1076" s="62"/>
      <c r="I1076" s="103"/>
    </row>
    <row r="1077" spans="1:9" x14ac:dyDescent="0.25">
      <c r="A1077" s="29"/>
      <c r="B1077" s="27" t="s">
        <v>495</v>
      </c>
      <c r="C1077" s="28"/>
      <c r="D1077" s="28"/>
      <c r="E1077" s="28"/>
      <c r="F1077" s="28"/>
      <c r="G1077" s="28"/>
      <c r="H1077" s="62"/>
      <c r="I1077" s="103"/>
    </row>
    <row r="1078" spans="1:9" x14ac:dyDescent="0.25">
      <c r="A1078" s="29"/>
      <c r="B1078" s="27"/>
      <c r="C1078" s="28"/>
      <c r="D1078" s="28"/>
      <c r="E1078" s="28"/>
      <c r="F1078" s="28"/>
      <c r="G1078" s="28"/>
      <c r="H1078" s="62"/>
      <c r="I1078" s="103"/>
    </row>
    <row r="1079" spans="1:9" ht="75" x14ac:dyDescent="0.25">
      <c r="A1079" s="29">
        <v>1</v>
      </c>
      <c r="B1079" s="27" t="s">
        <v>496</v>
      </c>
      <c r="C1079" s="28" t="s">
        <v>88</v>
      </c>
      <c r="D1079" s="28">
        <v>60</v>
      </c>
      <c r="E1079" s="28">
        <v>60</v>
      </c>
      <c r="F1079" s="78">
        <v>20</v>
      </c>
      <c r="G1079" s="139"/>
      <c r="H1079" s="62">
        <f>D1079*F1079</f>
        <v>1200</v>
      </c>
      <c r="I1079" s="79">
        <f>E1079*G1079</f>
        <v>0</v>
      </c>
    </row>
    <row r="1080" spans="1:9" x14ac:dyDescent="0.25">
      <c r="A1080" s="29"/>
      <c r="B1080" s="27"/>
      <c r="C1080" s="28"/>
      <c r="D1080" s="28"/>
      <c r="E1080" s="28"/>
      <c r="F1080" s="28"/>
      <c r="G1080" s="28"/>
      <c r="H1080" s="62"/>
      <c r="I1080" s="103"/>
    </row>
    <row r="1081" spans="1:9" x14ac:dyDescent="0.25">
      <c r="A1081" s="29"/>
      <c r="B1081" s="27" t="s">
        <v>497</v>
      </c>
      <c r="C1081" s="28"/>
      <c r="D1081" s="28"/>
      <c r="E1081" s="28"/>
      <c r="F1081" s="28"/>
      <c r="G1081" s="28"/>
      <c r="H1081" s="62"/>
      <c r="I1081" s="103"/>
    </row>
    <row r="1082" spans="1:9" x14ac:dyDescent="0.25">
      <c r="A1082" s="29"/>
      <c r="B1082" s="27"/>
      <c r="C1082" s="28"/>
      <c r="D1082" s="28"/>
      <c r="E1082" s="28"/>
      <c r="F1082" s="28"/>
      <c r="G1082" s="28"/>
      <c r="H1082" s="62"/>
      <c r="I1082" s="103"/>
    </row>
    <row r="1083" spans="1:9" x14ac:dyDescent="0.25">
      <c r="A1083" s="29"/>
      <c r="B1083" s="27" t="s">
        <v>498</v>
      </c>
      <c r="C1083" s="28"/>
      <c r="D1083" s="28"/>
      <c r="E1083" s="28"/>
      <c r="F1083" s="28"/>
      <c r="G1083" s="28"/>
      <c r="H1083" s="62"/>
      <c r="I1083" s="103"/>
    </row>
    <row r="1084" spans="1:9" x14ac:dyDescent="0.25">
      <c r="A1084" s="29"/>
      <c r="B1084" s="27"/>
      <c r="C1084" s="28"/>
      <c r="D1084" s="28"/>
      <c r="E1084" s="28"/>
      <c r="F1084" s="28"/>
      <c r="G1084" s="28"/>
      <c r="H1084" s="62"/>
      <c r="I1084" s="103"/>
    </row>
    <row r="1085" spans="1:9" x14ac:dyDescent="0.25">
      <c r="A1085" s="29"/>
      <c r="B1085" s="27" t="s">
        <v>499</v>
      </c>
      <c r="C1085" s="28"/>
      <c r="D1085" s="28"/>
      <c r="E1085" s="28"/>
      <c r="F1085" s="28"/>
      <c r="G1085" s="28"/>
      <c r="H1085" s="62"/>
      <c r="I1085" s="103"/>
    </row>
    <row r="1086" spans="1:9" x14ac:dyDescent="0.25">
      <c r="A1086" s="29"/>
      <c r="B1086" s="27"/>
      <c r="C1086" s="28"/>
      <c r="D1086" s="28"/>
      <c r="E1086" s="28"/>
      <c r="F1086" s="28"/>
      <c r="G1086" s="28"/>
      <c r="H1086" s="62"/>
      <c r="I1086" s="103"/>
    </row>
    <row r="1087" spans="1:9" ht="30" x14ac:dyDescent="0.25">
      <c r="A1087" s="29">
        <v>2</v>
      </c>
      <c r="B1087" s="27" t="s">
        <v>500</v>
      </c>
      <c r="C1087" s="28" t="s">
        <v>88</v>
      </c>
      <c r="D1087" s="28">
        <v>96</v>
      </c>
      <c r="E1087" s="28">
        <v>96</v>
      </c>
      <c r="F1087" s="78">
        <v>35</v>
      </c>
      <c r="G1087" s="139"/>
      <c r="H1087" s="62">
        <f>D1087*F1087</f>
        <v>3360</v>
      </c>
      <c r="I1087" s="79">
        <f>E1087*G1087</f>
        <v>0</v>
      </c>
    </row>
    <row r="1088" spans="1:9" x14ac:dyDescent="0.25">
      <c r="A1088" s="29"/>
      <c r="B1088" s="27"/>
      <c r="C1088" s="28"/>
      <c r="D1088" s="28"/>
      <c r="E1088" s="28"/>
      <c r="F1088" s="28"/>
      <c r="G1088" s="28"/>
      <c r="H1088" s="62"/>
      <c r="I1088" s="103"/>
    </row>
    <row r="1089" spans="1:9" x14ac:dyDescent="0.25">
      <c r="A1089" s="29"/>
      <c r="B1089" s="27" t="s">
        <v>501</v>
      </c>
      <c r="C1089" s="28"/>
      <c r="D1089" s="28"/>
      <c r="E1089" s="28"/>
      <c r="F1089" s="28"/>
      <c r="G1089" s="28"/>
      <c r="H1089" s="62"/>
      <c r="I1089" s="103"/>
    </row>
    <row r="1090" spans="1:9" x14ac:dyDescent="0.25">
      <c r="A1090" s="29"/>
      <c r="B1090" s="27"/>
      <c r="C1090" s="28"/>
      <c r="D1090" s="28"/>
      <c r="E1090" s="28"/>
      <c r="F1090" s="28"/>
      <c r="G1090" s="28"/>
      <c r="H1090" s="62"/>
      <c r="I1090" s="103"/>
    </row>
    <row r="1091" spans="1:9" x14ac:dyDescent="0.25">
      <c r="A1091" s="29"/>
      <c r="B1091" s="27" t="s">
        <v>502</v>
      </c>
      <c r="C1091" s="28"/>
      <c r="D1091" s="28"/>
      <c r="E1091" s="28"/>
      <c r="F1091" s="28"/>
      <c r="G1091" s="28"/>
      <c r="H1091" s="62"/>
      <c r="I1091" s="103"/>
    </row>
    <row r="1092" spans="1:9" x14ac:dyDescent="0.25">
      <c r="A1092" s="29"/>
      <c r="B1092" s="27"/>
      <c r="C1092" s="28"/>
      <c r="D1092" s="28"/>
      <c r="E1092" s="28"/>
      <c r="F1092" s="28"/>
      <c r="G1092" s="28"/>
      <c r="H1092" s="62"/>
      <c r="I1092" s="103"/>
    </row>
    <row r="1093" spans="1:9" x14ac:dyDescent="0.25">
      <c r="A1093" s="29">
        <v>3</v>
      </c>
      <c r="B1093" s="27" t="s">
        <v>503</v>
      </c>
      <c r="C1093" s="28" t="s">
        <v>90</v>
      </c>
      <c r="D1093" s="28">
        <v>23</v>
      </c>
      <c r="E1093" s="28">
        <v>23</v>
      </c>
      <c r="F1093" s="78">
        <v>35</v>
      </c>
      <c r="G1093" s="139"/>
      <c r="H1093" s="62">
        <f>D1093*F1093</f>
        <v>805</v>
      </c>
      <c r="I1093" s="79">
        <f>E1093*G1093</f>
        <v>0</v>
      </c>
    </row>
    <row r="1094" spans="1:9" x14ac:dyDescent="0.25">
      <c r="A1094" s="29"/>
      <c r="B1094" s="27"/>
      <c r="C1094" s="28"/>
      <c r="D1094" s="28"/>
      <c r="E1094" s="28"/>
      <c r="F1094" s="28"/>
      <c r="G1094" s="28"/>
      <c r="H1094" s="62"/>
      <c r="I1094" s="103"/>
    </row>
    <row r="1095" spans="1:9" x14ac:dyDescent="0.25">
      <c r="A1095" s="29"/>
      <c r="B1095" s="27" t="s">
        <v>504</v>
      </c>
      <c r="C1095" s="28"/>
      <c r="D1095" s="28"/>
      <c r="E1095" s="28"/>
      <c r="F1095" s="28"/>
      <c r="G1095" s="28"/>
      <c r="H1095" s="62"/>
      <c r="I1095" s="103"/>
    </row>
    <row r="1096" spans="1:9" x14ac:dyDescent="0.25">
      <c r="A1096" s="29"/>
      <c r="B1096" s="27"/>
      <c r="C1096" s="28"/>
      <c r="D1096" s="28"/>
      <c r="E1096" s="28"/>
      <c r="F1096" s="28"/>
      <c r="G1096" s="28"/>
      <c r="H1096" s="62"/>
      <c r="I1096" s="103"/>
    </row>
    <row r="1097" spans="1:9" x14ac:dyDescent="0.25">
      <c r="A1097" s="29"/>
      <c r="B1097" s="27" t="s">
        <v>505</v>
      </c>
      <c r="C1097" s="28"/>
      <c r="D1097" s="28"/>
      <c r="E1097" s="28"/>
      <c r="F1097" s="28"/>
      <c r="G1097" s="28"/>
      <c r="H1097" s="62"/>
      <c r="I1097" s="103"/>
    </row>
    <row r="1098" spans="1:9" x14ac:dyDescent="0.25">
      <c r="A1098" s="29"/>
      <c r="B1098" s="27"/>
      <c r="C1098" s="28"/>
      <c r="D1098" s="28"/>
      <c r="E1098" s="28"/>
      <c r="F1098" s="28"/>
      <c r="G1098" s="28"/>
      <c r="H1098" s="62"/>
      <c r="I1098" s="103"/>
    </row>
    <row r="1099" spans="1:9" ht="120" x14ac:dyDescent="0.25">
      <c r="A1099" s="29">
        <v>4</v>
      </c>
      <c r="B1099" s="27" t="s">
        <v>506</v>
      </c>
      <c r="C1099" s="28" t="s">
        <v>86</v>
      </c>
      <c r="D1099" s="28">
        <v>7</v>
      </c>
      <c r="E1099" s="28">
        <v>7</v>
      </c>
      <c r="F1099" s="65">
        <v>5100</v>
      </c>
      <c r="G1099" s="138"/>
      <c r="H1099" s="62">
        <f>D1099*F1099</f>
        <v>35700</v>
      </c>
      <c r="I1099" s="79">
        <f>E1099*G1099</f>
        <v>0</v>
      </c>
    </row>
    <row r="1100" spans="1:9" x14ac:dyDescent="0.25">
      <c r="A1100" s="29"/>
      <c r="B1100" s="27"/>
      <c r="C1100" s="28"/>
      <c r="D1100" s="28"/>
      <c r="E1100" s="28"/>
      <c r="F1100" s="28"/>
      <c r="G1100" s="28"/>
      <c r="H1100" s="62"/>
      <c r="I1100" s="103"/>
    </row>
    <row r="1101" spans="1:9" x14ac:dyDescent="0.25">
      <c r="A1101" s="29">
        <v>5</v>
      </c>
      <c r="B1101" s="27" t="s">
        <v>507</v>
      </c>
      <c r="C1101" s="28" t="s">
        <v>86</v>
      </c>
      <c r="D1101" s="28">
        <v>7</v>
      </c>
      <c r="E1101" s="28">
        <v>7</v>
      </c>
      <c r="F1101" s="78">
        <v>150</v>
      </c>
      <c r="G1101" s="139"/>
      <c r="H1101" s="62">
        <f>D1101*F1101</f>
        <v>1050</v>
      </c>
      <c r="I1101" s="79">
        <f>E1101*G1101</f>
        <v>0</v>
      </c>
    </row>
    <row r="1102" spans="1:9" x14ac:dyDescent="0.25">
      <c r="A1102" s="29"/>
      <c r="B1102" s="27"/>
      <c r="C1102" s="28"/>
      <c r="D1102" s="28"/>
      <c r="E1102" s="28"/>
      <c r="F1102" s="28"/>
      <c r="G1102" s="28"/>
      <c r="H1102" s="62"/>
      <c r="I1102" s="103"/>
    </row>
    <row r="1103" spans="1:9" x14ac:dyDescent="0.25">
      <c r="A1103" s="29"/>
      <c r="B1103" s="27" t="s">
        <v>508</v>
      </c>
      <c r="C1103" s="28"/>
      <c r="D1103" s="28"/>
      <c r="E1103" s="28"/>
      <c r="F1103" s="28"/>
      <c r="G1103" s="28"/>
      <c r="H1103" s="62"/>
      <c r="I1103" s="103"/>
    </row>
    <row r="1104" spans="1:9" x14ac:dyDescent="0.25">
      <c r="A1104" s="29"/>
      <c r="B1104" s="27"/>
      <c r="C1104" s="28"/>
      <c r="D1104" s="28"/>
      <c r="E1104" s="28"/>
      <c r="F1104" s="28"/>
      <c r="G1104" s="28"/>
      <c r="H1104" s="62"/>
      <c r="I1104" s="103"/>
    </row>
    <row r="1105" spans="1:9" ht="60" x14ac:dyDescent="0.25">
      <c r="A1105" s="29"/>
      <c r="B1105" s="27" t="s">
        <v>509</v>
      </c>
      <c r="C1105" s="28"/>
      <c r="D1105" s="28"/>
      <c r="E1105" s="28"/>
      <c r="F1105" s="28"/>
      <c r="G1105" s="28"/>
      <c r="H1105" s="62"/>
      <c r="I1105" s="103"/>
    </row>
    <row r="1106" spans="1:9" x14ac:dyDescent="0.25">
      <c r="A1106" s="29"/>
      <c r="B1106" s="27"/>
      <c r="C1106" s="28"/>
      <c r="D1106" s="28"/>
      <c r="E1106" s="28"/>
      <c r="F1106" s="28"/>
      <c r="G1106" s="28"/>
      <c r="H1106" s="62"/>
      <c r="I1106" s="103"/>
    </row>
    <row r="1107" spans="1:9" ht="30" x14ac:dyDescent="0.25">
      <c r="A1107" s="29"/>
      <c r="B1107" s="27" t="s">
        <v>510</v>
      </c>
      <c r="C1107" s="28"/>
      <c r="D1107" s="28"/>
      <c r="E1107" s="28"/>
      <c r="F1107" s="28"/>
      <c r="G1107" s="28"/>
      <c r="H1107" s="62"/>
      <c r="I1107" s="103"/>
    </row>
    <row r="1108" spans="1:9" x14ac:dyDescent="0.25">
      <c r="A1108" s="29"/>
      <c r="B1108" s="27"/>
      <c r="C1108" s="28"/>
      <c r="D1108" s="28"/>
      <c r="E1108" s="28"/>
      <c r="F1108" s="28"/>
      <c r="G1108" s="28"/>
      <c r="H1108" s="62"/>
      <c r="I1108" s="103"/>
    </row>
    <row r="1109" spans="1:9" x14ac:dyDescent="0.25">
      <c r="A1109" s="29">
        <v>6</v>
      </c>
      <c r="B1109" s="27" t="s">
        <v>511</v>
      </c>
      <c r="C1109" s="28" t="s">
        <v>90</v>
      </c>
      <c r="D1109" s="28">
        <v>20</v>
      </c>
      <c r="E1109" s="28">
        <v>20</v>
      </c>
      <c r="F1109" s="78">
        <v>100</v>
      </c>
      <c r="G1109" s="139"/>
      <c r="H1109" s="62">
        <f>D1109*F1109</f>
        <v>2000</v>
      </c>
      <c r="I1109" s="79">
        <f>E1109*G1109</f>
        <v>0</v>
      </c>
    </row>
    <row r="1110" spans="1:9" x14ac:dyDescent="0.25">
      <c r="A1110" s="29"/>
      <c r="B1110" s="27"/>
      <c r="C1110" s="28"/>
      <c r="D1110" s="28"/>
      <c r="E1110" s="28"/>
      <c r="F1110" s="28"/>
      <c r="G1110" s="28"/>
      <c r="H1110" s="62"/>
      <c r="I1110" s="103"/>
    </row>
    <row r="1111" spans="1:9" x14ac:dyDescent="0.25">
      <c r="A1111" s="29"/>
      <c r="B1111" s="27" t="s">
        <v>512</v>
      </c>
      <c r="C1111" s="28"/>
      <c r="D1111" s="28"/>
      <c r="E1111" s="28"/>
      <c r="F1111" s="28"/>
      <c r="G1111" s="28"/>
      <c r="H1111" s="62"/>
      <c r="I1111" s="103"/>
    </row>
    <row r="1112" spans="1:9" x14ac:dyDescent="0.25">
      <c r="A1112" s="29"/>
      <c r="B1112" s="27"/>
      <c r="C1112" s="28"/>
      <c r="D1112" s="28"/>
      <c r="E1112" s="28"/>
      <c r="F1112" s="28"/>
      <c r="G1112" s="28"/>
      <c r="H1112" s="62"/>
      <c r="I1112" s="103"/>
    </row>
    <row r="1113" spans="1:9" x14ac:dyDescent="0.25">
      <c r="A1113" s="29">
        <v>7</v>
      </c>
      <c r="B1113" s="27" t="s">
        <v>513</v>
      </c>
      <c r="C1113" s="28" t="s">
        <v>90</v>
      </c>
      <c r="D1113" s="28">
        <v>3</v>
      </c>
      <c r="E1113" s="28">
        <v>3</v>
      </c>
      <c r="F1113" s="78">
        <v>450</v>
      </c>
      <c r="G1113" s="139"/>
      <c r="H1113" s="62">
        <f>D1113*F1113</f>
        <v>1350</v>
      </c>
      <c r="I1113" s="79">
        <f>E1113*G1113</f>
        <v>0</v>
      </c>
    </row>
    <row r="1114" spans="1:9" x14ac:dyDescent="0.25">
      <c r="A1114" s="29"/>
      <c r="B1114" s="27"/>
      <c r="C1114" s="28"/>
      <c r="D1114" s="28"/>
      <c r="E1114" s="28"/>
      <c r="F1114" s="28"/>
      <c r="G1114" s="28"/>
      <c r="H1114" s="62"/>
      <c r="I1114" s="103"/>
    </row>
    <row r="1115" spans="1:9" x14ac:dyDescent="0.25">
      <c r="A1115" s="29">
        <v>8</v>
      </c>
      <c r="B1115" s="27" t="s">
        <v>514</v>
      </c>
      <c r="C1115" s="28" t="s">
        <v>90</v>
      </c>
      <c r="D1115" s="28">
        <v>3</v>
      </c>
      <c r="E1115" s="28">
        <v>3</v>
      </c>
      <c r="F1115" s="78">
        <v>550</v>
      </c>
      <c r="G1115" s="139"/>
      <c r="H1115" s="62">
        <f>D1115*F1115</f>
        <v>1650</v>
      </c>
      <c r="I1115" s="79">
        <f>E1115*G1115</f>
        <v>0</v>
      </c>
    </row>
    <row r="1116" spans="1:9" x14ac:dyDescent="0.25">
      <c r="A1116" s="29"/>
      <c r="B1116" s="27"/>
      <c r="C1116" s="28"/>
      <c r="D1116" s="28"/>
      <c r="E1116" s="28"/>
      <c r="F1116" s="28"/>
      <c r="G1116" s="28"/>
      <c r="H1116" s="62"/>
      <c r="I1116" s="103"/>
    </row>
    <row r="1117" spans="1:9" x14ac:dyDescent="0.25">
      <c r="A1117" s="29"/>
      <c r="B1117" s="27" t="s">
        <v>515</v>
      </c>
      <c r="C1117" s="28"/>
      <c r="D1117" s="28"/>
      <c r="E1117" s="28"/>
      <c r="F1117" s="28"/>
      <c r="G1117" s="28"/>
      <c r="H1117" s="62"/>
      <c r="I1117" s="103"/>
    </row>
    <row r="1118" spans="1:9" x14ac:dyDescent="0.25">
      <c r="A1118" s="29"/>
      <c r="B1118" s="27"/>
      <c r="C1118" s="28"/>
      <c r="D1118" s="28"/>
      <c r="E1118" s="28"/>
      <c r="F1118" s="28"/>
      <c r="G1118" s="28"/>
      <c r="H1118" s="62"/>
      <c r="I1118" s="103"/>
    </row>
    <row r="1119" spans="1:9" ht="45.75" customHeight="1" x14ac:dyDescent="0.25">
      <c r="A1119" s="29">
        <v>9</v>
      </c>
      <c r="B1119" s="27" t="s">
        <v>516</v>
      </c>
      <c r="C1119" s="28" t="s">
        <v>90</v>
      </c>
      <c r="D1119" s="28">
        <v>6</v>
      </c>
      <c r="E1119" s="28">
        <v>6</v>
      </c>
      <c r="F1119" s="78">
        <v>100</v>
      </c>
      <c r="G1119" s="139"/>
      <c r="H1119" s="62">
        <f>D1119*F1119</f>
        <v>600</v>
      </c>
      <c r="I1119" s="79">
        <f>E1119*G1119</f>
        <v>0</v>
      </c>
    </row>
    <row r="1120" spans="1:9" x14ac:dyDescent="0.25">
      <c r="A1120" s="29"/>
      <c r="B1120" s="27"/>
      <c r="C1120" s="28"/>
      <c r="D1120" s="28"/>
      <c r="E1120" s="28"/>
      <c r="F1120" s="28"/>
      <c r="G1120" s="28"/>
      <c r="H1120" s="62"/>
      <c r="I1120" s="103"/>
    </row>
    <row r="1121" spans="1:9" x14ac:dyDescent="0.25">
      <c r="A1121" s="29"/>
      <c r="B1121" s="27" t="s">
        <v>517</v>
      </c>
      <c r="C1121" s="28"/>
      <c r="D1121" s="28"/>
      <c r="E1121" s="28"/>
      <c r="F1121" s="28"/>
      <c r="G1121" s="28"/>
      <c r="H1121" s="62"/>
      <c r="I1121" s="103"/>
    </row>
    <row r="1122" spans="1:9" x14ac:dyDescent="0.25">
      <c r="A1122" s="29"/>
      <c r="B1122" s="27"/>
      <c r="C1122" s="28"/>
      <c r="D1122" s="28"/>
      <c r="E1122" s="28"/>
      <c r="F1122" s="28"/>
      <c r="G1122" s="28"/>
      <c r="H1122" s="62"/>
      <c r="I1122" s="103"/>
    </row>
    <row r="1123" spans="1:9" ht="30" x14ac:dyDescent="0.25">
      <c r="A1123" s="29">
        <v>10</v>
      </c>
      <c r="B1123" s="27" t="s">
        <v>151</v>
      </c>
      <c r="C1123" s="28" t="s">
        <v>88</v>
      </c>
      <c r="D1123" s="28">
        <v>20</v>
      </c>
      <c r="E1123" s="28">
        <v>20</v>
      </c>
      <c r="F1123" s="78">
        <v>30</v>
      </c>
      <c r="G1123" s="139"/>
      <c r="H1123" s="62">
        <f>D1123*F1123</f>
        <v>600</v>
      </c>
      <c r="I1123" s="79">
        <f>E1123*G1123</f>
        <v>0</v>
      </c>
    </row>
    <row r="1124" spans="1:9" x14ac:dyDescent="0.25">
      <c r="A1124" s="29"/>
      <c r="B1124" s="27"/>
      <c r="C1124" s="28"/>
      <c r="D1124" s="28"/>
      <c r="E1124" s="28"/>
      <c r="F1124" s="28"/>
      <c r="G1124" s="28"/>
      <c r="H1124" s="62"/>
      <c r="I1124" s="103"/>
    </row>
    <row r="1125" spans="1:9" x14ac:dyDescent="0.25">
      <c r="A1125" s="29"/>
      <c r="B1125" s="27" t="s">
        <v>518</v>
      </c>
      <c r="C1125" s="28"/>
      <c r="D1125" s="28"/>
      <c r="E1125" s="28"/>
      <c r="F1125" s="28"/>
      <c r="G1125" s="28"/>
      <c r="H1125" s="62"/>
      <c r="I1125" s="103"/>
    </row>
    <row r="1126" spans="1:9" x14ac:dyDescent="0.25">
      <c r="A1126" s="29"/>
      <c r="B1126" s="27"/>
      <c r="C1126" s="28"/>
      <c r="D1126" s="28"/>
      <c r="E1126" s="28"/>
      <c r="F1126" s="28"/>
      <c r="G1126" s="28"/>
      <c r="H1126" s="62"/>
      <c r="I1126" s="103"/>
    </row>
    <row r="1127" spans="1:9" ht="30" x14ac:dyDescent="0.25">
      <c r="A1127" s="29">
        <v>11</v>
      </c>
      <c r="B1127" s="27" t="s">
        <v>519</v>
      </c>
      <c r="C1127" s="28" t="s">
        <v>155</v>
      </c>
      <c r="D1127" s="28">
        <v>1</v>
      </c>
      <c r="E1127" s="28">
        <v>1</v>
      </c>
      <c r="F1127" s="65">
        <v>1000</v>
      </c>
      <c r="G1127" s="141"/>
      <c r="H1127" s="62">
        <f>D1127*F1127</f>
        <v>1000</v>
      </c>
      <c r="I1127" s="79">
        <f>E1127*G1127</f>
        <v>0</v>
      </c>
    </row>
    <row r="1128" spans="1:9" x14ac:dyDescent="0.25">
      <c r="A1128" s="29"/>
      <c r="B1128" s="27"/>
      <c r="C1128" s="28"/>
      <c r="D1128" s="28"/>
      <c r="E1128" s="28"/>
      <c r="F1128" s="28"/>
      <c r="G1128" s="28"/>
      <c r="H1128" s="62"/>
      <c r="I1128" s="103"/>
    </row>
    <row r="1129" spans="1:9" ht="30" x14ac:dyDescent="0.25">
      <c r="A1129" s="29"/>
      <c r="B1129" s="27" t="s">
        <v>520</v>
      </c>
      <c r="C1129" s="28"/>
      <c r="D1129" s="28"/>
      <c r="E1129" s="28"/>
      <c r="F1129" s="28"/>
      <c r="G1129" s="28"/>
      <c r="H1129" s="62"/>
      <c r="I1129" s="103"/>
    </row>
    <row r="1130" spans="1:9" x14ac:dyDescent="0.25">
      <c r="A1130" s="29"/>
      <c r="B1130" s="27"/>
      <c r="C1130" s="28"/>
      <c r="D1130" s="28"/>
      <c r="E1130" s="28"/>
      <c r="F1130" s="28"/>
      <c r="G1130" s="28"/>
      <c r="H1130" s="62"/>
      <c r="I1130" s="103"/>
    </row>
    <row r="1131" spans="1:9" x14ac:dyDescent="0.25">
      <c r="A1131" s="29">
        <v>12</v>
      </c>
      <c r="B1131" s="27" t="s">
        <v>521</v>
      </c>
      <c r="C1131" s="28" t="s">
        <v>90</v>
      </c>
      <c r="D1131" s="28">
        <v>6</v>
      </c>
      <c r="E1131" s="28">
        <v>6</v>
      </c>
      <c r="F1131" s="78">
        <v>350</v>
      </c>
      <c r="G1131" s="139"/>
      <c r="H1131" s="62">
        <f>D1131*F1131</f>
        <v>2100</v>
      </c>
      <c r="I1131" s="79">
        <f>E1131*G1131</f>
        <v>0</v>
      </c>
    </row>
    <row r="1132" spans="1:9" x14ac:dyDescent="0.25">
      <c r="A1132" s="29"/>
      <c r="B1132" s="27"/>
      <c r="C1132" s="28"/>
      <c r="D1132" s="28"/>
      <c r="E1132" s="28"/>
      <c r="F1132" s="28"/>
      <c r="G1132" s="28"/>
      <c r="H1132" s="62"/>
      <c r="I1132" s="103"/>
    </row>
    <row r="1133" spans="1:9" x14ac:dyDescent="0.25">
      <c r="A1133" s="29">
        <v>13</v>
      </c>
      <c r="B1133" s="27" t="s">
        <v>522</v>
      </c>
      <c r="C1133" s="28" t="s">
        <v>90</v>
      </c>
      <c r="D1133" s="28">
        <v>4</v>
      </c>
      <c r="E1133" s="28">
        <v>4</v>
      </c>
      <c r="F1133" s="78">
        <v>500</v>
      </c>
      <c r="G1133" s="139"/>
      <c r="H1133" s="62">
        <f>D1133*F1133</f>
        <v>2000</v>
      </c>
      <c r="I1133" s="79">
        <f>E1133*G1133</f>
        <v>0</v>
      </c>
    </row>
    <row r="1134" spans="1:9" x14ac:dyDescent="0.25">
      <c r="A1134" s="29"/>
      <c r="B1134" s="27"/>
      <c r="C1134" s="28"/>
      <c r="D1134" s="28"/>
      <c r="E1134" s="28"/>
      <c r="F1134" s="28"/>
      <c r="G1134" s="28"/>
      <c r="H1134" s="62"/>
      <c r="I1134" s="103"/>
    </row>
    <row r="1135" spans="1:9" x14ac:dyDescent="0.25">
      <c r="A1135" s="29"/>
      <c r="B1135" s="27" t="s">
        <v>167</v>
      </c>
      <c r="C1135" s="28"/>
      <c r="D1135" s="28"/>
      <c r="E1135" s="28"/>
      <c r="F1135" s="28"/>
      <c r="G1135" s="28"/>
      <c r="H1135" s="62"/>
      <c r="I1135" s="103"/>
    </row>
    <row r="1136" spans="1:9" x14ac:dyDescent="0.25">
      <c r="A1136" s="29"/>
      <c r="B1136" s="27"/>
      <c r="C1136" s="28"/>
      <c r="D1136" s="28"/>
      <c r="E1136" s="28"/>
      <c r="F1136" s="28"/>
      <c r="G1136" s="28"/>
      <c r="H1136" s="62"/>
      <c r="I1136" s="103"/>
    </row>
    <row r="1137" spans="1:9" ht="45" x14ac:dyDescent="0.25">
      <c r="A1137" s="29"/>
      <c r="B1137" s="27" t="s">
        <v>168</v>
      </c>
      <c r="C1137" s="28"/>
      <c r="D1137" s="28"/>
      <c r="E1137" s="28"/>
      <c r="F1137" s="28"/>
      <c r="G1137" s="28"/>
      <c r="H1137" s="62"/>
      <c r="I1137" s="103"/>
    </row>
    <row r="1138" spans="1:9" x14ac:dyDescent="0.25">
      <c r="A1138" s="29"/>
      <c r="B1138" s="27"/>
      <c r="C1138" s="28"/>
      <c r="D1138" s="28"/>
      <c r="E1138" s="28"/>
      <c r="F1138" s="28"/>
      <c r="G1138" s="28"/>
      <c r="H1138" s="62"/>
      <c r="I1138" s="103"/>
    </row>
    <row r="1139" spans="1:9" x14ac:dyDescent="0.25">
      <c r="A1139" s="29">
        <v>14</v>
      </c>
      <c r="B1139" s="27" t="s">
        <v>170</v>
      </c>
      <c r="C1139" s="28" t="s">
        <v>88</v>
      </c>
      <c r="D1139" s="28">
        <v>24</v>
      </c>
      <c r="E1139" s="28">
        <v>24</v>
      </c>
      <c r="F1139" s="78">
        <v>30</v>
      </c>
      <c r="G1139" s="139"/>
      <c r="H1139" s="62">
        <f>D1139*F1139</f>
        <v>720</v>
      </c>
      <c r="I1139" s="79">
        <f>E1139*G1139</f>
        <v>0</v>
      </c>
    </row>
    <row r="1140" spans="1:9" x14ac:dyDescent="0.25">
      <c r="A1140" s="29"/>
      <c r="B1140" s="27"/>
      <c r="C1140" s="28"/>
      <c r="D1140" s="28"/>
      <c r="E1140" s="28"/>
      <c r="F1140" s="28"/>
      <c r="G1140" s="28"/>
      <c r="H1140" s="62"/>
      <c r="I1140" s="103"/>
    </row>
    <row r="1141" spans="1:9" x14ac:dyDescent="0.25">
      <c r="A1141" s="29"/>
      <c r="B1141" s="27" t="s">
        <v>523</v>
      </c>
      <c r="C1141" s="28"/>
      <c r="D1141" s="28"/>
      <c r="E1141" s="28"/>
      <c r="F1141" s="28"/>
      <c r="G1141" s="28"/>
      <c r="H1141" s="62"/>
      <c r="I1141" s="103"/>
    </row>
    <row r="1142" spans="1:9" x14ac:dyDescent="0.25">
      <c r="A1142" s="29"/>
      <c r="B1142" s="27"/>
      <c r="C1142" s="28"/>
      <c r="D1142" s="28"/>
      <c r="E1142" s="28"/>
      <c r="F1142" s="28"/>
      <c r="G1142" s="28"/>
      <c r="H1142" s="62"/>
      <c r="I1142" s="103"/>
    </row>
    <row r="1143" spans="1:9" x14ac:dyDescent="0.25">
      <c r="A1143" s="29">
        <v>15</v>
      </c>
      <c r="B1143" s="27" t="s">
        <v>524</v>
      </c>
      <c r="C1143" s="28" t="s">
        <v>90</v>
      </c>
      <c r="D1143" s="28">
        <v>5</v>
      </c>
      <c r="E1143" s="28">
        <v>5</v>
      </c>
      <c r="F1143" s="65">
        <v>2400</v>
      </c>
      <c r="G1143" s="141"/>
      <c r="H1143" s="62">
        <f>D1143*F1143</f>
        <v>12000</v>
      </c>
      <c r="I1143" s="79">
        <f>E1143*G1143</f>
        <v>0</v>
      </c>
    </row>
    <row r="1144" spans="1:9" x14ac:dyDescent="0.25">
      <c r="A1144" s="29"/>
      <c r="B1144" s="27"/>
      <c r="C1144" s="28"/>
      <c r="D1144" s="28"/>
      <c r="E1144" s="28"/>
      <c r="F1144" s="28"/>
      <c r="G1144" s="93"/>
      <c r="H1144" s="62"/>
      <c r="I1144" s="103"/>
    </row>
    <row r="1145" spans="1:9" x14ac:dyDescent="0.25">
      <c r="A1145" s="29"/>
      <c r="B1145" s="27" t="s">
        <v>525</v>
      </c>
      <c r="C1145" s="28"/>
      <c r="D1145" s="28"/>
      <c r="E1145" s="28"/>
      <c r="F1145" s="28"/>
      <c r="G1145" s="93"/>
      <c r="H1145" s="62"/>
      <c r="I1145" s="103"/>
    </row>
    <row r="1146" spans="1:9" x14ac:dyDescent="0.25">
      <c r="A1146" s="29"/>
      <c r="B1146" s="27"/>
      <c r="C1146" s="28"/>
      <c r="D1146" s="28"/>
      <c r="E1146" s="28"/>
      <c r="F1146" s="28"/>
      <c r="G1146" s="93"/>
      <c r="H1146" s="62"/>
      <c r="I1146" s="103"/>
    </row>
    <row r="1147" spans="1:9" x14ac:dyDescent="0.25">
      <c r="A1147" s="29">
        <v>16</v>
      </c>
      <c r="B1147" s="27" t="s">
        <v>526</v>
      </c>
      <c r="C1147" s="28" t="s">
        <v>90</v>
      </c>
      <c r="D1147" s="28">
        <v>2</v>
      </c>
      <c r="E1147" s="28">
        <v>2</v>
      </c>
      <c r="F1147" s="65">
        <v>3000</v>
      </c>
      <c r="G1147" s="141"/>
      <c r="H1147" s="62">
        <f>D1147*F1147</f>
        <v>6000</v>
      </c>
      <c r="I1147" s="79">
        <f>E1147*G1147</f>
        <v>0</v>
      </c>
    </row>
    <row r="1148" spans="1:9" x14ac:dyDescent="0.25">
      <c r="A1148" s="29"/>
      <c r="B1148" s="27"/>
      <c r="C1148" s="28"/>
      <c r="D1148" s="28"/>
      <c r="E1148" s="28"/>
      <c r="F1148" s="28"/>
      <c r="G1148" s="28"/>
      <c r="H1148" s="62"/>
      <c r="I1148" s="103"/>
    </row>
    <row r="1149" spans="1:9" x14ac:dyDescent="0.25">
      <c r="A1149" s="29"/>
      <c r="B1149" s="27" t="s">
        <v>186</v>
      </c>
      <c r="C1149" s="28"/>
      <c r="D1149" s="28"/>
      <c r="E1149" s="28"/>
      <c r="F1149" s="28"/>
      <c r="G1149" s="28"/>
      <c r="H1149" s="62"/>
      <c r="I1149" s="103"/>
    </row>
    <row r="1150" spans="1:9" x14ac:dyDescent="0.25">
      <c r="A1150" s="29"/>
      <c r="B1150" s="27"/>
      <c r="C1150" s="28"/>
      <c r="D1150" s="28"/>
      <c r="E1150" s="28"/>
      <c r="F1150" s="28"/>
      <c r="G1150" s="28"/>
      <c r="H1150" s="62"/>
      <c r="I1150" s="103"/>
    </row>
    <row r="1151" spans="1:9" ht="105" x14ac:dyDescent="0.25">
      <c r="A1151" s="29">
        <v>17</v>
      </c>
      <c r="B1151" s="27" t="s">
        <v>527</v>
      </c>
      <c r="C1151" s="28" t="s">
        <v>188</v>
      </c>
      <c r="D1151" s="28">
        <v>10</v>
      </c>
      <c r="E1151" s="28">
        <v>10</v>
      </c>
      <c r="F1151" s="78">
        <v>750</v>
      </c>
      <c r="G1151" s="139"/>
      <c r="H1151" s="62">
        <f>D1151*F1151</f>
        <v>7500</v>
      </c>
      <c r="I1151" s="79">
        <f>E1151*G1151</f>
        <v>0</v>
      </c>
    </row>
    <row r="1152" spans="1:9" x14ac:dyDescent="0.25">
      <c r="A1152" s="29"/>
      <c r="B1152" s="27"/>
      <c r="C1152" s="28"/>
      <c r="D1152" s="28"/>
      <c r="E1152" s="28"/>
      <c r="F1152" s="28"/>
      <c r="G1152" s="28"/>
      <c r="H1152" s="62"/>
      <c r="I1152" s="103"/>
    </row>
    <row r="1153" spans="1:9" ht="60" x14ac:dyDescent="0.25">
      <c r="A1153" s="29"/>
      <c r="B1153" s="27" t="s">
        <v>528</v>
      </c>
      <c r="C1153" s="28"/>
      <c r="D1153" s="28"/>
      <c r="E1153" s="28"/>
      <c r="F1153" s="28"/>
      <c r="G1153" s="28"/>
      <c r="H1153" s="62"/>
      <c r="I1153" s="79"/>
    </row>
    <row r="1154" spans="1:9" x14ac:dyDescent="0.25">
      <c r="A1154" s="29"/>
      <c r="B1154" s="27"/>
      <c r="C1154" s="28"/>
      <c r="D1154" s="28"/>
      <c r="E1154" s="28"/>
      <c r="F1154" s="28"/>
      <c r="G1154" s="28"/>
      <c r="H1154" s="62"/>
      <c r="I1154" s="103"/>
    </row>
    <row r="1155" spans="1:9" x14ac:dyDescent="0.25">
      <c r="A1155" s="29"/>
      <c r="B1155" s="27" t="s">
        <v>529</v>
      </c>
      <c r="C1155" s="28"/>
      <c r="D1155" s="28"/>
      <c r="E1155" s="28"/>
      <c r="F1155" s="28"/>
      <c r="G1155" s="28"/>
      <c r="H1155" s="62"/>
      <c r="I1155" s="103"/>
    </row>
    <row r="1156" spans="1:9" x14ac:dyDescent="0.25">
      <c r="A1156" s="29"/>
      <c r="B1156" s="27"/>
      <c r="C1156" s="28"/>
      <c r="D1156" s="28"/>
      <c r="E1156" s="28"/>
      <c r="F1156" s="28"/>
      <c r="G1156" s="28"/>
      <c r="H1156" s="62"/>
      <c r="I1156" s="103"/>
    </row>
    <row r="1157" spans="1:9" x14ac:dyDescent="0.25">
      <c r="A1157" s="29">
        <v>18</v>
      </c>
      <c r="B1157" s="27" t="s">
        <v>530</v>
      </c>
      <c r="C1157" s="28" t="s">
        <v>88</v>
      </c>
      <c r="D1157" s="28">
        <v>16</v>
      </c>
      <c r="E1157" s="28">
        <v>16</v>
      </c>
      <c r="F1157" s="78">
        <v>50</v>
      </c>
      <c r="G1157" s="139"/>
      <c r="H1157" s="62">
        <f>D1157*F1157</f>
        <v>800</v>
      </c>
      <c r="I1157" s="79">
        <f>E1157*G1157</f>
        <v>0</v>
      </c>
    </row>
    <row r="1158" spans="1:9" x14ac:dyDescent="0.25">
      <c r="A1158" s="29"/>
      <c r="B1158" s="27"/>
      <c r="C1158" s="28"/>
      <c r="D1158" s="28"/>
      <c r="E1158" s="28"/>
      <c r="F1158" s="28"/>
      <c r="G1158" s="28"/>
      <c r="H1158" s="62"/>
      <c r="I1158" s="103"/>
    </row>
    <row r="1159" spans="1:9" x14ac:dyDescent="0.25">
      <c r="A1159" s="29"/>
      <c r="B1159" s="27" t="s">
        <v>531</v>
      </c>
      <c r="C1159" s="28"/>
      <c r="D1159" s="28"/>
      <c r="E1159" s="28"/>
      <c r="F1159" s="28"/>
      <c r="G1159" s="28"/>
      <c r="H1159" s="62"/>
      <c r="I1159" s="103"/>
    </row>
    <row r="1160" spans="1:9" x14ac:dyDescent="0.25">
      <c r="A1160" s="29"/>
      <c r="B1160" s="27"/>
      <c r="C1160" s="28"/>
      <c r="D1160" s="28"/>
      <c r="E1160" s="28"/>
      <c r="F1160" s="28"/>
      <c r="G1160" s="28"/>
      <c r="H1160" s="62"/>
      <c r="I1160" s="103"/>
    </row>
    <row r="1161" spans="1:9" ht="30" x14ac:dyDescent="0.25">
      <c r="A1161" s="29">
        <v>19</v>
      </c>
      <c r="B1161" s="27" t="s">
        <v>192</v>
      </c>
      <c r="C1161" s="28" t="s">
        <v>82</v>
      </c>
      <c r="D1161" s="28">
        <v>36</v>
      </c>
      <c r="E1161" s="28">
        <v>36</v>
      </c>
      <c r="F1161" s="78">
        <v>220</v>
      </c>
      <c r="G1161" s="139"/>
      <c r="H1161" s="62">
        <f>D1161*F1161</f>
        <v>7920</v>
      </c>
      <c r="I1161" s="79">
        <f>E1161*G1161</f>
        <v>0</v>
      </c>
    </row>
    <row r="1162" spans="1:9" x14ac:dyDescent="0.25">
      <c r="A1162" s="29"/>
      <c r="B1162" s="27"/>
      <c r="C1162" s="28"/>
      <c r="D1162" s="28"/>
      <c r="E1162" s="28"/>
      <c r="F1162" s="28"/>
      <c r="G1162" s="28"/>
      <c r="H1162" s="62"/>
      <c r="I1162" s="103"/>
    </row>
    <row r="1163" spans="1:9" ht="30" x14ac:dyDescent="0.25">
      <c r="A1163" s="29"/>
      <c r="B1163" s="27" t="s">
        <v>532</v>
      </c>
      <c r="C1163" s="28"/>
      <c r="D1163" s="28"/>
      <c r="E1163" s="28"/>
      <c r="F1163" s="28"/>
      <c r="G1163" s="28"/>
      <c r="H1163" s="62"/>
      <c r="I1163" s="103"/>
    </row>
    <row r="1164" spans="1:9" x14ac:dyDescent="0.25">
      <c r="A1164" s="29"/>
      <c r="B1164" s="27"/>
      <c r="C1164" s="28"/>
      <c r="D1164" s="28"/>
      <c r="E1164" s="28"/>
      <c r="F1164" s="28"/>
      <c r="G1164" s="28"/>
      <c r="H1164" s="62"/>
      <c r="I1164" s="103"/>
    </row>
    <row r="1165" spans="1:9" x14ac:dyDescent="0.25">
      <c r="A1165" s="29">
        <v>20</v>
      </c>
      <c r="B1165" s="27" t="s">
        <v>533</v>
      </c>
      <c r="C1165" s="28" t="s">
        <v>82</v>
      </c>
      <c r="D1165" s="28">
        <v>36</v>
      </c>
      <c r="E1165" s="28">
        <v>36</v>
      </c>
      <c r="F1165" s="78">
        <v>75</v>
      </c>
      <c r="G1165" s="139"/>
      <c r="H1165" s="62">
        <f>D1165*F1165</f>
        <v>2700</v>
      </c>
      <c r="I1165" s="79">
        <f>E1165*G1165</f>
        <v>0</v>
      </c>
    </row>
    <row r="1166" spans="1:9" x14ac:dyDescent="0.25">
      <c r="A1166" s="29"/>
      <c r="B1166" s="27"/>
      <c r="C1166" s="28"/>
      <c r="D1166" s="28"/>
      <c r="E1166" s="28"/>
      <c r="F1166" s="28"/>
      <c r="G1166" s="28"/>
      <c r="H1166" s="62"/>
      <c r="I1166" s="103"/>
    </row>
    <row r="1167" spans="1:9" ht="30" x14ac:dyDescent="0.25">
      <c r="A1167" s="29"/>
      <c r="B1167" s="27" t="s">
        <v>534</v>
      </c>
      <c r="C1167" s="28"/>
      <c r="D1167" s="28"/>
      <c r="E1167" s="28"/>
      <c r="F1167" s="28"/>
      <c r="G1167" s="28"/>
      <c r="H1167" s="62"/>
      <c r="I1167" s="103"/>
    </row>
    <row r="1168" spans="1:9" x14ac:dyDescent="0.25">
      <c r="A1168" s="29"/>
      <c r="B1168" s="27"/>
      <c r="C1168" s="28"/>
      <c r="D1168" s="28"/>
      <c r="E1168" s="28"/>
      <c r="F1168" s="28"/>
      <c r="G1168" s="28"/>
      <c r="H1168" s="62"/>
      <c r="I1168" s="103"/>
    </row>
    <row r="1169" spans="1:9" ht="30" x14ac:dyDescent="0.25">
      <c r="A1169" s="29">
        <v>21</v>
      </c>
      <c r="B1169" s="27" t="s">
        <v>535</v>
      </c>
      <c r="C1169" s="28" t="s">
        <v>82</v>
      </c>
      <c r="D1169" s="28">
        <v>36</v>
      </c>
      <c r="E1169" s="28">
        <v>36</v>
      </c>
      <c r="F1169" s="78">
        <v>60</v>
      </c>
      <c r="G1169" s="139"/>
      <c r="H1169" s="62">
        <f>D1169*F1169</f>
        <v>2160</v>
      </c>
      <c r="I1169" s="79">
        <f>E1169*G1169</f>
        <v>0</v>
      </c>
    </row>
    <row r="1170" spans="1:9" x14ac:dyDescent="0.25">
      <c r="A1170" s="29"/>
      <c r="B1170" s="27"/>
      <c r="C1170" s="28"/>
      <c r="D1170" s="28"/>
      <c r="E1170" s="28"/>
      <c r="F1170" s="28"/>
      <c r="G1170" s="28"/>
      <c r="H1170" s="62"/>
      <c r="I1170" s="103"/>
    </row>
    <row r="1171" spans="1:9" ht="57.6" customHeight="1" x14ac:dyDescent="0.25">
      <c r="A1171" s="29"/>
      <c r="B1171" s="27" t="s">
        <v>536</v>
      </c>
      <c r="C1171" s="28"/>
      <c r="D1171" s="28"/>
      <c r="E1171" s="28"/>
      <c r="F1171" s="28"/>
      <c r="G1171" s="28"/>
      <c r="H1171" s="62"/>
      <c r="I1171" s="103"/>
    </row>
    <row r="1172" spans="1:9" x14ac:dyDescent="0.25">
      <c r="A1172" s="29"/>
      <c r="B1172" s="27"/>
      <c r="C1172" s="28"/>
      <c r="D1172" s="28"/>
      <c r="E1172" s="28"/>
      <c r="F1172" s="28"/>
      <c r="G1172" s="28"/>
      <c r="H1172" s="62"/>
      <c r="I1172" s="103"/>
    </row>
    <row r="1173" spans="1:9" x14ac:dyDescent="0.25">
      <c r="A1173" s="29"/>
      <c r="B1173" s="27" t="s">
        <v>537</v>
      </c>
      <c r="C1173" s="28"/>
      <c r="D1173" s="28"/>
      <c r="E1173" s="28"/>
      <c r="F1173" s="28"/>
      <c r="G1173" s="28"/>
      <c r="H1173" s="62"/>
      <c r="I1173" s="103"/>
    </row>
    <row r="1174" spans="1:9" x14ac:dyDescent="0.25">
      <c r="A1174" s="29"/>
      <c r="B1174" s="27"/>
      <c r="C1174" s="28"/>
      <c r="D1174" s="28"/>
      <c r="E1174" s="28"/>
      <c r="F1174" s="28"/>
      <c r="G1174" s="28"/>
      <c r="H1174" s="62"/>
      <c r="I1174" s="103"/>
    </row>
    <row r="1175" spans="1:9" ht="30" x14ac:dyDescent="0.25">
      <c r="A1175" s="29">
        <v>22</v>
      </c>
      <c r="B1175" s="27" t="s">
        <v>538</v>
      </c>
      <c r="C1175" s="28" t="s">
        <v>88</v>
      </c>
      <c r="D1175" s="28">
        <v>16</v>
      </c>
      <c r="E1175" s="28">
        <v>16</v>
      </c>
      <c r="F1175" s="78">
        <v>66</v>
      </c>
      <c r="G1175" s="139"/>
      <c r="H1175" s="62">
        <f>D1175*F1175</f>
        <v>1056</v>
      </c>
      <c r="I1175" s="79">
        <f>E1175*G1175</f>
        <v>0</v>
      </c>
    </row>
    <row r="1176" spans="1:9" x14ac:dyDescent="0.25">
      <c r="A1176" s="29"/>
      <c r="B1176" s="27"/>
      <c r="C1176" s="28"/>
      <c r="D1176" s="28"/>
      <c r="E1176" s="28"/>
      <c r="F1176" s="28"/>
      <c r="G1176" s="28"/>
      <c r="H1176" s="62"/>
      <c r="I1176" s="103"/>
    </row>
    <row r="1177" spans="1:9" ht="60" x14ac:dyDescent="0.25">
      <c r="A1177" s="29"/>
      <c r="B1177" s="27" t="s">
        <v>539</v>
      </c>
      <c r="C1177" s="28"/>
      <c r="D1177" s="28"/>
      <c r="E1177" s="28"/>
      <c r="F1177" s="28"/>
      <c r="G1177" s="28"/>
      <c r="H1177" s="62"/>
      <c r="I1177" s="103"/>
    </row>
    <row r="1178" spans="1:9" x14ac:dyDescent="0.25">
      <c r="A1178" s="29"/>
      <c r="B1178" s="27"/>
      <c r="C1178" s="28"/>
      <c r="D1178" s="28"/>
      <c r="E1178" s="28"/>
      <c r="F1178" s="28"/>
      <c r="G1178" s="28"/>
      <c r="H1178" s="62"/>
      <c r="I1178" s="103"/>
    </row>
    <row r="1179" spans="1:9" ht="30" x14ac:dyDescent="0.25">
      <c r="A1179" s="29"/>
      <c r="B1179" s="27" t="s">
        <v>540</v>
      </c>
      <c r="C1179" s="28"/>
      <c r="D1179" s="28"/>
      <c r="E1179" s="28"/>
      <c r="F1179" s="28"/>
      <c r="G1179" s="28"/>
      <c r="H1179" s="62"/>
      <c r="I1179" s="103"/>
    </row>
    <row r="1180" spans="1:9" x14ac:dyDescent="0.25">
      <c r="A1180" s="29"/>
      <c r="B1180" s="27"/>
      <c r="C1180" s="28"/>
      <c r="D1180" s="28"/>
      <c r="E1180" s="28"/>
      <c r="F1180" s="28"/>
      <c r="G1180" s="28"/>
      <c r="H1180" s="62"/>
      <c r="I1180" s="103"/>
    </row>
    <row r="1181" spans="1:9" ht="30" x14ac:dyDescent="0.25">
      <c r="A1181" s="29">
        <v>23</v>
      </c>
      <c r="B1181" s="27" t="s">
        <v>541</v>
      </c>
      <c r="C1181" s="28" t="s">
        <v>88</v>
      </c>
      <c r="D1181" s="28">
        <v>5</v>
      </c>
      <c r="E1181" s="28">
        <v>5</v>
      </c>
      <c r="F1181" s="78">
        <v>540</v>
      </c>
      <c r="G1181" s="139"/>
      <c r="H1181" s="62">
        <f>D1181*F1181</f>
        <v>2700</v>
      </c>
      <c r="I1181" s="79">
        <f>E1181*G1181</f>
        <v>0</v>
      </c>
    </row>
    <row r="1182" spans="1:9" x14ac:dyDescent="0.25">
      <c r="A1182" s="29"/>
      <c r="B1182" s="27"/>
      <c r="C1182" s="28"/>
      <c r="D1182" s="28"/>
      <c r="E1182" s="28"/>
      <c r="F1182" s="28"/>
      <c r="G1182" s="28"/>
      <c r="H1182" s="62"/>
      <c r="I1182" s="103"/>
    </row>
    <row r="1183" spans="1:9" ht="30" x14ac:dyDescent="0.25">
      <c r="A1183" s="29"/>
      <c r="B1183" s="27" t="s">
        <v>542</v>
      </c>
      <c r="C1183" s="28"/>
      <c r="D1183" s="28"/>
      <c r="E1183" s="28"/>
      <c r="F1183" s="28"/>
      <c r="G1183" s="28"/>
      <c r="H1183" s="62"/>
      <c r="I1183" s="103"/>
    </row>
    <row r="1184" spans="1:9" x14ac:dyDescent="0.25">
      <c r="A1184" s="29"/>
      <c r="B1184" s="27"/>
      <c r="C1184" s="28"/>
      <c r="D1184" s="28"/>
      <c r="E1184" s="28"/>
      <c r="F1184" s="28"/>
      <c r="G1184" s="28"/>
      <c r="H1184" s="62"/>
      <c r="I1184" s="103"/>
    </row>
    <row r="1185" spans="1:9" ht="30" x14ac:dyDescent="0.25">
      <c r="A1185" s="29">
        <v>24</v>
      </c>
      <c r="B1185" s="27" t="s">
        <v>541</v>
      </c>
      <c r="C1185" s="28" t="s">
        <v>88</v>
      </c>
      <c r="D1185" s="28">
        <v>3</v>
      </c>
      <c r="E1185" s="28">
        <v>3</v>
      </c>
      <c r="F1185" s="78">
        <v>540</v>
      </c>
      <c r="G1185" s="143"/>
      <c r="H1185" s="62">
        <f>D1185*F1185</f>
        <v>1620</v>
      </c>
      <c r="I1185" s="79">
        <f>E1185*G1185</f>
        <v>0</v>
      </c>
    </row>
    <row r="1186" spans="1:9" x14ac:dyDescent="0.25">
      <c r="A1186" s="29"/>
      <c r="B1186" s="27"/>
      <c r="C1186" s="28"/>
      <c r="D1186" s="28"/>
      <c r="E1186" s="28"/>
      <c r="F1186" s="28"/>
      <c r="G1186" s="28"/>
      <c r="H1186" s="62"/>
      <c r="I1186" s="103"/>
    </row>
    <row r="1187" spans="1:9" ht="75" x14ac:dyDescent="0.25">
      <c r="A1187" s="29"/>
      <c r="B1187" s="27" t="s">
        <v>543</v>
      </c>
      <c r="C1187" s="28"/>
      <c r="D1187" s="28"/>
      <c r="E1187" s="28"/>
      <c r="F1187" s="28"/>
      <c r="G1187" s="28"/>
      <c r="H1187" s="62"/>
      <c r="I1187" s="103"/>
    </row>
    <row r="1188" spans="1:9" x14ac:dyDescent="0.25">
      <c r="A1188" s="29"/>
      <c r="B1188" s="27"/>
      <c r="C1188" s="28"/>
      <c r="D1188" s="28"/>
      <c r="E1188" s="28"/>
      <c r="F1188" s="28"/>
      <c r="G1188" s="28"/>
      <c r="H1188" s="62"/>
      <c r="I1188" s="103"/>
    </row>
    <row r="1189" spans="1:9" ht="30" x14ac:dyDescent="0.25">
      <c r="A1189" s="29">
        <v>25</v>
      </c>
      <c r="B1189" s="27" t="s">
        <v>544</v>
      </c>
      <c r="C1189" s="28" t="s">
        <v>88</v>
      </c>
      <c r="D1189" s="28">
        <v>5</v>
      </c>
      <c r="E1189" s="28">
        <v>5</v>
      </c>
      <c r="F1189" s="78">
        <v>384</v>
      </c>
      <c r="G1189" s="139"/>
      <c r="H1189" s="62">
        <f>D1189*F1189</f>
        <v>1920</v>
      </c>
      <c r="I1189" s="79">
        <f>E1189*G1189</f>
        <v>0</v>
      </c>
    </row>
    <row r="1190" spans="1:9" x14ac:dyDescent="0.25">
      <c r="A1190" s="29"/>
      <c r="B1190" s="27"/>
      <c r="C1190" s="28"/>
      <c r="D1190" s="28"/>
      <c r="E1190" s="28"/>
      <c r="F1190" s="28"/>
      <c r="G1190" s="28"/>
      <c r="H1190" s="62"/>
      <c r="I1190" s="103"/>
    </row>
    <row r="1191" spans="1:9" x14ac:dyDescent="0.25">
      <c r="A1191" s="29">
        <v>26</v>
      </c>
      <c r="B1191" s="27" t="s">
        <v>545</v>
      </c>
      <c r="C1191" s="28" t="s">
        <v>88</v>
      </c>
      <c r="D1191" s="28">
        <v>3</v>
      </c>
      <c r="E1191" s="28">
        <v>3</v>
      </c>
      <c r="F1191" s="78">
        <v>384</v>
      </c>
      <c r="G1191" s="139"/>
      <c r="H1191" s="62">
        <f>D1191*F1191</f>
        <v>1152</v>
      </c>
      <c r="I1191" s="79">
        <f>E1191*G1191</f>
        <v>0</v>
      </c>
    </row>
    <row r="1192" spans="1:9" x14ac:dyDescent="0.25">
      <c r="A1192" s="29"/>
      <c r="B1192" s="27"/>
      <c r="C1192" s="28"/>
      <c r="D1192" s="28"/>
      <c r="E1192" s="28"/>
      <c r="F1192" s="28"/>
      <c r="G1192" s="28"/>
      <c r="H1192" s="62"/>
      <c r="I1192" s="103"/>
    </row>
    <row r="1193" spans="1:9" ht="45" x14ac:dyDescent="0.25">
      <c r="A1193" s="29"/>
      <c r="B1193" s="27" t="s">
        <v>546</v>
      </c>
      <c r="C1193" s="28"/>
      <c r="D1193" s="28"/>
      <c r="E1193" s="28"/>
      <c r="F1193" s="28"/>
      <c r="G1193" s="28"/>
      <c r="H1193" s="62"/>
      <c r="I1193" s="103"/>
    </row>
    <row r="1194" spans="1:9" x14ac:dyDescent="0.25">
      <c r="A1194" s="29"/>
      <c r="B1194" s="27"/>
      <c r="C1194" s="28"/>
      <c r="D1194" s="28"/>
      <c r="E1194" s="28"/>
      <c r="F1194" s="28"/>
      <c r="G1194" s="28"/>
      <c r="H1194" s="62"/>
      <c r="I1194" s="103"/>
    </row>
    <row r="1195" spans="1:9" x14ac:dyDescent="0.25">
      <c r="A1195" s="29"/>
      <c r="B1195" s="27" t="s">
        <v>547</v>
      </c>
      <c r="C1195" s="28"/>
      <c r="D1195" s="28"/>
      <c r="E1195" s="28"/>
      <c r="F1195" s="28"/>
      <c r="G1195" s="28"/>
      <c r="H1195" s="62"/>
      <c r="I1195" s="103"/>
    </row>
    <row r="1196" spans="1:9" x14ac:dyDescent="0.25">
      <c r="A1196" s="29"/>
      <c r="B1196" s="27"/>
      <c r="C1196" s="28"/>
      <c r="D1196" s="28"/>
      <c r="E1196" s="28"/>
      <c r="F1196" s="28"/>
      <c r="G1196" s="28"/>
      <c r="H1196" s="62"/>
      <c r="I1196" s="103"/>
    </row>
    <row r="1197" spans="1:9" ht="30" x14ac:dyDescent="0.25">
      <c r="A1197" s="29">
        <v>27</v>
      </c>
      <c r="B1197" s="27" t="s">
        <v>548</v>
      </c>
      <c r="C1197" s="28" t="s">
        <v>88</v>
      </c>
      <c r="D1197" s="28">
        <v>16</v>
      </c>
      <c r="E1197" s="28">
        <v>16</v>
      </c>
      <c r="F1197" s="78">
        <v>140</v>
      </c>
      <c r="G1197" s="139"/>
      <c r="H1197" s="62">
        <f>D1197*F1197</f>
        <v>2240</v>
      </c>
      <c r="I1197" s="79">
        <f>E1197*G1197</f>
        <v>0</v>
      </c>
    </row>
    <row r="1198" spans="1:9" x14ac:dyDescent="0.25">
      <c r="A1198" s="29"/>
      <c r="B1198" s="27"/>
      <c r="C1198" s="28"/>
      <c r="D1198" s="28"/>
      <c r="E1198" s="28"/>
      <c r="F1198" s="28"/>
      <c r="G1198" s="28"/>
      <c r="H1198" s="62"/>
      <c r="I1198" s="103"/>
    </row>
    <row r="1199" spans="1:9" x14ac:dyDescent="0.25">
      <c r="A1199" s="29"/>
      <c r="B1199" s="27" t="s">
        <v>549</v>
      </c>
      <c r="C1199" s="28"/>
      <c r="D1199" s="28"/>
      <c r="E1199" s="28"/>
      <c r="F1199" s="28"/>
      <c r="G1199" s="28"/>
      <c r="H1199" s="62"/>
      <c r="I1199" s="103"/>
    </row>
    <row r="1200" spans="1:9" x14ac:dyDescent="0.25">
      <c r="A1200" s="29"/>
      <c r="B1200" s="27"/>
      <c r="C1200" s="28"/>
      <c r="D1200" s="28"/>
      <c r="E1200" s="28"/>
      <c r="F1200" s="28"/>
      <c r="G1200" s="28"/>
      <c r="H1200" s="62"/>
      <c r="I1200" s="103"/>
    </row>
    <row r="1201" spans="1:9" ht="30" x14ac:dyDescent="0.25">
      <c r="A1201" s="29"/>
      <c r="B1201" s="27" t="s">
        <v>550</v>
      </c>
      <c r="C1201" s="28"/>
      <c r="D1201" s="28"/>
      <c r="E1201" s="28"/>
      <c r="F1201" s="28"/>
      <c r="G1201" s="28"/>
      <c r="H1201" s="62"/>
      <c r="I1201" s="103"/>
    </row>
    <row r="1202" spans="1:9" x14ac:dyDescent="0.25">
      <c r="A1202" s="29"/>
      <c r="B1202" s="27"/>
      <c r="C1202" s="28"/>
      <c r="D1202" s="28"/>
      <c r="E1202" s="28"/>
      <c r="F1202" s="28"/>
      <c r="G1202" s="28"/>
      <c r="H1202" s="62"/>
      <c r="I1202" s="103"/>
    </row>
    <row r="1203" spans="1:9" ht="91.5" customHeight="1" x14ac:dyDescent="0.25">
      <c r="A1203" s="29">
        <v>28</v>
      </c>
      <c r="B1203" s="27" t="s">
        <v>551</v>
      </c>
      <c r="C1203" s="28" t="s">
        <v>82</v>
      </c>
      <c r="D1203" s="28">
        <v>298</v>
      </c>
      <c r="E1203" s="28">
        <v>298</v>
      </c>
      <c r="F1203" s="78">
        <v>750</v>
      </c>
      <c r="G1203" s="139"/>
      <c r="H1203" s="62">
        <f>D1203*F1203</f>
        <v>223500</v>
      </c>
      <c r="I1203" s="79">
        <f>E1203*G1203</f>
        <v>0</v>
      </c>
    </row>
    <row r="1204" spans="1:9" x14ac:dyDescent="0.25">
      <c r="A1204" s="29"/>
      <c r="B1204" s="27"/>
      <c r="C1204" s="28"/>
      <c r="D1204" s="28"/>
      <c r="E1204" s="28"/>
      <c r="F1204" s="28"/>
      <c r="G1204" s="28"/>
      <c r="H1204" s="62"/>
      <c r="I1204" s="103"/>
    </row>
    <row r="1205" spans="1:9" ht="30" x14ac:dyDescent="0.25">
      <c r="A1205" s="29">
        <v>29</v>
      </c>
      <c r="B1205" s="27" t="s">
        <v>552</v>
      </c>
      <c r="C1205" s="28" t="s">
        <v>88</v>
      </c>
      <c r="D1205" s="28">
        <v>6</v>
      </c>
      <c r="E1205" s="28">
        <v>6</v>
      </c>
      <c r="F1205" s="78">
        <v>750</v>
      </c>
      <c r="G1205" s="139"/>
      <c r="H1205" s="62">
        <f>D1205*F1205</f>
        <v>4500</v>
      </c>
      <c r="I1205" s="79">
        <f>E1205*G1205</f>
        <v>0</v>
      </c>
    </row>
    <row r="1206" spans="1:9" x14ac:dyDescent="0.25">
      <c r="A1206" s="29"/>
      <c r="B1206" s="27"/>
      <c r="C1206" s="28"/>
      <c r="D1206" s="28"/>
      <c r="E1206" s="28"/>
      <c r="F1206" s="28"/>
      <c r="G1206" s="28"/>
      <c r="H1206" s="62"/>
      <c r="I1206" s="103"/>
    </row>
    <row r="1207" spans="1:9" x14ac:dyDescent="0.25">
      <c r="A1207" s="29"/>
      <c r="B1207" s="27" t="s">
        <v>553</v>
      </c>
      <c r="C1207" s="28"/>
      <c r="D1207" s="28"/>
      <c r="E1207" s="28"/>
      <c r="F1207" s="28"/>
      <c r="G1207" s="28"/>
      <c r="H1207" s="62"/>
      <c r="I1207" s="103"/>
    </row>
    <row r="1208" spans="1:9" x14ac:dyDescent="0.25">
      <c r="A1208" s="29"/>
      <c r="B1208" s="27"/>
      <c r="C1208" s="28"/>
      <c r="D1208" s="28"/>
      <c r="E1208" s="28"/>
      <c r="F1208" s="28"/>
      <c r="G1208" s="28"/>
      <c r="H1208" s="62"/>
      <c r="I1208" s="103"/>
    </row>
    <row r="1209" spans="1:9" ht="30" x14ac:dyDescent="0.25">
      <c r="A1209" s="29"/>
      <c r="B1209" s="27" t="s">
        <v>554</v>
      </c>
      <c r="C1209" s="28"/>
      <c r="D1209" s="28"/>
      <c r="E1209" s="28"/>
      <c r="F1209" s="28"/>
      <c r="G1209" s="28"/>
      <c r="H1209" s="62"/>
      <c r="I1209" s="103"/>
    </row>
    <row r="1210" spans="1:9" x14ac:dyDescent="0.25">
      <c r="A1210" s="29"/>
      <c r="B1210" s="27"/>
      <c r="C1210" s="28"/>
      <c r="D1210" s="28"/>
      <c r="E1210" s="28"/>
      <c r="F1210" s="28"/>
      <c r="G1210" s="28"/>
      <c r="H1210" s="62"/>
      <c r="I1210" s="103"/>
    </row>
    <row r="1211" spans="1:9" ht="107.25" customHeight="1" x14ac:dyDescent="0.25">
      <c r="A1211" s="29">
        <v>30</v>
      </c>
      <c r="B1211" s="27" t="s">
        <v>555</v>
      </c>
      <c r="C1211" s="28" t="s">
        <v>88</v>
      </c>
      <c r="D1211" s="28">
        <v>121</v>
      </c>
      <c r="E1211" s="28">
        <v>121</v>
      </c>
      <c r="F1211" s="78">
        <v>900</v>
      </c>
      <c r="G1211" s="139"/>
      <c r="H1211" s="62">
        <f>D1211*F1211</f>
        <v>108900</v>
      </c>
      <c r="I1211" s="79">
        <f>E1211*G1211</f>
        <v>0</v>
      </c>
    </row>
    <row r="1212" spans="1:9" x14ac:dyDescent="0.25">
      <c r="A1212" s="29"/>
      <c r="B1212" s="27"/>
      <c r="C1212" s="28"/>
      <c r="D1212" s="28"/>
      <c r="E1212" s="28"/>
      <c r="F1212" s="28"/>
      <c r="G1212" s="28"/>
      <c r="H1212" s="62"/>
      <c r="I1212" s="103"/>
    </row>
    <row r="1213" spans="1:9" ht="27" customHeight="1" thickBot="1" x14ac:dyDescent="0.3">
      <c r="A1213" s="29"/>
      <c r="B1213" s="67" t="s">
        <v>556</v>
      </c>
      <c r="C1213" s="28"/>
      <c r="D1213" s="28"/>
      <c r="E1213" s="28"/>
      <c r="F1213" s="28"/>
      <c r="G1213" s="28"/>
      <c r="H1213" s="81">
        <f>SUM(H1079:H1211)</f>
        <v>440803</v>
      </c>
      <c r="I1213" s="105">
        <f>SUM(I1079:I1211)</f>
        <v>0</v>
      </c>
    </row>
    <row r="1214" spans="1:9" x14ac:dyDescent="0.25">
      <c r="A1214" s="29"/>
      <c r="B1214" s="27"/>
      <c r="C1214" s="28"/>
      <c r="D1214" s="28"/>
      <c r="E1214" s="28"/>
      <c r="F1214" s="28"/>
      <c r="G1214" s="28"/>
      <c r="H1214" s="62"/>
      <c r="I1214" s="103"/>
    </row>
    <row r="1215" spans="1:9" ht="22.5" customHeight="1" x14ac:dyDescent="0.25">
      <c r="A1215" s="59"/>
      <c r="B1215" s="98" t="s">
        <v>589</v>
      </c>
      <c r="C1215" s="99"/>
      <c r="D1215" s="100"/>
      <c r="E1215" s="100"/>
      <c r="F1215" s="101"/>
      <c r="G1215" s="101"/>
      <c r="H1215" s="101"/>
      <c r="I1215" s="102"/>
    </row>
    <row r="1216" spans="1:9" x14ac:dyDescent="0.25">
      <c r="A1216" s="29"/>
      <c r="B1216" s="27"/>
      <c r="C1216" s="28"/>
      <c r="D1216" s="28"/>
      <c r="E1216" s="28"/>
      <c r="F1216" s="28"/>
      <c r="G1216" s="28"/>
      <c r="H1216" s="62"/>
      <c r="I1216" s="103"/>
    </row>
    <row r="1217" spans="1:9" x14ac:dyDescent="0.25">
      <c r="A1217" s="29"/>
      <c r="B1217" s="27"/>
      <c r="C1217" s="28"/>
      <c r="D1217" s="28"/>
      <c r="E1217" s="28"/>
      <c r="F1217" s="28"/>
      <c r="G1217" s="28"/>
      <c r="H1217" s="62"/>
      <c r="I1217" s="103"/>
    </row>
    <row r="1218" spans="1:9" x14ac:dyDescent="0.25">
      <c r="A1218" s="29"/>
      <c r="B1218" s="27" t="s">
        <v>557</v>
      </c>
      <c r="C1218" s="28"/>
      <c r="D1218" s="28"/>
      <c r="E1218" s="28"/>
      <c r="F1218" s="28"/>
      <c r="G1218" s="28"/>
      <c r="H1218" s="62">
        <f>H14</f>
        <v>980849.73600000015</v>
      </c>
      <c r="I1218" s="103">
        <f>I14</f>
        <v>0</v>
      </c>
    </row>
    <row r="1219" spans="1:9" x14ac:dyDescent="0.25">
      <c r="A1219" s="29"/>
      <c r="B1219" s="27"/>
      <c r="C1219" s="28"/>
      <c r="D1219" s="28"/>
      <c r="E1219" s="28"/>
      <c r="F1219" s="28"/>
      <c r="G1219" s="28"/>
      <c r="H1219" s="62"/>
      <c r="I1219" s="103"/>
    </row>
    <row r="1220" spans="1:9" x14ac:dyDescent="0.25">
      <c r="A1220" s="29"/>
      <c r="B1220" s="27" t="s">
        <v>558</v>
      </c>
      <c r="C1220" s="28"/>
      <c r="D1220" s="28"/>
      <c r="E1220" s="28"/>
      <c r="F1220" s="28"/>
      <c r="G1220" s="28"/>
      <c r="H1220" s="62"/>
      <c r="I1220" s="103"/>
    </row>
    <row r="1221" spans="1:9" ht="27" customHeight="1" x14ac:dyDescent="0.25">
      <c r="A1221" s="29"/>
      <c r="B1221" s="27" t="s">
        <v>50</v>
      </c>
      <c r="C1221" s="28"/>
      <c r="D1221" s="28"/>
      <c r="E1221" s="28"/>
      <c r="F1221" s="28"/>
      <c r="G1221" s="28"/>
      <c r="H1221" s="62">
        <f>H193</f>
        <v>927242</v>
      </c>
      <c r="I1221" s="103">
        <f>I193</f>
        <v>0</v>
      </c>
    </row>
    <row r="1222" spans="1:9" x14ac:dyDescent="0.25">
      <c r="A1222" s="29"/>
      <c r="B1222" s="27"/>
      <c r="C1222" s="28"/>
      <c r="D1222" s="28"/>
      <c r="E1222" s="28"/>
      <c r="F1222" s="28"/>
      <c r="G1222" s="28"/>
      <c r="H1222" s="62"/>
      <c r="I1222" s="103"/>
    </row>
    <row r="1223" spans="1:9" ht="26.25" customHeight="1" x14ac:dyDescent="0.25">
      <c r="A1223" s="29"/>
      <c r="B1223" s="27" t="s">
        <v>559</v>
      </c>
      <c r="C1223" s="28"/>
      <c r="D1223" s="28"/>
      <c r="E1223" s="28"/>
      <c r="F1223" s="28"/>
      <c r="G1223" s="28"/>
      <c r="H1223" s="62">
        <f>H264</f>
        <v>32760</v>
      </c>
      <c r="I1223" s="103">
        <f>I264</f>
        <v>0</v>
      </c>
    </row>
    <row r="1224" spans="1:9" ht="18" customHeight="1" x14ac:dyDescent="0.25">
      <c r="A1224" s="29"/>
      <c r="B1224" s="27"/>
      <c r="C1224" s="28"/>
      <c r="D1224" s="28"/>
      <c r="E1224" s="28"/>
      <c r="F1224" s="28"/>
      <c r="G1224" s="28"/>
      <c r="H1224" s="62"/>
      <c r="I1224" s="103"/>
    </row>
    <row r="1225" spans="1:9" ht="27" customHeight="1" x14ac:dyDescent="0.25">
      <c r="A1225" s="29"/>
      <c r="B1225" s="27" t="s">
        <v>172</v>
      </c>
      <c r="C1225" s="28"/>
      <c r="D1225" s="28"/>
      <c r="E1225" s="28"/>
      <c r="F1225" s="28"/>
      <c r="G1225" s="28"/>
      <c r="H1225" s="62">
        <f>H331</f>
        <v>159270</v>
      </c>
      <c r="I1225" s="79">
        <f>I331</f>
        <v>0</v>
      </c>
    </row>
    <row r="1226" spans="1:9" ht="22.5" customHeight="1" x14ac:dyDescent="0.25">
      <c r="A1226" s="29"/>
      <c r="B1226" s="27"/>
      <c r="C1226" s="28"/>
      <c r="D1226" s="28"/>
      <c r="E1226" s="28"/>
      <c r="F1226" s="28"/>
      <c r="G1226" s="28"/>
      <c r="H1226" s="62"/>
      <c r="I1226" s="103"/>
    </row>
    <row r="1227" spans="1:9" ht="27" customHeight="1" x14ac:dyDescent="0.25">
      <c r="A1227" s="29"/>
      <c r="B1227" s="27" t="s">
        <v>205</v>
      </c>
      <c r="C1227" s="28"/>
      <c r="D1227" s="28"/>
      <c r="E1227" s="28"/>
      <c r="F1227" s="28"/>
      <c r="G1227" s="28"/>
      <c r="H1227" s="62">
        <f>H384</f>
        <v>20085</v>
      </c>
      <c r="I1227" s="103">
        <f>I384</f>
        <v>0</v>
      </c>
    </row>
    <row r="1228" spans="1:9" ht="22.5" customHeight="1" x14ac:dyDescent="0.25">
      <c r="A1228" s="29"/>
      <c r="B1228" s="27"/>
      <c r="C1228" s="28"/>
      <c r="D1228" s="28"/>
      <c r="E1228" s="28"/>
      <c r="F1228" s="28"/>
      <c r="G1228" s="28"/>
      <c r="H1228" s="62"/>
      <c r="I1228" s="103"/>
    </row>
    <row r="1229" spans="1:9" ht="27" customHeight="1" x14ac:dyDescent="0.25">
      <c r="A1229" s="29"/>
      <c r="B1229" s="27" t="s">
        <v>560</v>
      </c>
      <c r="C1229" s="28"/>
      <c r="D1229" s="28"/>
      <c r="E1229" s="28"/>
      <c r="F1229" s="28"/>
      <c r="G1229" s="28"/>
      <c r="H1229" s="62">
        <f>H437</f>
        <v>616792</v>
      </c>
      <c r="I1229" s="103">
        <f>I437</f>
        <v>0</v>
      </c>
    </row>
    <row r="1230" spans="1:9" ht="18.75" customHeight="1" x14ac:dyDescent="0.25">
      <c r="A1230" s="29"/>
      <c r="B1230" s="27"/>
      <c r="C1230" s="28"/>
      <c r="D1230" s="28"/>
      <c r="E1230" s="28"/>
      <c r="F1230" s="28"/>
      <c r="G1230" s="28"/>
      <c r="H1230" s="62"/>
      <c r="I1230" s="103"/>
    </row>
    <row r="1231" spans="1:9" ht="27" customHeight="1" x14ac:dyDescent="0.25">
      <c r="A1231" s="29"/>
      <c r="B1231" s="27" t="s">
        <v>252</v>
      </c>
      <c r="C1231" s="28"/>
      <c r="D1231" s="28"/>
      <c r="E1231" s="28"/>
      <c r="F1231" s="28"/>
      <c r="G1231" s="28"/>
      <c r="H1231" s="62">
        <f>H526</f>
        <v>782370</v>
      </c>
      <c r="I1231" s="103">
        <f>I526</f>
        <v>0</v>
      </c>
    </row>
    <row r="1232" spans="1:9" ht="21" customHeight="1" x14ac:dyDescent="0.25">
      <c r="A1232" s="29"/>
      <c r="B1232" s="27"/>
      <c r="C1232" s="28"/>
      <c r="D1232" s="28"/>
      <c r="E1232" s="28"/>
      <c r="F1232" s="28"/>
      <c r="G1232" s="28"/>
      <c r="H1232" s="62"/>
      <c r="I1232" s="103"/>
    </row>
    <row r="1233" spans="1:9" ht="27" customHeight="1" x14ac:dyDescent="0.25">
      <c r="A1233" s="29"/>
      <c r="B1233" s="27" t="s">
        <v>561</v>
      </c>
      <c r="C1233" s="28"/>
      <c r="D1233" s="28"/>
      <c r="E1233" s="28"/>
      <c r="F1233" s="28"/>
      <c r="G1233" s="28"/>
      <c r="H1233" s="62">
        <f>H549</f>
        <v>259425</v>
      </c>
      <c r="I1233" s="103">
        <f>I549</f>
        <v>0</v>
      </c>
    </row>
    <row r="1234" spans="1:9" ht="20.25" customHeight="1" x14ac:dyDescent="0.25">
      <c r="A1234" s="29"/>
      <c r="B1234" s="27"/>
      <c r="C1234" s="28"/>
      <c r="D1234" s="28"/>
      <c r="E1234" s="28"/>
      <c r="F1234" s="28"/>
      <c r="G1234" s="28"/>
      <c r="H1234" s="62"/>
      <c r="I1234" s="103"/>
    </row>
    <row r="1235" spans="1:9" ht="27" customHeight="1" x14ac:dyDescent="0.25">
      <c r="A1235" s="29"/>
      <c r="B1235" s="27" t="s">
        <v>300</v>
      </c>
      <c r="C1235" s="28"/>
      <c r="D1235" s="28"/>
      <c r="E1235" s="28"/>
      <c r="F1235" s="28"/>
      <c r="G1235" s="28"/>
      <c r="H1235" s="62">
        <f>H598</f>
        <v>194258</v>
      </c>
      <c r="I1235" s="103">
        <f>I598</f>
        <v>0</v>
      </c>
    </row>
    <row r="1236" spans="1:9" ht="21.75" customHeight="1" x14ac:dyDescent="0.25">
      <c r="A1236" s="29"/>
      <c r="B1236" s="27"/>
      <c r="C1236" s="28"/>
      <c r="D1236" s="28"/>
      <c r="E1236" s="28"/>
      <c r="F1236" s="28"/>
      <c r="G1236" s="28"/>
      <c r="H1236" s="62"/>
      <c r="I1236" s="103"/>
    </row>
    <row r="1237" spans="1:9" ht="27" customHeight="1" x14ac:dyDescent="0.25">
      <c r="A1237" s="29"/>
      <c r="B1237" s="27" t="s">
        <v>319</v>
      </c>
      <c r="C1237" s="28"/>
      <c r="D1237" s="28"/>
      <c r="E1237" s="28"/>
      <c r="F1237" s="28"/>
      <c r="G1237" s="28"/>
      <c r="H1237" s="62">
        <f>H645</f>
        <v>205700</v>
      </c>
      <c r="I1237" s="103">
        <f>I645</f>
        <v>0</v>
      </c>
    </row>
    <row r="1238" spans="1:9" ht="21.75" customHeight="1" x14ac:dyDescent="0.25">
      <c r="A1238" s="29"/>
      <c r="B1238" s="27"/>
      <c r="C1238" s="28"/>
      <c r="D1238" s="28"/>
      <c r="E1238" s="28"/>
      <c r="F1238" s="28"/>
      <c r="G1238" s="28"/>
      <c r="H1238" s="62"/>
      <c r="I1238" s="103"/>
    </row>
    <row r="1239" spans="1:9" ht="27" customHeight="1" x14ac:dyDescent="0.25">
      <c r="A1239" s="29"/>
      <c r="B1239" s="27" t="s">
        <v>562</v>
      </c>
      <c r="C1239" s="28"/>
      <c r="D1239" s="28"/>
      <c r="E1239" s="28"/>
      <c r="F1239" s="28"/>
      <c r="G1239" s="28"/>
      <c r="H1239" s="62">
        <f>H676</f>
        <v>58800</v>
      </c>
      <c r="I1239" s="103">
        <f>I676</f>
        <v>0</v>
      </c>
    </row>
    <row r="1240" spans="1:9" ht="21" customHeight="1" x14ac:dyDescent="0.25">
      <c r="A1240" s="29"/>
      <c r="B1240" s="27"/>
      <c r="C1240" s="28"/>
      <c r="D1240" s="28"/>
      <c r="E1240" s="28"/>
      <c r="F1240" s="28"/>
      <c r="G1240" s="28"/>
      <c r="H1240" s="62"/>
      <c r="I1240" s="103"/>
    </row>
    <row r="1241" spans="1:9" ht="27" customHeight="1" x14ac:dyDescent="0.25">
      <c r="A1241" s="29"/>
      <c r="B1241" s="27" t="s">
        <v>353</v>
      </c>
      <c r="C1241" s="28"/>
      <c r="D1241" s="28"/>
      <c r="E1241" s="28"/>
      <c r="F1241" s="28"/>
      <c r="G1241" s="28"/>
      <c r="H1241" s="62">
        <f>H727</f>
        <v>116100</v>
      </c>
      <c r="I1241" s="103">
        <f>I727</f>
        <v>0</v>
      </c>
    </row>
    <row r="1242" spans="1:9" ht="21.75" customHeight="1" x14ac:dyDescent="0.25">
      <c r="A1242" s="29"/>
      <c r="B1242" s="27"/>
      <c r="C1242" s="28"/>
      <c r="D1242" s="28"/>
      <c r="E1242" s="28"/>
      <c r="F1242" s="28"/>
      <c r="G1242" s="28"/>
      <c r="H1242" s="62"/>
      <c r="I1242" s="103"/>
    </row>
    <row r="1243" spans="1:9" ht="27" customHeight="1" x14ac:dyDescent="0.25">
      <c r="A1243" s="29"/>
      <c r="B1243" s="27" t="s">
        <v>375</v>
      </c>
      <c r="C1243" s="28"/>
      <c r="D1243" s="28"/>
      <c r="E1243" s="28"/>
      <c r="F1243" s="28"/>
      <c r="G1243" s="28"/>
      <c r="H1243" s="62">
        <f>H750</f>
        <v>12210</v>
      </c>
      <c r="I1243" s="103">
        <f>I750</f>
        <v>0</v>
      </c>
    </row>
    <row r="1244" spans="1:9" ht="23.25" customHeight="1" x14ac:dyDescent="0.25">
      <c r="A1244" s="29"/>
      <c r="B1244" s="27"/>
      <c r="C1244" s="28"/>
      <c r="D1244" s="28"/>
      <c r="E1244" s="28"/>
      <c r="F1244" s="28"/>
      <c r="G1244" s="28"/>
      <c r="H1244" s="62"/>
      <c r="I1244" s="103"/>
    </row>
    <row r="1245" spans="1:9" ht="27" customHeight="1" x14ac:dyDescent="0.25">
      <c r="A1245" s="29"/>
      <c r="B1245" s="27" t="s">
        <v>385</v>
      </c>
      <c r="C1245" s="28"/>
      <c r="D1245" s="28"/>
      <c r="E1245" s="28"/>
      <c r="F1245" s="28"/>
      <c r="G1245" s="28"/>
      <c r="H1245" s="62">
        <f>H807</f>
        <v>248960</v>
      </c>
      <c r="I1245" s="103">
        <f>I807</f>
        <v>0</v>
      </c>
    </row>
    <row r="1246" spans="1:9" ht="21" customHeight="1" x14ac:dyDescent="0.25">
      <c r="A1246" s="29"/>
      <c r="B1246" s="27"/>
      <c r="C1246" s="28"/>
      <c r="D1246" s="28"/>
      <c r="E1246" s="28"/>
      <c r="F1246" s="28"/>
      <c r="G1246" s="28"/>
      <c r="H1246" s="62"/>
      <c r="I1246" s="103"/>
    </row>
    <row r="1247" spans="1:9" ht="27" customHeight="1" x14ac:dyDescent="0.25">
      <c r="A1247" s="29"/>
      <c r="B1247" s="27" t="s">
        <v>563</v>
      </c>
      <c r="C1247" s="28"/>
      <c r="D1247" s="28"/>
      <c r="E1247" s="28"/>
      <c r="F1247" s="28"/>
      <c r="G1247" s="28"/>
      <c r="H1247" s="62">
        <f>H1065</f>
        <v>466196</v>
      </c>
      <c r="I1247" s="103">
        <f>I1065</f>
        <v>0</v>
      </c>
    </row>
    <row r="1248" spans="1:9" ht="21" customHeight="1" x14ac:dyDescent="0.25">
      <c r="A1248" s="29"/>
      <c r="B1248" s="27"/>
      <c r="C1248" s="28"/>
      <c r="D1248" s="28"/>
      <c r="E1248" s="28"/>
      <c r="F1248" s="28"/>
      <c r="G1248" s="28"/>
      <c r="H1248" s="62"/>
      <c r="I1248" s="103"/>
    </row>
    <row r="1249" spans="1:9" ht="27" customHeight="1" x14ac:dyDescent="0.25">
      <c r="A1249" s="29"/>
      <c r="B1249" s="27" t="s">
        <v>564</v>
      </c>
      <c r="C1249" s="28"/>
      <c r="D1249" s="28"/>
      <c r="E1249" s="28"/>
      <c r="F1249" s="28"/>
      <c r="G1249" s="28"/>
      <c r="H1249" s="62">
        <f>H1213</f>
        <v>440803</v>
      </c>
      <c r="I1249" s="103">
        <f>I1213</f>
        <v>0</v>
      </c>
    </row>
    <row r="1250" spans="1:9" x14ac:dyDescent="0.25">
      <c r="A1250" s="29"/>
      <c r="B1250" s="27"/>
      <c r="C1250" s="28"/>
      <c r="D1250" s="28"/>
      <c r="E1250" s="28"/>
      <c r="F1250" s="28"/>
      <c r="G1250" s="28"/>
      <c r="H1250" s="62"/>
      <c r="I1250" s="108"/>
    </row>
    <row r="1251" spans="1:9" x14ac:dyDescent="0.25">
      <c r="A1251" s="109"/>
      <c r="B1251" s="110"/>
      <c r="C1251" s="111"/>
      <c r="D1251" s="112"/>
      <c r="E1251" s="112"/>
      <c r="F1251" s="113"/>
      <c r="G1251" s="113"/>
      <c r="H1251" s="114"/>
      <c r="I1251" s="51"/>
    </row>
    <row r="1252" spans="1:9" x14ac:dyDescent="0.25">
      <c r="A1252" s="115" t="s">
        <v>565</v>
      </c>
      <c r="B1252" s="125"/>
      <c r="C1252" s="126"/>
      <c r="D1252" s="116"/>
      <c r="E1252" s="116"/>
      <c r="F1252" s="127"/>
      <c r="G1252" s="127"/>
      <c r="H1252" s="117">
        <f>SUM(H1218:H1250)</f>
        <v>5521820.7359999996</v>
      </c>
      <c r="I1252" s="118">
        <f>SUM(I1218:I1250)</f>
        <v>0</v>
      </c>
    </row>
    <row r="1253" spans="1:9" x14ac:dyDescent="0.25">
      <c r="A1253" s="119"/>
      <c r="B1253" s="128"/>
      <c r="C1253" s="129"/>
      <c r="D1253" s="120"/>
      <c r="E1253" s="120"/>
      <c r="F1253" s="130"/>
      <c r="G1253" s="130"/>
      <c r="H1253" s="121"/>
      <c r="I1253" s="122"/>
    </row>
    <row r="1254" spans="1:9" x14ac:dyDescent="0.25">
      <c r="A1254" s="115" t="s">
        <v>566</v>
      </c>
      <c r="B1254" s="125"/>
      <c r="C1254" s="126"/>
      <c r="D1254" s="116"/>
      <c r="E1254" s="116"/>
      <c r="F1254" s="127"/>
      <c r="G1254" s="127"/>
      <c r="H1254" s="117">
        <f>H1252*0.15</f>
        <v>828273.11039999989</v>
      </c>
      <c r="I1254" s="118">
        <f>I1252*0.15</f>
        <v>0</v>
      </c>
    </row>
    <row r="1255" spans="1:9" x14ac:dyDescent="0.25">
      <c r="A1255" s="119"/>
      <c r="B1255" s="128"/>
      <c r="C1255" s="129"/>
      <c r="D1255" s="120"/>
      <c r="E1255" s="120"/>
      <c r="F1255" s="130"/>
      <c r="G1255" s="130"/>
      <c r="H1255" s="121"/>
      <c r="I1255" s="122"/>
    </row>
    <row r="1256" spans="1:9" ht="15.75" thickBot="1" x14ac:dyDescent="0.3">
      <c r="A1256" s="131" t="s">
        <v>567</v>
      </c>
      <c r="B1256" s="132"/>
      <c r="C1256" s="133"/>
      <c r="D1256" s="134"/>
      <c r="E1256" s="134"/>
      <c r="F1256" s="135"/>
      <c r="G1256" s="135"/>
      <c r="H1256" s="136">
        <f>H1254+H1252</f>
        <v>6350093.8463999992</v>
      </c>
      <c r="I1256" s="137">
        <f>I1254+I1252</f>
        <v>0</v>
      </c>
    </row>
  </sheetData>
  <sheetProtection algorithmName="SHA-512" hashValue="aP4XdyXhkham9anr5vBVGUCa0y/2Xp+ZHwF67HHfiayRS3ckA8e704egG7PZt86ingIFa3bAt0F43/MzVAwtkQ==" saltValue="r4sgKUjG3is+b3lU8oodMA==" spinCount="100000" sheet="1" objects="1" scenarios="1" selectLockedCells="1"/>
  <mergeCells count="10">
    <mergeCell ref="A1:I1"/>
    <mergeCell ref="H2:I2"/>
    <mergeCell ref="H3:I3"/>
    <mergeCell ref="A5:I5"/>
    <mergeCell ref="C4:I4"/>
    <mergeCell ref="A2:B2"/>
    <mergeCell ref="D2:F2"/>
    <mergeCell ref="A3:B3"/>
    <mergeCell ref="D3:F3"/>
    <mergeCell ref="A4:B4"/>
  </mergeCells>
  <pageMargins left="0.70866141732283472" right="0.70866141732283472" top="0.74803149606299213" bottom="0.74803149606299213" header="0.31496062992125984" footer="0.31496062992125984"/>
  <pageSetup paperSize="9" scale="64" orientation="portrait" r:id="rId1"/>
  <headerFooter>
    <oddFooter>&amp;CPage &amp;P of &amp;N</oddFooter>
  </headerFooter>
  <rowBreaks count="1" manualBreakCount="1">
    <brk id="1214"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6f0c255-5347-412a-9898-b73f69f43992">
      <Terms xmlns="http://schemas.microsoft.com/office/infopath/2007/PartnerControls"/>
    </lcf76f155ced4ddcb4097134ff3c332f>
    <TaxCatchAll xmlns="5261ef6f-1293-45ad-bbfd-5322adcb4c1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BC9A26E6A8274DA044047103B22A6E" ma:contentTypeVersion="14" ma:contentTypeDescription="Create a new document." ma:contentTypeScope="" ma:versionID="eb5d1364a01e9c585a6ce46da16a7763">
  <xsd:schema xmlns:xsd="http://www.w3.org/2001/XMLSchema" xmlns:xs="http://www.w3.org/2001/XMLSchema" xmlns:p="http://schemas.microsoft.com/office/2006/metadata/properties" xmlns:ns2="a6f0c255-5347-412a-9898-b73f69f43992" xmlns:ns3="5261ef6f-1293-45ad-bbfd-5322adcb4c1b" targetNamespace="http://schemas.microsoft.com/office/2006/metadata/properties" ma:root="true" ma:fieldsID="ca3282b54191533601bd0cc67ca02526" ns2:_="" ns3:_="">
    <xsd:import namespace="a6f0c255-5347-412a-9898-b73f69f43992"/>
    <xsd:import namespace="5261ef6f-1293-45ad-bbfd-5322adcb4c1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f0c255-5347-412a-9898-b73f69f439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cb359bc-07ab-4fce-9f8d-2212bf91a406"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61ef6f-1293-45ad-bbfd-5322adcb4c1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0b255ff-15d7-4636-b52d-15d3e6d41b4e}" ma:internalName="TaxCatchAll" ma:showField="CatchAllData" ma:web="5261ef6f-1293-45ad-bbfd-5322adcb4c1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16D878-F50B-4D12-BE9D-49AFD33D5DAC}">
  <ds:schemaRefs>
    <ds:schemaRef ds:uri="http://schemas.microsoft.com/office/infopath/2007/PartnerControls"/>
    <ds:schemaRef ds:uri="http://purl.org/dc/elements/1.1/"/>
    <ds:schemaRef ds:uri="http://www.w3.org/XML/1998/namespace"/>
    <ds:schemaRef ds:uri="http://purl.org/dc/dcmitype/"/>
    <ds:schemaRef ds:uri="5261ef6f-1293-45ad-bbfd-5322adcb4c1b"/>
    <ds:schemaRef ds:uri="http://schemas.microsoft.com/office/2006/metadata/properties"/>
    <ds:schemaRef ds:uri="http://schemas.openxmlformats.org/package/2006/metadata/core-properties"/>
    <ds:schemaRef ds:uri="http://purl.org/dc/terms/"/>
    <ds:schemaRef ds:uri="http://schemas.microsoft.com/office/2006/documentManagement/types"/>
    <ds:schemaRef ds:uri="a6f0c255-5347-412a-9898-b73f69f43992"/>
  </ds:schemaRefs>
</ds:datastoreItem>
</file>

<file path=customXml/itemProps2.xml><?xml version="1.0" encoding="utf-8"?>
<ds:datastoreItem xmlns:ds="http://schemas.openxmlformats.org/officeDocument/2006/customXml" ds:itemID="{832AB7A1-2E0F-4F71-9A4E-DD6ABA46C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f0c255-5347-412a-9898-b73f69f43992"/>
    <ds:schemaRef ds:uri="5261ef6f-1293-45ad-bbfd-5322adcb4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071FCB-9C7A-488C-96B5-563A39B13C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PageFLASH DRIVE BQ CL 99</vt:lpstr>
      <vt:lpstr>SDS-PH14-ZUZIMF</vt:lpstr>
      <vt:lpstr>'SDS-PH14-ZUZIMF'!Print_Area</vt:lpstr>
      <vt:lpstr>'SDS-PH14-ZUZIMF'!Print_Titles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Gasa</dc:creator>
  <cp:keywords/>
  <dc:description/>
  <cp:lastModifiedBy>Melissa Gasa</cp:lastModifiedBy>
  <cp:revision/>
  <cp:lastPrinted>2026-02-09T15:36:58Z</cp:lastPrinted>
  <dcterms:created xsi:type="dcterms:W3CDTF">2020-04-30T06:52:31Z</dcterms:created>
  <dcterms:modified xsi:type="dcterms:W3CDTF">2026-03-03T08:38:27Z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0x0101008CBC9A26E6A8274DA044047103B22A6E</vt:lpwstr>
  </property>
  <property fmtid="{D5CDD505-2E9C-101B-9397-08002B2CF9AE}" pid="3" name="MediaServiceImageTags">
    <vt:lpwstr/>
  </property>
</Properties>
</file>