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ntralenergyfund.sharepoint.com/sites/Procurement/Procurement Operational 20252026/Above 1 000 000 transactions/SANPC Project List/RFP -  Motor Repairs Maintenance - three years/RFP Documents/"/>
    </mc:Choice>
  </mc:AlternateContent>
  <xr:revisionPtr revIDLastSave="6" documentId="8_{C6FD3522-4104-403B-9D43-9273E5BBB411}" xr6:coauthVersionLast="47" xr6:coauthVersionMax="47" xr10:uidLastSave="{31DA671C-70B3-436A-A17F-E7B9B806AE8E}"/>
  <bookViews>
    <workbookView xWindow="28680" yWindow="-120" windowWidth="29040" windowHeight="15720" xr2:uid="{F45E2552-424F-4C0F-8EAD-71F8CD5084B4}"/>
  </bookViews>
  <sheets>
    <sheet name="Sht1 - Sum Year 3" sheetId="8" r:id="rId1"/>
    <sheet name="Sht2 - 2 Pole LV" sheetId="1" r:id="rId2"/>
    <sheet name="Sht3 - 4 Pole LV" sheetId="2" r:id="rId3"/>
    <sheet name="Sht4 - 6 Pole LV" sheetId="3" r:id="rId4"/>
    <sheet name="Sht5 - 8 Pole LV" sheetId="4" r:id="rId5"/>
    <sheet name="Sht6 - &lt;=16 Pole LV" sheetId="5" r:id="rId6"/>
    <sheet name="Sht7 - MV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1" i="6" l="1"/>
  <c r="G22" i="8"/>
  <c r="G21" i="8"/>
  <c r="G20" i="8"/>
  <c r="G19" i="8"/>
  <c r="G18" i="8"/>
  <c r="H18" i="8" l="1"/>
  <c r="H20" i="8"/>
  <c r="H21" i="8"/>
  <c r="H19" i="8"/>
  <c r="H22" i="8"/>
  <c r="H23" i="8" l="1"/>
  <c r="H29" i="8"/>
  <c r="D11" i="8" l="1"/>
  <c r="F11" i="8" s="1"/>
  <c r="H11" i="8" s="1"/>
  <c r="D10" i="8"/>
  <c r="F10" i="8" s="1"/>
  <c r="H10" i="8" s="1"/>
  <c r="P71" i="6" l="1" a="1"/>
  <c r="P71" i="6" s="1"/>
  <c r="O71" i="6" a="1"/>
  <c r="O71" i="6" s="1"/>
  <c r="N71" i="6" a="1"/>
  <c r="N71" i="6" s="1"/>
  <c r="M71" i="6" a="1"/>
  <c r="M71" i="6" s="1"/>
  <c r="L71" i="6" a="1"/>
  <c r="L71" i="6" s="1"/>
  <c r="K71" i="6" a="1"/>
  <c r="K71" i="6" s="1"/>
  <c r="J71" i="6" a="1"/>
  <c r="J71" i="6" s="1"/>
  <c r="I71" i="6" a="1"/>
  <c r="I71" i="6" s="1"/>
  <c r="H71" i="6" a="1"/>
  <c r="H71" i="6" s="1"/>
  <c r="G71" i="6" a="1"/>
  <c r="G71" i="6" s="1"/>
  <c r="F71" i="6" a="1"/>
  <c r="F71" i="6" s="1"/>
  <c r="E71" i="6" a="1"/>
  <c r="E71" i="6" s="1"/>
  <c r="D71" i="6" a="1"/>
  <c r="D71" i="6" s="1"/>
  <c r="C71" i="6" a="1"/>
  <c r="C71" i="6" s="1"/>
  <c r="AB49" i="5" a="1"/>
  <c r="AB49" i="5" s="1"/>
  <c r="AA49" i="5" a="1"/>
  <c r="AA49" i="5" s="1"/>
  <c r="Z49" i="5" a="1"/>
  <c r="Z49" i="5" s="1"/>
  <c r="Y49" i="5" a="1"/>
  <c r="Y49" i="5" s="1"/>
  <c r="X49" i="5" a="1"/>
  <c r="X49" i="5" s="1"/>
  <c r="W49" i="5" a="1"/>
  <c r="W49" i="5" s="1"/>
  <c r="V49" i="5" a="1"/>
  <c r="V49" i="5" s="1"/>
  <c r="U49" i="5" a="1"/>
  <c r="U49" i="5" s="1"/>
  <c r="T49" i="5" a="1"/>
  <c r="T49" i="5" s="1"/>
  <c r="S49" i="5" a="1"/>
  <c r="S49" i="5" s="1"/>
  <c r="R49" i="5" a="1"/>
  <c r="R49" i="5" s="1"/>
  <c r="Q49" i="5" a="1"/>
  <c r="Q49" i="5" s="1"/>
  <c r="P49" i="5" a="1"/>
  <c r="P49" i="5" s="1"/>
  <c r="O49" i="5" a="1"/>
  <c r="O49" i="5" s="1"/>
  <c r="N49" i="5" a="1"/>
  <c r="N49" i="5" s="1"/>
  <c r="M49" i="5" a="1"/>
  <c r="M49" i="5" s="1"/>
  <c r="L49" i="5" a="1"/>
  <c r="L49" i="5" s="1"/>
  <c r="K49" i="5" a="1"/>
  <c r="K49" i="5" s="1"/>
  <c r="J49" i="5" a="1"/>
  <c r="J49" i="5" s="1"/>
  <c r="I49" i="5" a="1"/>
  <c r="I49" i="5" s="1"/>
  <c r="H49" i="5" a="1"/>
  <c r="H49" i="5" s="1"/>
  <c r="G49" i="5" a="1"/>
  <c r="G49" i="5" s="1"/>
  <c r="F49" i="5" a="1"/>
  <c r="F49" i="5" s="1"/>
  <c r="E49" i="5" a="1"/>
  <c r="E49" i="5" s="1"/>
  <c r="D49" i="5" a="1"/>
  <c r="D49" i="5" s="1"/>
  <c r="C49" i="5" a="1"/>
  <c r="C49" i="5" s="1"/>
  <c r="AC49" i="5" s="1"/>
  <c r="AB49" i="4" a="1"/>
  <c r="AB49" i="4" s="1"/>
  <c r="AA49" i="4" a="1"/>
  <c r="AA49" i="4" s="1"/>
  <c r="Z49" i="4" a="1"/>
  <c r="Z49" i="4" s="1"/>
  <c r="Y49" i="4" a="1"/>
  <c r="Y49" i="4" s="1"/>
  <c r="X49" i="4" a="1"/>
  <c r="X49" i="4" s="1"/>
  <c r="W49" i="4" a="1"/>
  <c r="W49" i="4" s="1"/>
  <c r="V49" i="4" a="1"/>
  <c r="V49" i="4" s="1"/>
  <c r="U49" i="4" a="1"/>
  <c r="U49" i="4" s="1"/>
  <c r="T49" i="4" a="1"/>
  <c r="T49" i="4" s="1"/>
  <c r="S49" i="4" a="1"/>
  <c r="S49" i="4" s="1"/>
  <c r="R49" i="4" a="1"/>
  <c r="R49" i="4" s="1"/>
  <c r="AC49" i="4" s="1"/>
  <c r="D9" i="8" s="1"/>
  <c r="F9" i="8" s="1"/>
  <c r="H9" i="8" s="1"/>
  <c r="Q49" i="4" a="1"/>
  <c r="Q49" i="4" s="1"/>
  <c r="P49" i="4" a="1"/>
  <c r="P49" i="4" s="1"/>
  <c r="O49" i="4" a="1"/>
  <c r="O49" i="4" s="1"/>
  <c r="N49" i="4" a="1"/>
  <c r="N49" i="4" s="1"/>
  <c r="M49" i="4" a="1"/>
  <c r="M49" i="4" s="1"/>
  <c r="L49" i="4" a="1"/>
  <c r="L49" i="4" s="1"/>
  <c r="K49" i="4" a="1"/>
  <c r="K49" i="4" s="1"/>
  <c r="J49" i="4" a="1"/>
  <c r="J49" i="4" s="1"/>
  <c r="I49" i="4" a="1"/>
  <c r="I49" i="4" s="1"/>
  <c r="H49" i="4" a="1"/>
  <c r="H49" i="4" s="1"/>
  <c r="G49" i="4" a="1"/>
  <c r="G49" i="4" s="1"/>
  <c r="F49" i="4" a="1"/>
  <c r="F49" i="4" s="1"/>
  <c r="E49" i="4" a="1"/>
  <c r="E49" i="4" s="1"/>
  <c r="D49" i="4" a="1"/>
  <c r="D49" i="4" s="1"/>
  <c r="C49" i="4" a="1"/>
  <c r="C49" i="4" s="1"/>
  <c r="AB49" i="3" a="1"/>
  <c r="AB49" i="3" s="1"/>
  <c r="AA49" i="3" a="1"/>
  <c r="AA49" i="3" s="1"/>
  <c r="Z49" i="3" a="1"/>
  <c r="Z49" i="3" s="1"/>
  <c r="Y49" i="3" a="1"/>
  <c r="Y49" i="3" s="1"/>
  <c r="X49" i="3" a="1"/>
  <c r="X49" i="3" s="1"/>
  <c r="W49" i="3" a="1"/>
  <c r="W49" i="3" s="1"/>
  <c r="V49" i="3" a="1"/>
  <c r="V49" i="3" s="1"/>
  <c r="U49" i="3" a="1"/>
  <c r="U49" i="3" s="1"/>
  <c r="T49" i="3" a="1"/>
  <c r="T49" i="3" s="1"/>
  <c r="S49" i="3" a="1"/>
  <c r="S49" i="3" s="1"/>
  <c r="R49" i="3" a="1"/>
  <c r="R49" i="3" s="1"/>
  <c r="Q49" i="3" a="1"/>
  <c r="Q49" i="3" s="1"/>
  <c r="P49" i="3" a="1"/>
  <c r="P49" i="3" s="1"/>
  <c r="O49" i="3" a="1"/>
  <c r="O49" i="3" s="1"/>
  <c r="N49" i="3" a="1"/>
  <c r="N49" i="3" s="1"/>
  <c r="M49" i="3" a="1"/>
  <c r="M49" i="3" s="1"/>
  <c r="L49" i="3" a="1"/>
  <c r="L49" i="3" s="1"/>
  <c r="K49" i="3" a="1"/>
  <c r="K49" i="3" s="1"/>
  <c r="J49" i="3" a="1"/>
  <c r="J49" i="3" s="1"/>
  <c r="I49" i="3" a="1"/>
  <c r="I49" i="3" s="1"/>
  <c r="H49" i="3" a="1"/>
  <c r="H49" i="3" s="1"/>
  <c r="G49" i="3" a="1"/>
  <c r="G49" i="3" s="1"/>
  <c r="F49" i="3" a="1"/>
  <c r="F49" i="3" s="1"/>
  <c r="E49" i="3" a="1"/>
  <c r="E49" i="3" s="1"/>
  <c r="D49" i="3" a="1"/>
  <c r="D49" i="3" s="1"/>
  <c r="C49" i="3" a="1"/>
  <c r="C49" i="3" s="1"/>
  <c r="AB49" i="2" a="1"/>
  <c r="AB49" i="2" s="1"/>
  <c r="AA49" i="2"/>
  <c r="AA49" i="2" a="1"/>
  <c r="Z49" i="2" a="1"/>
  <c r="Z49" i="2" s="1"/>
  <c r="Y49" i="2" a="1"/>
  <c r="Y49" i="2" s="1"/>
  <c r="X49" i="2" a="1"/>
  <c r="X49" i="2" s="1"/>
  <c r="W49" i="2" a="1"/>
  <c r="W49" i="2" s="1"/>
  <c r="V49" i="2" a="1"/>
  <c r="V49" i="2" s="1"/>
  <c r="U49" i="2" a="1"/>
  <c r="U49" i="2" s="1"/>
  <c r="T49" i="2" a="1"/>
  <c r="T49" i="2" s="1"/>
  <c r="S49" i="2" a="1"/>
  <c r="S49" i="2" s="1"/>
  <c r="R49" i="2" a="1"/>
  <c r="R49" i="2" s="1"/>
  <c r="Q49" i="2" a="1"/>
  <c r="Q49" i="2" s="1"/>
  <c r="P49" i="2" a="1"/>
  <c r="P49" i="2" s="1"/>
  <c r="O49" i="2" a="1"/>
  <c r="O49" i="2" s="1"/>
  <c r="N49" i="2" a="1"/>
  <c r="N49" i="2" s="1"/>
  <c r="M49" i="2" a="1"/>
  <c r="M49" i="2" s="1"/>
  <c r="L49" i="2" a="1"/>
  <c r="L49" i="2" s="1"/>
  <c r="K49" i="2" a="1"/>
  <c r="K49" i="2" s="1"/>
  <c r="J49" i="2" a="1"/>
  <c r="J49" i="2" s="1"/>
  <c r="I49" i="2" a="1"/>
  <c r="I49" i="2" s="1"/>
  <c r="H49" i="2" a="1"/>
  <c r="H49" i="2" s="1"/>
  <c r="G49" i="2" a="1"/>
  <c r="G49" i="2" s="1"/>
  <c r="F49" i="2" a="1"/>
  <c r="F49" i="2" s="1"/>
  <c r="E49" i="2" a="1"/>
  <c r="E49" i="2" s="1"/>
  <c r="D49" i="2" a="1"/>
  <c r="D49" i="2" s="1"/>
  <c r="C49" i="2" a="1"/>
  <c r="C49" i="2" s="1"/>
  <c r="D49" i="1" a="1"/>
  <c r="D49" i="1" s="1"/>
  <c r="E49" i="1" a="1"/>
  <c r="E49" i="1" s="1"/>
  <c r="F49" i="1" a="1"/>
  <c r="F49" i="1"/>
  <c r="G49" i="1" a="1"/>
  <c r="G49" i="1"/>
  <c r="H49" i="1" a="1"/>
  <c r="H49" i="1" s="1"/>
  <c r="I49" i="1" a="1"/>
  <c r="I49" i="1" s="1"/>
  <c r="J49" i="1" a="1"/>
  <c r="J49" i="1" s="1"/>
  <c r="K49" i="1" a="1"/>
  <c r="K49" i="1"/>
  <c r="L49" i="1" a="1"/>
  <c r="L49" i="1" s="1"/>
  <c r="M49" i="1" a="1"/>
  <c r="M49" i="1" s="1"/>
  <c r="N49" i="1" a="1"/>
  <c r="N49" i="1" s="1"/>
  <c r="O49" i="1" a="1"/>
  <c r="O49" i="1" s="1"/>
  <c r="P49" i="1" a="1"/>
  <c r="P49" i="1" s="1"/>
  <c r="Q49" i="1" a="1"/>
  <c r="Q49" i="1" s="1"/>
  <c r="R49" i="1" a="1"/>
  <c r="R49" i="1"/>
  <c r="S49" i="1" a="1"/>
  <c r="S49" i="1" s="1"/>
  <c r="T49" i="1" a="1"/>
  <c r="T49" i="1" s="1"/>
  <c r="U49" i="1" a="1"/>
  <c r="U49" i="1" s="1"/>
  <c r="V49" i="1" a="1"/>
  <c r="V49" i="1"/>
  <c r="W49" i="1" a="1"/>
  <c r="W49" i="1" s="1"/>
  <c r="X49" i="1" a="1"/>
  <c r="X49" i="1" s="1"/>
  <c r="Y49" i="1" a="1"/>
  <c r="Y49" i="1" s="1"/>
  <c r="Z49" i="1" a="1"/>
  <c r="Z49" i="1" s="1"/>
  <c r="AA49" i="1" a="1"/>
  <c r="AA49" i="1" s="1"/>
  <c r="AB49" i="1" a="1"/>
  <c r="AB49" i="1" s="1"/>
  <c r="C49" i="1" a="1"/>
  <c r="C49" i="1" s="1"/>
  <c r="AC49" i="2" l="1"/>
  <c r="D7" i="8" s="1"/>
  <c r="F7" i="8" s="1"/>
  <c r="H7" i="8" s="1"/>
  <c r="AC49" i="1"/>
  <c r="D6" i="8" s="1"/>
  <c r="F6" i="8" s="1"/>
  <c r="H6" i="8" s="1"/>
  <c r="AC49" i="3"/>
  <c r="D8" i="8" s="1"/>
  <c r="F8" i="8" s="1"/>
  <c r="H8" i="8" s="1"/>
  <c r="H12" i="8" l="1"/>
  <c r="H28" i="8"/>
  <c r="H30" i="8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<sst xmlns="http://schemas.openxmlformats.org/spreadsheetml/2006/main" count="441" uniqueCount="155">
  <si>
    <t>SUPPLY AND FIT TERMINAL BOX AND LID</t>
  </si>
  <si>
    <t>SUPPLY AND FIT CERTIFIED TERMINAL BLOCK</t>
  </si>
  <si>
    <t>MANUFACTURE CABLE ENTRY ADAPTOR PLATE AS PER REQUIREMENT</t>
  </si>
  <si>
    <t>SUPPLY AND FIT TERMINAL BOX WITH CORRECT THREADED HOLE</t>
  </si>
  <si>
    <t>MANUFACTURE NDE OUTER GREASE COVER</t>
  </si>
  <si>
    <t>MANUFACTURE DE OUTER GREASE COVER</t>
  </si>
  <si>
    <t>MANUFACTURE NDE INNER  GREASE COVER</t>
  </si>
  <si>
    <t>MANUFACTURE DE INNER GREASE COVER</t>
  </si>
  <si>
    <t>RESLEEVE NDE BEARING HOUSING TO SPEC</t>
  </si>
  <si>
    <t>RESLEEVE DE BEARING HOUSING TO SPEC</t>
  </si>
  <si>
    <t>MODIFY NDE ENDSHIELDS TO FIT LUBRICATOR</t>
  </si>
  <si>
    <t>MODIFY DE ENDSHIELDS TO FIT LUBRICATOR</t>
  </si>
  <si>
    <t>PICK UP AND DELIVER</t>
  </si>
  <si>
    <t>PAINT TO SPEC</t>
  </si>
  <si>
    <t>TEST RUN MOTOR ON NO LOAD</t>
  </si>
  <si>
    <t>MACHINE FLANGE BOLT HOLE FACE TO RECTIFY RUNOUT</t>
  </si>
  <si>
    <t>ASSEMBLE MOTOR COMPLETE AND CERTIFY</t>
  </si>
  <si>
    <t>MANUTACTURE NEW STATOR CORE , RE-CORE STATOR AND TEST.</t>
  </si>
  <si>
    <t>SUPPLY AND FIT V SEALS / OIL SEALS</t>
  </si>
  <si>
    <t>SUPPLY AND FIT DE &amp; NDE BEARING</t>
  </si>
  <si>
    <t>CHECK SHAFT CONCENTRICITY TO BE WITHIN REQUIRED SPEC</t>
  </si>
  <si>
    <t>SKIM STATOR FEET</t>
  </si>
  <si>
    <t xml:space="preserve">REPLACE COMPLETE FAN COWL </t>
  </si>
  <si>
    <t>REPLACE FAN COWL MESH ONLY</t>
  </si>
  <si>
    <t>REPAIR FAN LANDING AS PER SPEC AND MACHINE TO SUIT STANDARD FAN</t>
  </si>
  <si>
    <t>REPAIR COUPLING LANDING AS PER SPEC</t>
  </si>
  <si>
    <t>MOLYBDENUM METAL SPRAY NDE BEARING JOURNAL</t>
  </si>
  <si>
    <t>MOLYBDENUM METAL SPRAY DE BEARING JOURNAL</t>
  </si>
  <si>
    <t>MANUFACTURE NEW ROTOR SHAFT FROM SPEC MATERIAL</t>
  </si>
  <si>
    <t>SUPPLY AND FIT NEW LIFTING EYEBOLTS</t>
  </si>
  <si>
    <t>REMOVE LIFTING EYEBOLTS, INSPECT THREAD ON BOLT IN HOLE</t>
  </si>
  <si>
    <t>REPLACE ALL SECURING STUDS AND GASKETS</t>
  </si>
  <si>
    <t>DRILL OUT ALL BROKEN STUDS IN CASING AND RETAP HOLES</t>
  </si>
  <si>
    <t>IMPREGNATE WINDINGS,   BAKE AND TEST (VARNISH OR VPI)</t>
  </si>
  <si>
    <t>COMPLETE REWIND TO H/CLASS INSULATION</t>
  </si>
  <si>
    <t>STATOR CORE TEST BEFORE REWINDING</t>
  </si>
  <si>
    <t>MANDATORY OVERHAUL OF MOTOR INCL STATIC TESTS</t>
  </si>
  <si>
    <t>SHOTBLAST / SANDBLAST , TREAT CASING &amp; PRIME</t>
  </si>
  <si>
    <t>18.5</t>
  </si>
  <si>
    <t>9.2</t>
  </si>
  <si>
    <t>7.5</t>
  </si>
  <si>
    <t>5.5</t>
  </si>
  <si>
    <t>2.2</t>
  </si>
  <si>
    <t>1.5</t>
  </si>
  <si>
    <t>1.1</t>
  </si>
  <si>
    <t>0.75</t>
  </si>
  <si>
    <t>0.55</t>
  </si>
  <si>
    <t>0.37</t>
  </si>
  <si>
    <t>0.25</t>
  </si>
  <si>
    <t>0.18</t>
  </si>
  <si>
    <t>Motor size (KW)</t>
  </si>
  <si>
    <t>PLANT No.</t>
  </si>
  <si>
    <t>PM1141</t>
  </si>
  <si>
    <t>PM1104</t>
  </si>
  <si>
    <t>PM1103</t>
  </si>
  <si>
    <t>PM3301A</t>
  </si>
  <si>
    <t>PM1623</t>
  </si>
  <si>
    <t>PM1615A</t>
  </si>
  <si>
    <t>PM1617A</t>
  </si>
  <si>
    <t>PM1617B</t>
  </si>
  <si>
    <t>PM1624</t>
  </si>
  <si>
    <t>PM1615B</t>
  </si>
  <si>
    <t>PM1615C</t>
  </si>
  <si>
    <t>PM116B</t>
  </si>
  <si>
    <t>PM116A</t>
  </si>
  <si>
    <t>PM1612A</t>
  </si>
  <si>
    <t>FLC</t>
  </si>
  <si>
    <t>27.6</t>
  </si>
  <si>
    <t>22.1</t>
  </si>
  <si>
    <t>47.3</t>
  </si>
  <si>
    <t>34.5</t>
  </si>
  <si>
    <t>25.1</t>
  </si>
  <si>
    <t>42.5</t>
  </si>
  <si>
    <t>RPM</t>
  </si>
  <si>
    <t>KW</t>
  </si>
  <si>
    <t>SHOTBLAST/ SANDBLAST, TREAT CASING &amp; PRIME</t>
  </si>
  <si>
    <t>COMPLETE REWIND TO H/CLASS INSULATION INCL COILS REMOVAL AND MANUFACTURE</t>
  </si>
  <si>
    <t>IMPREGNATE WINDINGS, BAKE AND TEST (VARNISH OR VPI)</t>
  </si>
  <si>
    <t>MANUFACTURE NDE INNER GREASE COVER</t>
  </si>
  <si>
    <t>MANUTACTURE NEW STATOR CORE, RE-CORE STATOR AND TEST.</t>
  </si>
  <si>
    <t>SUPPLY AND FIT NEW EXTERNAL FAN</t>
  </si>
  <si>
    <t>SUPPLY AND FIT NEW INTERNAL FAN</t>
  </si>
  <si>
    <t>FIT NEW STATOR LEADS</t>
  </si>
  <si>
    <t>PRESSURE TEST HEAT EXCHANGER</t>
  </si>
  <si>
    <t>MANUFACTURE NEW HEAT EXCHANGER</t>
  </si>
  <si>
    <t>MANUFACTURE NEW BAFFEL BOXES</t>
  </si>
  <si>
    <t>SUPPLY AND INSTALL NEW PT100'S</t>
  </si>
  <si>
    <t>SUPPLY AND FIT NEW HEATERS</t>
  </si>
  <si>
    <t>MANUFACTURE NEW STATOR CORE</t>
  </si>
  <si>
    <t>REMOVE CORE FROM STATOR AND RECORE</t>
  </si>
  <si>
    <t>ASSESS DE AND NDE WHITE METAL BEARINGS</t>
  </si>
  <si>
    <t>SUPPLY NEW DE WHITE METAL BEARING</t>
  </si>
  <si>
    <t>SUPPLY NEW NDE WHITE METAL BEARING</t>
  </si>
  <si>
    <t>SUPPLY NEW LABYRINTH SEALS</t>
  </si>
  <si>
    <t>SUPPLY AND FIT NEW OUTLET PIPES AND CLAMPS</t>
  </si>
  <si>
    <t>SUPPLY AND FIT NEW SIGHT GLASSES</t>
  </si>
  <si>
    <t>RE METAL AND MACHINE DE WHITE METAL BEARINGS</t>
  </si>
  <si>
    <t>RE METAL AND MACHINE NDE WHITE METAL BEARINGS</t>
  </si>
  <si>
    <t>CLEAN, PAINT AND CHECK NIPS ON DE WHITE METAL BEARINGS</t>
  </si>
  <si>
    <t>CLEAN, PAINT AND CHECK NIPS ON NDE WHITE METAL BEARINGS</t>
  </si>
  <si>
    <t>REPLACE GASKETS ON BEARINGS</t>
  </si>
  <si>
    <t>INSULATE NDE BEARING HOUSING</t>
  </si>
  <si>
    <t>Item</t>
  </si>
  <si>
    <t>Description</t>
  </si>
  <si>
    <t>Total Cost</t>
  </si>
  <si>
    <t>Total</t>
  </si>
  <si>
    <t xml:space="preserve">Semi skilled </t>
  </si>
  <si>
    <t>Consultation Engineer</t>
  </si>
  <si>
    <t>Assistant</t>
  </si>
  <si>
    <t>DYNAMIC BALANCE ROTOR TO SPECIFICATION</t>
  </si>
  <si>
    <t>Price -  Year Three</t>
  </si>
  <si>
    <t>Estimated Number of persons</t>
  </si>
  <si>
    <t>Hourly labour rate</t>
  </si>
  <si>
    <t>Total Cost EXCL. VAT</t>
  </si>
  <si>
    <t>2 Pole LV Motors (Sht1 - 2 Pole LV)</t>
  </si>
  <si>
    <t>4 Pole LV Motors (Sht2 - 4 Pole LV)</t>
  </si>
  <si>
    <t>6 Pole LV Motors (Sht3 - 6 Pole LV)</t>
  </si>
  <si>
    <t>8 Pole LV Motors (Sht4 - 8 Pole LV)</t>
  </si>
  <si>
    <t>16 Pole &amp; below LV Motors (Sht5 - &lt;=16 Pole LV)</t>
  </si>
  <si>
    <t>MV Motors (Sht6 - MV)</t>
  </si>
  <si>
    <t>Techncian</t>
  </si>
  <si>
    <t>Skilled Worker / Artisan</t>
  </si>
  <si>
    <t>1. Motor Overhauls, Repairs, and Rewinding Costs</t>
  </si>
  <si>
    <t>1.2</t>
  </si>
  <si>
    <t>1.3</t>
  </si>
  <si>
    <t>1.4</t>
  </si>
  <si>
    <t>1.6</t>
  </si>
  <si>
    <t>2.1</t>
  </si>
  <si>
    <t>2.3</t>
  </si>
  <si>
    <t>2.4</t>
  </si>
  <si>
    <t>2.5</t>
  </si>
  <si>
    <t>Motor Overhauls, Repairs, and Rewinding Costs</t>
  </si>
  <si>
    <t>3.1</t>
  </si>
  <si>
    <t>3.2</t>
  </si>
  <si>
    <t>TOTAL</t>
  </si>
  <si>
    <t>MODIFY DE FLANGE TO FIT INPRO/SEAL BEARING ISOLATOR</t>
  </si>
  <si>
    <t>MODIFY NDE FLANGE TO FIT INPRO/SEAL BEARING ISOLATOR</t>
  </si>
  <si>
    <t xml:space="preserve">SUPPLY DE INPRO/SEAL BEARING ISOLATOR AS PER SPEC </t>
  </si>
  <si>
    <t xml:space="preserve">SUPPLY NDE INPRO/SEAL BEARING ISOLATOR AS PER SPEC </t>
  </si>
  <si>
    <t>Appendix B1 - Schedule of Rates of Low Voltage Motors - 2 Pole</t>
  </si>
  <si>
    <t>Appendix B2 - Schedule of Rates of Low Voltage Motors - 4 Pole</t>
  </si>
  <si>
    <t>Appendix B3 - Schedule of Rates of Low Voltage Motors - 6 Pole</t>
  </si>
  <si>
    <t>Appendix B4 - Schedule of Rates of Low Voltage Motors - 8 Pole</t>
  </si>
  <si>
    <t>Appendix B5 - Schedule of Rates of Low Voltage Motors - 16 Pole and below</t>
  </si>
  <si>
    <t>Appendix B6 - Schedule of Rates of MV (6600V) Motors</t>
  </si>
  <si>
    <t>2. Other Labour Costs Including Callouts / Field Support</t>
  </si>
  <si>
    <t>Other Labour Costs Including Callouts / Field Support</t>
  </si>
  <si>
    <r>
      <t>Notes:</t>
    </r>
    <r>
      <rPr>
        <b/>
        <sz val="11"/>
        <color theme="1"/>
        <rFont val="Century Gothic"/>
        <family val="2"/>
      </rPr>
      <t xml:space="preserve"> </t>
    </r>
    <r>
      <rPr>
        <sz val="11"/>
        <color theme="1"/>
        <rFont val="Century Gothic"/>
        <family val="2"/>
      </rPr>
      <t xml:space="preserve">All prices are all inclusive (labour, material, etc.) and are </t>
    </r>
    <r>
      <rPr>
        <b/>
        <sz val="11"/>
        <color theme="1"/>
        <rFont val="Century Gothic"/>
        <family val="2"/>
      </rPr>
      <t>EXCLUDING VAT</t>
    </r>
    <r>
      <rPr>
        <sz val="11"/>
        <color theme="1"/>
        <rFont val="Century Gothic"/>
        <family val="2"/>
      </rPr>
      <t>. Please enter 'N/A', 'Inclusive', etc where applicable</t>
    </r>
  </si>
  <si>
    <t>Totals From Sht 2 - 7</t>
  </si>
  <si>
    <t>Estimated hours in 1 Year per resource</t>
  </si>
  <si>
    <t>Total Price 
(Per Year)</t>
  </si>
  <si>
    <t>Total Price (Year Three Estimate)</t>
  </si>
  <si>
    <t>3. Total Cost for the Provision of Electric Motor Repair Services for Year Three</t>
  </si>
  <si>
    <t>DESCRIPTION - APPOINTMENT OF THE SERVICE PROVIDER FOR THE SUPPLY &amp; DELIVERY OF ELECTRIC MOTOR REPAIRS SERVICES TO THE SANPC REFINERY FOR A PERIOD OF 36 MONTHS (3 YEARS)  - YEAR THREE</t>
  </si>
  <si>
    <t>YEAR THREE TOTAL EXC. 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</si>
</sst>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&quot;* #,##0.00_-;\-&quot;R&quot;* #,##0.00_-;_-&quot;R&quot;* &quot;-&quot;??_-;_-@_-"/>
    <numFmt numFmtId="164" formatCode="_(* #,##0.00_);_(* \(#,##0.00\);_(* &quot;-&quot;??_);_(@_)"/>
    <numFmt numFmtId="165" formatCode="[$R-1C09]#,##0.00"/>
    <numFmt numFmtId="166" formatCode="&quot;R&quot;\ #,##0.00"/>
    <numFmt numFmtId="167" formatCode="&quot;R&quot;#,##0.00"/>
  </numFmts>
  <fonts count="2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rgb="FF000000"/>
      <name val="Times New Roman"/>
      <family val="1"/>
    </font>
    <font>
      <sz val="9"/>
      <color theme="1"/>
      <name val="Arial"/>
      <family val="2"/>
    </font>
    <font>
      <b/>
      <sz val="16"/>
      <color theme="0"/>
      <name val="Arial"/>
      <family val="2"/>
    </font>
    <font>
      <b/>
      <sz val="12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12"/>
      <name val="Arial Narrow"/>
      <family val="2"/>
    </font>
    <font>
      <b/>
      <sz val="11"/>
      <color theme="1"/>
      <name val="Arial"/>
      <family val="2"/>
    </font>
    <font>
      <sz val="8"/>
      <name val="Aptos Narrow"/>
      <family val="2"/>
      <scheme val="minor"/>
    </font>
    <font>
      <b/>
      <sz val="13"/>
      <color theme="0"/>
      <name val="Arial"/>
      <family val="2"/>
    </font>
    <font>
      <sz val="10"/>
      <name val="MS Sans Serif"/>
    </font>
    <font>
      <sz val="11"/>
      <name val="Arial"/>
      <family val="2"/>
    </font>
    <font>
      <b/>
      <sz val="11"/>
      <color rgb="FFFF0000"/>
      <name val="MS Sans Serif"/>
      <family val="2"/>
    </font>
    <font>
      <sz val="11"/>
      <name val="MS Sans Serif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8" fillId="0" borderId="0"/>
  </cellStyleXfs>
  <cellXfs count="10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8" xfId="0" applyBorder="1"/>
    <xf numFmtId="0" fontId="7" fillId="0" borderId="1" xfId="0" applyFont="1" applyBorder="1" applyAlignment="1">
      <alignment vertical="center" wrapText="1"/>
    </xf>
    <xf numFmtId="0" fontId="8" fillId="0" borderId="0" xfId="0" applyFont="1"/>
    <xf numFmtId="0" fontId="0" fillId="0" borderId="6" xfId="0" applyBorder="1"/>
    <xf numFmtId="0" fontId="0" fillId="0" borderId="12" xfId="0" applyBorder="1"/>
    <xf numFmtId="0" fontId="1" fillId="0" borderId="3" xfId="0" applyFont="1" applyBorder="1"/>
    <xf numFmtId="0" fontId="1" fillId="0" borderId="4" xfId="0" applyFont="1" applyBorder="1"/>
    <xf numFmtId="0" fontId="1" fillId="0" borderId="9" xfId="0" applyFont="1" applyBorder="1"/>
    <xf numFmtId="0" fontId="1" fillId="0" borderId="0" xfId="0" applyFont="1" applyAlignment="1">
      <alignment horizontal="right"/>
    </xf>
    <xf numFmtId="0" fontId="1" fillId="0" borderId="13" xfId="0" applyFont="1" applyBorder="1"/>
    <xf numFmtId="0" fontId="0" fillId="0" borderId="8" xfId="0" applyBorder="1" applyAlignment="1">
      <alignment horizontal="left" wrapText="1"/>
    </xf>
    <xf numFmtId="0" fontId="9" fillId="0" borderId="0" xfId="0" applyFont="1"/>
    <xf numFmtId="0" fontId="9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167" fontId="0" fillId="2" borderId="24" xfId="0" applyNumberFormat="1" applyFill="1" applyBorder="1"/>
    <xf numFmtId="0" fontId="6" fillId="0" borderId="0" xfId="0" applyFont="1" applyAlignment="1">
      <alignment vertical="center" textRotation="90"/>
    </xf>
    <xf numFmtId="0" fontId="11" fillId="5" borderId="14" xfId="0" applyFont="1" applyFill="1" applyBorder="1" applyAlignment="1">
      <alignment horizontal="left" vertical="center" wrapText="1"/>
    </xf>
    <xf numFmtId="0" fontId="11" fillId="5" borderId="15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center" vertical="center" wrapText="1"/>
    </xf>
    <xf numFmtId="166" fontId="13" fillId="6" borderId="10" xfId="2" applyNumberFormat="1" applyFont="1" applyFill="1" applyBorder="1" applyAlignment="1"/>
    <xf numFmtId="167" fontId="0" fillId="2" borderId="1" xfId="0" applyNumberFormat="1" applyFill="1" applyBorder="1"/>
    <xf numFmtId="0" fontId="0" fillId="0" borderId="30" xfId="0" applyBorder="1" applyAlignment="1">
      <alignment horizontal="left" wrapText="1"/>
    </xf>
    <xf numFmtId="167" fontId="0" fillId="2" borderId="6" xfId="0" applyNumberFormat="1" applyFill="1" applyBorder="1"/>
    <xf numFmtId="167" fontId="0" fillId="2" borderId="31" xfId="0" applyNumberFormat="1" applyFill="1" applyBorder="1"/>
    <xf numFmtId="0" fontId="0" fillId="0" borderId="33" xfId="0" applyBorder="1"/>
    <xf numFmtId="167" fontId="0" fillId="2" borderId="33" xfId="0" applyNumberFormat="1" applyFill="1" applyBorder="1"/>
    <xf numFmtId="167" fontId="0" fillId="2" borderId="34" xfId="0" applyNumberFormat="1" applyFill="1" applyBorder="1"/>
    <xf numFmtId="0" fontId="15" fillId="0" borderId="0" xfId="0" applyFont="1" applyAlignment="1">
      <alignment vertical="top" wrapText="1"/>
    </xf>
    <xf numFmtId="0" fontId="15" fillId="0" borderId="0" xfId="0" applyFont="1"/>
    <xf numFmtId="0" fontId="0" fillId="0" borderId="0" xfId="0" applyAlignment="1">
      <alignment wrapText="1"/>
    </xf>
    <xf numFmtId="44" fontId="1" fillId="0" borderId="36" xfId="0" applyNumberFormat="1" applyFont="1" applyBorder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1" fillId="0" borderId="37" xfId="0" applyFont="1" applyBorder="1" applyAlignment="1">
      <alignment horizontal="left" wrapText="1"/>
    </xf>
    <xf numFmtId="0" fontId="1" fillId="0" borderId="37" xfId="0" applyFont="1" applyBorder="1"/>
    <xf numFmtId="0" fontId="1" fillId="0" borderId="37" xfId="0" applyFont="1" applyBorder="1" applyAlignment="1">
      <alignment wrapText="1"/>
    </xf>
    <xf numFmtId="0" fontId="0" fillId="0" borderId="37" xfId="0" applyBorder="1"/>
    <xf numFmtId="0" fontId="1" fillId="0" borderId="35" xfId="0" applyFont="1" applyBorder="1"/>
    <xf numFmtId="0" fontId="7" fillId="0" borderId="1" xfId="0" applyFont="1" applyBorder="1" applyAlignment="1">
      <alignment horizontal="center" vertical="center" wrapText="1"/>
    </xf>
    <xf numFmtId="0" fontId="0" fillId="0" borderId="30" xfId="0" applyBorder="1"/>
    <xf numFmtId="0" fontId="0" fillId="0" borderId="32" xfId="0" applyBorder="1"/>
    <xf numFmtId="0" fontId="7" fillId="0" borderId="33" xfId="0" applyFont="1" applyBorder="1" applyAlignment="1">
      <alignment horizontal="center" vertical="center" wrapText="1"/>
    </xf>
    <xf numFmtId="0" fontId="0" fillId="0" borderId="33" xfId="0" applyBorder="1" applyAlignment="1">
      <alignment horizontal="center"/>
    </xf>
    <xf numFmtId="0" fontId="0" fillId="2" borderId="30" xfId="0" applyFill="1" applyBorder="1" applyAlignment="1">
      <alignment horizontal="left" wrapText="1"/>
    </xf>
    <xf numFmtId="0" fontId="0" fillId="2" borderId="32" xfId="0" applyFill="1" applyBorder="1" applyAlignment="1">
      <alignment horizontal="left"/>
    </xf>
    <xf numFmtId="0" fontId="20" fillId="0" borderId="0" xfId="0" applyFont="1" applyAlignment="1">
      <alignment wrapText="1"/>
    </xf>
    <xf numFmtId="0" fontId="20" fillId="0" borderId="0" xfId="0" applyFont="1"/>
    <xf numFmtId="0" fontId="21" fillId="0" borderId="0" xfId="0" applyFont="1"/>
    <xf numFmtId="0" fontId="0" fillId="0" borderId="1" xfId="0" applyBorder="1" applyAlignment="1">
      <alignment horizontal="center"/>
    </xf>
    <xf numFmtId="0" fontId="11" fillId="5" borderId="13" xfId="0" applyFont="1" applyFill="1" applyBorder="1" applyAlignment="1">
      <alignment horizontal="center" vertical="center"/>
    </xf>
    <xf numFmtId="0" fontId="11" fillId="5" borderId="18" xfId="0" applyFont="1" applyFill="1" applyBorder="1" applyAlignment="1">
      <alignment horizontal="center" vertical="center"/>
    </xf>
    <xf numFmtId="0" fontId="11" fillId="5" borderId="39" xfId="0" applyFont="1" applyFill="1" applyBorder="1" applyAlignment="1">
      <alignment horizontal="center" vertical="center"/>
    </xf>
    <xf numFmtId="0" fontId="19" fillId="2" borderId="20" xfId="3" applyFont="1" applyFill="1" applyBorder="1" applyAlignment="1">
      <alignment horizontal="center" wrapText="1"/>
    </xf>
    <xf numFmtId="0" fontId="19" fillId="2" borderId="38" xfId="3" applyFont="1" applyFill="1" applyBorder="1" applyAlignment="1">
      <alignment horizontal="center" wrapText="1"/>
    </xf>
    <xf numFmtId="0" fontId="19" fillId="2" borderId="21" xfId="3" applyFont="1" applyFill="1" applyBorder="1" applyAlignment="1">
      <alignment horizontal="center" wrapText="1"/>
    </xf>
    <xf numFmtId="0" fontId="19" fillId="2" borderId="22" xfId="3" applyFont="1" applyFill="1" applyBorder="1" applyAlignment="1">
      <alignment horizontal="center" wrapText="1"/>
    </xf>
    <xf numFmtId="0" fontId="19" fillId="2" borderId="11" xfId="3" applyFont="1" applyFill="1" applyBorder="1" applyAlignment="1">
      <alignment horizontal="center" wrapText="1"/>
    </xf>
    <xf numFmtId="0" fontId="19" fillId="2" borderId="23" xfId="3" applyFont="1" applyFill="1" applyBorder="1" applyAlignment="1">
      <alignment horizontal="center" wrapText="1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2" fontId="0" fillId="0" borderId="40" xfId="0" applyNumberFormat="1" applyBorder="1" applyAlignment="1">
      <alignment horizontal="center" wrapText="1"/>
    </xf>
    <xf numFmtId="2" fontId="0" fillId="0" borderId="41" xfId="0" applyNumberForma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14" fillId="0" borderId="0" xfId="0" applyFont="1" applyAlignment="1">
      <alignment horizontal="center" vertical="top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/>
    </xf>
    <xf numFmtId="0" fontId="10" fillId="4" borderId="18" xfId="0" applyFont="1" applyFill="1" applyBorder="1" applyAlignment="1">
      <alignment horizontal="center"/>
    </xf>
    <xf numFmtId="0" fontId="10" fillId="4" borderId="19" xfId="0" applyFont="1" applyFill="1" applyBorder="1" applyAlignment="1">
      <alignment horizontal="center"/>
    </xf>
    <xf numFmtId="0" fontId="11" fillId="5" borderId="26" xfId="0" applyFont="1" applyFill="1" applyBorder="1" applyAlignment="1">
      <alignment horizontal="center" vertical="center" wrapText="1"/>
    </xf>
    <xf numFmtId="0" fontId="11" fillId="5" borderId="27" xfId="0" applyFont="1" applyFill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 wrapText="1"/>
    </xf>
    <xf numFmtId="0" fontId="20" fillId="0" borderId="0" xfId="0" applyFont="1" applyAlignment="1">
      <alignment horizontal="left" vertical="top" wrapText="1"/>
    </xf>
    <xf numFmtId="0" fontId="17" fillId="4" borderId="17" xfId="0" applyFont="1" applyFill="1" applyBorder="1" applyAlignment="1">
      <alignment horizontal="center" wrapText="1"/>
    </xf>
    <xf numFmtId="0" fontId="17" fillId="4" borderId="18" xfId="0" applyFont="1" applyFill="1" applyBorder="1" applyAlignment="1">
      <alignment horizontal="center" wrapText="1"/>
    </xf>
    <xf numFmtId="0" fontId="17" fillId="4" borderId="19" xfId="0" applyFont="1" applyFill="1" applyBorder="1" applyAlignment="1">
      <alignment horizontal="center" wrapText="1"/>
    </xf>
    <xf numFmtId="165" fontId="1" fillId="3" borderId="5" xfId="1" applyNumberFormat="1" applyFont="1" applyFill="1" applyBorder="1" applyAlignment="1">
      <alignment horizontal="center" vertical="center"/>
    </xf>
    <xf numFmtId="165" fontId="1" fillId="3" borderId="10" xfId="1" applyNumberFormat="1" applyFont="1" applyFill="1" applyBorder="1" applyAlignment="1">
      <alignment horizontal="center" vertical="center"/>
    </xf>
    <xf numFmtId="165" fontId="1" fillId="3" borderId="5" xfId="1" applyNumberFormat="1" applyFont="1" applyFill="1" applyBorder="1" applyAlignment="1">
      <alignment horizontal="center"/>
    </xf>
    <xf numFmtId="165" fontId="1" fillId="3" borderId="10" xfId="1" applyNumberFormat="1" applyFont="1" applyFill="1" applyBorder="1" applyAlignment="1">
      <alignment horizontal="center"/>
    </xf>
    <xf numFmtId="165" fontId="1" fillId="3" borderId="5" xfId="0" applyNumberFormat="1" applyFont="1" applyFill="1" applyBorder="1" applyAlignment="1">
      <alignment horizontal="center"/>
    </xf>
    <xf numFmtId="165" fontId="1" fillId="3" borderId="10" xfId="0" applyNumberFormat="1" applyFont="1" applyFill="1" applyBorder="1" applyAlignment="1">
      <alignment horizontal="center"/>
    </xf>
    <xf numFmtId="165" fontId="1" fillId="3" borderId="7" xfId="0" applyNumberFormat="1" applyFont="1" applyFill="1" applyBorder="1" applyAlignment="1">
      <alignment horizontal="center"/>
    </xf>
    <xf numFmtId="165" fontId="1" fillId="3" borderId="7" xfId="0" applyNumberFormat="1" applyFont="1" applyFill="1" applyBorder="1" applyAlignment="1">
      <alignment horizontal="center" vertical="center"/>
    </xf>
    <xf numFmtId="165" fontId="1" fillId="3" borderId="10" xfId="0" applyNumberFormat="1" applyFont="1" applyFill="1" applyBorder="1" applyAlignment="1">
      <alignment horizontal="center" vertical="center"/>
    </xf>
    <xf numFmtId="165" fontId="1" fillId="3" borderId="5" xfId="0" applyNumberFormat="1" applyFont="1" applyFill="1" applyBorder="1" applyAlignment="1">
      <alignment horizontal="center" vertical="center"/>
    </xf>
  </cellXfs>
  <cellStyles count="4">
    <cellStyle name="Comma" xfId="1" builtinId="3"/>
    <cellStyle name="Currency" xfId="2" builtinId="4"/>
    <cellStyle name="Normal" xfId="0" builtinId="0"/>
    <cellStyle name="Normal 3" xfId="3" xr:uid="{06272C3A-C7B3-459E-8B28-88102494C3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11205</xdr:colOff>
      <xdr:row>0</xdr:row>
      <xdr:rowOff>44823</xdr:rowOff>
    </xdr:from>
    <xdr:to>
      <xdr:col>2</xdr:col>
      <xdr:colOff>839066</xdr:colOff>
      <xdr:row>0</xdr:row>
      <xdr:rowOff>1263650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55DBF1-A14E-44BD-8151-F4CC654ED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805" y="44823"/>
          <a:ext cx="1199336" cy="1222002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295275</xdr:colOff>
      <xdr:row>0</xdr:row>
      <xdr:rowOff>0</xdr:rowOff>
    </xdr:from>
    <xdr:to>
      <xdr:col>7</xdr:col>
      <xdr:colOff>677140</xdr:colOff>
      <xdr:row>0</xdr:row>
      <xdr:rowOff>1264908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5E09B01-339B-467B-BD85-B005C2F50A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48" r="4033"/>
        <a:stretch/>
      </xdr:blipFill>
      <xdr:spPr bwMode="auto">
        <a:xfrm>
          <a:off x="6858000" y="0"/>
          <a:ext cx="1508990" cy="126808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84079-8700-425B-8C95-2E3C55B06A59}">
  <dimension ref="B1:I33"/>
  <sheetViews>
    <sheetView tabSelected="1" topLeftCell="A10" zoomScaleNormal="100" workbookViewId="0">
      <selection activeCell="B33" sqref="B33:H33"/>
    </sheetView>
  </sheetViews>
  <sheetFormatPr defaultRowHeight="14.5" x14ac:dyDescent="0.35"/>
  <cols>
    <col min="2" max="2" width="5.54296875" customWidth="1"/>
    <col min="3" max="3" width="45.54296875" customWidth="1"/>
    <col min="4" max="4" width="12.54296875" customWidth="1"/>
    <col min="5" max="5" width="14" customWidth="1"/>
    <col min="6" max="6" width="15" customWidth="1"/>
    <col min="7" max="7" width="16.81640625" customWidth="1"/>
    <col min="8" max="8" width="21.54296875" customWidth="1"/>
  </cols>
  <sheetData>
    <row r="1" spans="2:9" s="25" customFormat="1" ht="102" customHeight="1" x14ac:dyDescent="0.25">
      <c r="E1" s="26"/>
    </row>
    <row r="2" spans="2:9" s="43" customFormat="1" ht="39.75" customHeight="1" x14ac:dyDescent="0.3">
      <c r="B2" s="79" t="s">
        <v>153</v>
      </c>
      <c r="C2" s="79"/>
      <c r="D2" s="79"/>
      <c r="E2" s="79"/>
      <c r="F2" s="79"/>
      <c r="G2" s="79"/>
      <c r="H2" s="79"/>
      <c r="I2" s="42"/>
    </row>
    <row r="3" spans="2:9" ht="15" thickBot="1" x14ac:dyDescent="0.4"/>
    <row r="4" spans="2:9" ht="20.5" thickBot="1" x14ac:dyDescent="0.45">
      <c r="B4" s="83" t="s">
        <v>122</v>
      </c>
      <c r="C4" s="84"/>
      <c r="D4" s="84"/>
      <c r="E4" s="84"/>
      <c r="F4" s="84"/>
      <c r="G4" s="84"/>
      <c r="H4" s="85"/>
    </row>
    <row r="5" spans="2:9" ht="24.75" customHeight="1" thickBot="1" x14ac:dyDescent="0.4">
      <c r="B5" s="30" t="s">
        <v>102</v>
      </c>
      <c r="C5" s="31" t="s">
        <v>103</v>
      </c>
      <c r="D5" s="86" t="s">
        <v>148</v>
      </c>
      <c r="E5" s="87"/>
      <c r="F5" s="86" t="s">
        <v>151</v>
      </c>
      <c r="G5" s="87"/>
      <c r="H5" s="33" t="s">
        <v>110</v>
      </c>
    </row>
    <row r="6" spans="2:9" ht="15" customHeight="1" x14ac:dyDescent="0.35">
      <c r="B6" s="36" t="s">
        <v>44</v>
      </c>
      <c r="C6" s="17" t="s">
        <v>114</v>
      </c>
      <c r="D6" s="78">
        <f>'Sht2 - 2 Pole LV'!AC49</f>
        <v>0</v>
      </c>
      <c r="E6" s="78"/>
      <c r="F6" s="88">
        <f>D6/3</f>
        <v>0</v>
      </c>
      <c r="G6" s="88"/>
      <c r="H6" s="38">
        <f>F6</f>
        <v>0</v>
      </c>
    </row>
    <row r="7" spans="2:9" x14ac:dyDescent="0.35">
      <c r="B7" s="24" t="s">
        <v>123</v>
      </c>
      <c r="C7" s="1" t="s">
        <v>115</v>
      </c>
      <c r="D7" s="63">
        <f>'Sht3 - 4 Pole LV'!AC49</f>
        <v>0</v>
      </c>
      <c r="E7" s="63"/>
      <c r="F7" s="76">
        <f>D7/3</f>
        <v>0</v>
      </c>
      <c r="G7" s="77"/>
      <c r="H7" s="28">
        <f>F7</f>
        <v>0</v>
      </c>
    </row>
    <row r="8" spans="2:9" x14ac:dyDescent="0.35">
      <c r="B8" s="24" t="s">
        <v>124</v>
      </c>
      <c r="C8" s="1" t="s">
        <v>116</v>
      </c>
      <c r="D8" s="63">
        <f>'Sht4 - 6 Pole LV'!AC49</f>
        <v>0</v>
      </c>
      <c r="E8" s="63"/>
      <c r="F8" s="76">
        <f t="shared" ref="F8:F10" si="0">D8/3</f>
        <v>0</v>
      </c>
      <c r="G8" s="77"/>
      <c r="H8" s="28">
        <f t="shared" ref="H8:H11" si="1">F8</f>
        <v>0</v>
      </c>
    </row>
    <row r="9" spans="2:9" x14ac:dyDescent="0.35">
      <c r="B9" s="24" t="s">
        <v>125</v>
      </c>
      <c r="C9" s="1" t="s">
        <v>117</v>
      </c>
      <c r="D9" s="63">
        <f>'Sht5 - 8 Pole LV'!AC49</f>
        <v>0</v>
      </c>
      <c r="E9" s="63"/>
      <c r="F9" s="76">
        <f t="shared" si="0"/>
        <v>0</v>
      </c>
      <c r="G9" s="77"/>
      <c r="H9" s="28">
        <f t="shared" si="1"/>
        <v>0</v>
      </c>
    </row>
    <row r="10" spans="2:9" x14ac:dyDescent="0.35">
      <c r="B10" s="24" t="s">
        <v>43</v>
      </c>
      <c r="C10" s="1" t="s">
        <v>118</v>
      </c>
      <c r="D10" s="63">
        <f>'Sht6 - &lt;=16 Pole LV'!AC49</f>
        <v>0</v>
      </c>
      <c r="E10" s="63"/>
      <c r="F10" s="76">
        <f t="shared" si="0"/>
        <v>0</v>
      </c>
      <c r="G10" s="77"/>
      <c r="H10" s="28">
        <f t="shared" si="1"/>
        <v>0</v>
      </c>
    </row>
    <row r="11" spans="2:9" x14ac:dyDescent="0.35">
      <c r="B11" s="24" t="s">
        <v>126</v>
      </c>
      <c r="C11" s="1" t="s">
        <v>119</v>
      </c>
      <c r="D11" s="63">
        <f>'Sht7 - MV'!Q71</f>
        <v>0</v>
      </c>
      <c r="E11" s="63"/>
      <c r="F11" s="76">
        <f>D11/3</f>
        <v>0</v>
      </c>
      <c r="G11" s="77"/>
      <c r="H11" s="28">
        <f t="shared" si="1"/>
        <v>0</v>
      </c>
    </row>
    <row r="12" spans="2:9" s="25" customFormat="1" ht="17.899999999999999" customHeight="1" thickBot="1" x14ac:dyDescent="0.3">
      <c r="B12" s="80" t="s">
        <v>113</v>
      </c>
      <c r="C12" s="81"/>
      <c r="D12" s="81"/>
      <c r="E12" s="81"/>
      <c r="F12" s="81"/>
      <c r="G12" s="82"/>
      <c r="H12" s="34">
        <f>SUM(H6:H11)</f>
        <v>0</v>
      </c>
    </row>
    <row r="13" spans="2:9" x14ac:dyDescent="0.35">
      <c r="B13" s="52"/>
      <c r="C13" s="52"/>
      <c r="D13" s="3"/>
      <c r="E13" s="3"/>
      <c r="F13" s="44"/>
      <c r="G13" s="45"/>
      <c r="H13" s="29"/>
    </row>
    <row r="14" spans="2:9" x14ac:dyDescent="0.35">
      <c r="B14" s="46"/>
      <c r="C14" s="3"/>
      <c r="D14" s="3"/>
      <c r="E14" s="3"/>
      <c r="F14" s="47"/>
      <c r="H14" s="29"/>
    </row>
    <row r="15" spans="2:9" ht="15" thickBot="1" x14ac:dyDescent="0.4">
      <c r="B15" s="48"/>
      <c r="C15" s="49"/>
      <c r="D15" s="49"/>
      <c r="E15" s="49"/>
      <c r="F15" s="50"/>
      <c r="G15" s="51"/>
      <c r="H15" s="29"/>
    </row>
    <row r="16" spans="2:9" ht="20.5" thickBot="1" x14ac:dyDescent="0.45">
      <c r="B16" s="83" t="s">
        <v>145</v>
      </c>
      <c r="C16" s="84"/>
      <c r="D16" s="84"/>
      <c r="E16" s="84"/>
      <c r="F16" s="84"/>
      <c r="G16" s="84"/>
      <c r="H16" s="85"/>
    </row>
    <row r="17" spans="2:8" ht="48.5" thickBot="1" x14ac:dyDescent="0.4">
      <c r="B17" s="30" t="s">
        <v>102</v>
      </c>
      <c r="C17" s="31" t="s">
        <v>103</v>
      </c>
      <c r="D17" s="32" t="s">
        <v>111</v>
      </c>
      <c r="E17" s="32" t="s">
        <v>112</v>
      </c>
      <c r="F17" s="32" t="s">
        <v>149</v>
      </c>
      <c r="G17" s="32" t="s">
        <v>150</v>
      </c>
      <c r="H17" s="33" t="s">
        <v>110</v>
      </c>
    </row>
    <row r="18" spans="2:8" x14ac:dyDescent="0.35">
      <c r="B18" s="54" t="s">
        <v>127</v>
      </c>
      <c r="C18" s="17" t="s">
        <v>107</v>
      </c>
      <c r="D18" s="27">
        <v>1</v>
      </c>
      <c r="E18" s="17"/>
      <c r="F18" s="27">
        <v>70</v>
      </c>
      <c r="G18" s="37">
        <f>D18*E18*F18</f>
        <v>0</v>
      </c>
      <c r="H18" s="38">
        <f>G18/3</f>
        <v>0</v>
      </c>
    </row>
    <row r="19" spans="2:8" x14ac:dyDescent="0.35">
      <c r="B19" s="14" t="s">
        <v>42</v>
      </c>
      <c r="C19" s="1" t="s">
        <v>120</v>
      </c>
      <c r="D19" s="12">
        <v>1</v>
      </c>
      <c r="E19" s="1"/>
      <c r="F19" s="12">
        <v>150</v>
      </c>
      <c r="G19" s="35">
        <f t="shared" ref="G19:G22" si="2">D19*E19*F19</f>
        <v>0</v>
      </c>
      <c r="H19" s="28">
        <f t="shared" ref="H19:H22" si="3">G19/3</f>
        <v>0</v>
      </c>
    </row>
    <row r="20" spans="2:8" x14ac:dyDescent="0.35">
      <c r="B20" s="14" t="s">
        <v>128</v>
      </c>
      <c r="C20" s="1" t="s">
        <v>121</v>
      </c>
      <c r="D20" s="12">
        <v>1</v>
      </c>
      <c r="E20" s="1"/>
      <c r="F20" s="12">
        <v>150</v>
      </c>
      <c r="G20" s="35">
        <f t="shared" si="2"/>
        <v>0</v>
      </c>
      <c r="H20" s="28">
        <f t="shared" si="3"/>
        <v>0</v>
      </c>
    </row>
    <row r="21" spans="2:8" x14ac:dyDescent="0.35">
      <c r="B21" s="14" t="s">
        <v>129</v>
      </c>
      <c r="C21" s="15" t="s">
        <v>106</v>
      </c>
      <c r="D21" s="53">
        <v>1</v>
      </c>
      <c r="E21" s="1"/>
      <c r="F21" s="12">
        <v>100</v>
      </c>
      <c r="G21" s="35">
        <f t="shared" si="2"/>
        <v>0</v>
      </c>
      <c r="H21" s="28">
        <f t="shared" si="3"/>
        <v>0</v>
      </c>
    </row>
    <row r="22" spans="2:8" ht="15" thickBot="1" x14ac:dyDescent="0.4">
      <c r="B22" s="55" t="s">
        <v>130</v>
      </c>
      <c r="C22" s="39" t="s">
        <v>108</v>
      </c>
      <c r="D22" s="56">
        <v>1</v>
      </c>
      <c r="E22" s="39"/>
      <c r="F22" s="57">
        <v>100</v>
      </c>
      <c r="G22" s="40">
        <f t="shared" si="2"/>
        <v>0</v>
      </c>
      <c r="H22" s="41">
        <f t="shared" si="3"/>
        <v>0</v>
      </c>
    </row>
    <row r="23" spans="2:8" s="25" customFormat="1" ht="17.899999999999999" customHeight="1" thickBot="1" x14ac:dyDescent="0.3">
      <c r="B23" s="80" t="s">
        <v>113</v>
      </c>
      <c r="C23" s="81"/>
      <c r="D23" s="81"/>
      <c r="E23" s="81"/>
      <c r="F23" s="81"/>
      <c r="G23" s="82"/>
      <c r="H23" s="34">
        <f>SUM(H18:H22)</f>
        <v>0</v>
      </c>
    </row>
    <row r="25" spans="2:8" ht="15" thickBot="1" x14ac:dyDescent="0.4">
      <c r="C25" s="16"/>
    </row>
    <row r="26" spans="2:8" s="25" customFormat="1" ht="30.75" customHeight="1" thickBot="1" x14ac:dyDescent="0.4">
      <c r="B26" s="90" t="s">
        <v>152</v>
      </c>
      <c r="C26" s="91"/>
      <c r="D26" s="91"/>
      <c r="E26" s="91"/>
      <c r="F26" s="91"/>
      <c r="G26" s="91"/>
      <c r="H26" s="92"/>
    </row>
    <row r="27" spans="2:8" ht="16.5" thickBot="1" x14ac:dyDescent="0.4">
      <c r="B27" s="30" t="s">
        <v>102</v>
      </c>
      <c r="C27" s="64" t="s">
        <v>103</v>
      </c>
      <c r="D27" s="65"/>
      <c r="E27" s="65"/>
      <c r="F27" s="65"/>
      <c r="G27" s="66"/>
      <c r="H27" s="33" t="s">
        <v>110</v>
      </c>
    </row>
    <row r="28" spans="2:8" s="25" customFormat="1" ht="15" customHeight="1" x14ac:dyDescent="0.35">
      <c r="B28" s="58" t="s">
        <v>132</v>
      </c>
      <c r="C28" s="67" t="s">
        <v>131</v>
      </c>
      <c r="D28" s="68"/>
      <c r="E28" s="68"/>
      <c r="F28" s="68"/>
      <c r="G28" s="69"/>
      <c r="H28" s="38">
        <f>H12</f>
        <v>0</v>
      </c>
    </row>
    <row r="29" spans="2:8" s="25" customFormat="1" ht="15.75" customHeight="1" thickBot="1" x14ac:dyDescent="0.4">
      <c r="B29" s="59" t="s">
        <v>133</v>
      </c>
      <c r="C29" s="70" t="s">
        <v>146</v>
      </c>
      <c r="D29" s="71"/>
      <c r="E29" s="71"/>
      <c r="F29" s="71"/>
      <c r="G29" s="72"/>
      <c r="H29" s="41">
        <f>H23</f>
        <v>0</v>
      </c>
    </row>
    <row r="30" spans="2:8" s="25" customFormat="1" ht="19.5" customHeight="1" thickBot="1" x14ac:dyDescent="0.3">
      <c r="B30" s="73" t="s">
        <v>154</v>
      </c>
      <c r="C30" s="74"/>
      <c r="D30" s="74"/>
      <c r="E30" s="74"/>
      <c r="F30" s="74"/>
      <c r="G30" s="75"/>
      <c r="H30" s="34">
        <f>SUM(H28:H29)</f>
        <v>0</v>
      </c>
    </row>
    <row r="31" spans="2:8" ht="15" customHeight="1" x14ac:dyDescent="0.35">
      <c r="C31" s="60"/>
      <c r="D31" s="61"/>
      <c r="E31" s="62"/>
      <c r="F31" s="62"/>
      <c r="G31" s="62"/>
    </row>
    <row r="32" spans="2:8" x14ac:dyDescent="0.35">
      <c r="D32" s="60"/>
      <c r="E32" s="60"/>
      <c r="F32" s="60"/>
      <c r="G32" s="60"/>
    </row>
    <row r="33" spans="2:8" ht="46.5" customHeight="1" x14ac:dyDescent="0.35">
      <c r="B33" s="89"/>
      <c r="C33" s="89"/>
      <c r="D33" s="89"/>
      <c r="E33" s="89"/>
      <c r="F33" s="89"/>
      <c r="G33" s="89"/>
      <c r="H33" s="89"/>
    </row>
  </sheetData>
  <sheetProtection formatCells="0" formatColumns="0" formatRows="0" insertColumns="0" insertRows="0" insertHyperlinks="0" deleteColumns="0" deleteRows="0" sort="0" autoFilter="0" pivotTables="0"/>
  <mergeCells count="25">
    <mergeCell ref="B33:H33"/>
    <mergeCell ref="B26:H26"/>
    <mergeCell ref="B2:H2"/>
    <mergeCell ref="B23:G23"/>
    <mergeCell ref="F8:G8"/>
    <mergeCell ref="F9:G9"/>
    <mergeCell ref="F10:G10"/>
    <mergeCell ref="F11:G11"/>
    <mergeCell ref="B4:H4"/>
    <mergeCell ref="F5:G5"/>
    <mergeCell ref="B16:H16"/>
    <mergeCell ref="B12:G12"/>
    <mergeCell ref="D5:E5"/>
    <mergeCell ref="D11:E11"/>
    <mergeCell ref="F6:G6"/>
    <mergeCell ref="F7:G7"/>
    <mergeCell ref="D6:E6"/>
    <mergeCell ref="D7:E7"/>
    <mergeCell ref="D8:E8"/>
    <mergeCell ref="D9:E9"/>
    <mergeCell ref="D10:E10"/>
    <mergeCell ref="C27:G27"/>
    <mergeCell ref="C28:G28"/>
    <mergeCell ref="C29:G29"/>
    <mergeCell ref="B30:G30"/>
  </mergeCells>
  <phoneticPr fontId="16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1DD58-A3EF-4F75-892E-900999F024FE}">
  <dimension ref="B1:AC50"/>
  <sheetViews>
    <sheetView workbookViewId="0">
      <pane xSplit="2" ySplit="5" topLeftCell="C6" activePane="bottomRight" state="frozen"/>
      <selection pane="topRight" activeCell="C1" sqref="C1"/>
      <selection pane="bottomLeft" activeCell="A3" sqref="A3"/>
      <selection pane="bottomRight" activeCell="C6" sqref="C6"/>
    </sheetView>
  </sheetViews>
  <sheetFormatPr defaultRowHeight="14.5" x14ac:dyDescent="0.35"/>
  <cols>
    <col min="2" max="2" width="44.26953125" customWidth="1"/>
    <col min="29" max="29" width="21.453125" customWidth="1"/>
  </cols>
  <sheetData>
    <row r="1" spans="2:28" x14ac:dyDescent="0.35">
      <c r="B1" s="6" t="s">
        <v>139</v>
      </c>
    </row>
    <row r="2" spans="2:28" x14ac:dyDescent="0.35">
      <c r="B2" s="6"/>
    </row>
    <row r="3" spans="2:28" x14ac:dyDescent="0.35">
      <c r="B3" s="6" t="s">
        <v>147</v>
      </c>
    </row>
    <row r="5" spans="2:28" s="3" customFormat="1" x14ac:dyDescent="0.35">
      <c r="B5" s="5" t="s">
        <v>50</v>
      </c>
      <c r="C5" s="4" t="s">
        <v>49</v>
      </c>
      <c r="D5" s="4" t="s">
        <v>48</v>
      </c>
      <c r="E5" s="4" t="s">
        <v>47</v>
      </c>
      <c r="F5" s="4" t="s">
        <v>46</v>
      </c>
      <c r="G5" s="4" t="s">
        <v>45</v>
      </c>
      <c r="H5" s="4" t="s">
        <v>44</v>
      </c>
      <c r="I5" s="4" t="s">
        <v>43</v>
      </c>
      <c r="J5" s="4" t="s">
        <v>42</v>
      </c>
      <c r="K5" s="4">
        <v>3</v>
      </c>
      <c r="L5" s="4">
        <v>4</v>
      </c>
      <c r="M5" s="4" t="s">
        <v>41</v>
      </c>
      <c r="N5" s="4" t="s">
        <v>40</v>
      </c>
      <c r="O5" s="4" t="s">
        <v>39</v>
      </c>
      <c r="P5" s="4">
        <v>11</v>
      </c>
      <c r="Q5" s="4">
        <v>15</v>
      </c>
      <c r="R5" s="4" t="s">
        <v>38</v>
      </c>
      <c r="S5" s="4">
        <v>22</v>
      </c>
      <c r="T5" s="4">
        <v>30</v>
      </c>
      <c r="U5" s="4">
        <v>37</v>
      </c>
      <c r="V5" s="4">
        <v>45</v>
      </c>
      <c r="W5" s="4">
        <v>55</v>
      </c>
      <c r="X5" s="4">
        <v>75</v>
      </c>
      <c r="Y5" s="4">
        <v>90</v>
      </c>
      <c r="Z5" s="4">
        <v>110</v>
      </c>
      <c r="AA5" s="4">
        <v>132</v>
      </c>
      <c r="AB5" s="4">
        <v>160</v>
      </c>
    </row>
    <row r="6" spans="2:28" x14ac:dyDescent="0.35">
      <c r="B6" s="2" t="s">
        <v>37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2:28" ht="29" x14ac:dyDescent="0.35">
      <c r="B7" s="2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2:28" x14ac:dyDescent="0.35">
      <c r="B8" s="2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2:28" x14ac:dyDescent="0.35">
      <c r="B9" s="2" t="s">
        <v>34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2:28" ht="29" x14ac:dyDescent="0.35">
      <c r="B10" s="2" t="s">
        <v>33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2:28" ht="29" x14ac:dyDescent="0.35">
      <c r="B11" s="2" t="s">
        <v>32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2:28" x14ac:dyDescent="0.35">
      <c r="B12" s="2" t="s">
        <v>31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2:28" ht="29" x14ac:dyDescent="0.35">
      <c r="B13" s="2" t="s">
        <v>30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2:28" x14ac:dyDescent="0.35">
      <c r="B14" s="2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2:28" ht="29" x14ac:dyDescent="0.35">
      <c r="B15" s="2" t="s">
        <v>28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2:28" x14ac:dyDescent="0.35">
      <c r="B16" s="2" t="s">
        <v>109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2:28" x14ac:dyDescent="0.35">
      <c r="B17" s="2" t="s">
        <v>27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2:28" ht="29" x14ac:dyDescent="0.35">
      <c r="B18" s="2" t="s">
        <v>26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2:28" x14ac:dyDescent="0.35">
      <c r="B19" s="2" t="s">
        <v>25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2:28" ht="29" x14ac:dyDescent="0.35">
      <c r="B20" s="2" t="s">
        <v>24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2:28" x14ac:dyDescent="0.35">
      <c r="B21" s="2" t="s">
        <v>23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2:28" x14ac:dyDescent="0.35">
      <c r="B22" s="2" t="s">
        <v>22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2:28" x14ac:dyDescent="0.35">
      <c r="B23" s="2" t="s">
        <v>21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2:28" ht="29" x14ac:dyDescent="0.35">
      <c r="B24" s="2" t="s">
        <v>20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2:28" x14ac:dyDescent="0.35">
      <c r="B25" s="2" t="s">
        <v>19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2:28" x14ac:dyDescent="0.35">
      <c r="B26" s="2" t="s">
        <v>18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2:28" ht="29" x14ac:dyDescent="0.35">
      <c r="B27" s="2" t="s">
        <v>17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2:28" x14ac:dyDescent="0.35">
      <c r="B28" s="2" t="s">
        <v>16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2:28" ht="29" x14ac:dyDescent="0.35">
      <c r="B29" s="2" t="s">
        <v>15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2:28" x14ac:dyDescent="0.35">
      <c r="B30" s="2" t="s">
        <v>14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2:28" x14ac:dyDescent="0.35">
      <c r="B31" s="2" t="s">
        <v>13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2:28" x14ac:dyDescent="0.35">
      <c r="B32" s="2" t="s">
        <v>12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2:29" x14ac:dyDescent="0.35">
      <c r="B33" s="2" t="s">
        <v>11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2:29" x14ac:dyDescent="0.35">
      <c r="B34" s="2" t="s">
        <v>10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2:29" ht="29" x14ac:dyDescent="0.35">
      <c r="B35" s="2" t="s">
        <v>135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2:29" ht="29" x14ac:dyDescent="0.35">
      <c r="B36" s="2" t="s">
        <v>136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2:29" ht="29" x14ac:dyDescent="0.35">
      <c r="B37" s="2" t="s">
        <v>137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2:29" ht="29" x14ac:dyDescent="0.35">
      <c r="B38" s="2" t="s">
        <v>138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2:29" x14ac:dyDescent="0.35">
      <c r="B39" s="2" t="s">
        <v>9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2:29" x14ac:dyDescent="0.35">
      <c r="B40" s="2" t="s">
        <v>8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2:29" x14ac:dyDescent="0.35">
      <c r="B41" s="2" t="s">
        <v>7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2:29" x14ac:dyDescent="0.35">
      <c r="B42" s="2" t="s">
        <v>6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2:29" x14ac:dyDescent="0.35">
      <c r="B43" s="2" t="s">
        <v>5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2:29" x14ac:dyDescent="0.35">
      <c r="B44" s="2" t="s">
        <v>4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2:29" ht="29" x14ac:dyDescent="0.35">
      <c r="B45" s="2" t="s">
        <v>3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2:29" ht="29" x14ac:dyDescent="0.35">
      <c r="B46" s="2" t="s">
        <v>2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2:29" x14ac:dyDescent="0.35">
      <c r="B47" s="2" t="s">
        <v>1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2:29" ht="15" thickBot="1" x14ac:dyDescent="0.4">
      <c r="B48" s="2" t="s">
        <v>0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3" t="s">
        <v>104</v>
      </c>
    </row>
    <row r="49" spans="2:29" ht="15" thickBot="1" x14ac:dyDescent="0.4">
      <c r="B49" s="7" t="s">
        <v>134</v>
      </c>
      <c r="C49" s="19" cm="1">
        <f t="array" ref="C49">SUMPRODUCT(IFERROR(C6:C48,0))</f>
        <v>0</v>
      </c>
      <c r="D49" s="20" cm="1">
        <f t="array" ref="D49">SUMPRODUCT(IFERROR(D6:D48,0))</f>
        <v>0</v>
      </c>
      <c r="E49" s="20" cm="1">
        <f t="array" ref="E49">SUMPRODUCT(IFERROR(E6:E48,0))</f>
        <v>0</v>
      </c>
      <c r="F49" s="20" cm="1">
        <f t="array" ref="F49">SUMPRODUCT(IFERROR(F6:F48,0))</f>
        <v>0</v>
      </c>
      <c r="G49" s="20" cm="1">
        <f t="array" ref="G49">SUMPRODUCT(IFERROR(G6:G48,0))</f>
        <v>0</v>
      </c>
      <c r="H49" s="20" cm="1">
        <f t="array" ref="H49">SUMPRODUCT(IFERROR(H6:H48,0))</f>
        <v>0</v>
      </c>
      <c r="I49" s="20" cm="1">
        <f t="array" ref="I49">SUMPRODUCT(IFERROR(I6:I48,0))</f>
        <v>0</v>
      </c>
      <c r="J49" s="20" cm="1">
        <f t="array" ref="J49">SUMPRODUCT(IFERROR(J6:J48,0))</f>
        <v>0</v>
      </c>
      <c r="K49" s="20" cm="1">
        <f t="array" ref="K49">SUMPRODUCT(IFERROR(K6:K48,0))</f>
        <v>0</v>
      </c>
      <c r="L49" s="20" cm="1">
        <f t="array" ref="L49">SUMPRODUCT(IFERROR(L6:L48,0))</f>
        <v>0</v>
      </c>
      <c r="M49" s="20" cm="1">
        <f t="array" ref="M49">SUMPRODUCT(IFERROR(M6:M48,0))</f>
        <v>0</v>
      </c>
      <c r="N49" s="20" cm="1">
        <f t="array" ref="N49">SUMPRODUCT(IFERROR(N6:N48,0))</f>
        <v>0</v>
      </c>
      <c r="O49" s="20" cm="1">
        <f t="array" ref="O49">SUMPRODUCT(IFERROR(O6:O48,0))</f>
        <v>0</v>
      </c>
      <c r="P49" s="20" cm="1">
        <f t="array" ref="P49">SUMPRODUCT(IFERROR(P6:P48,0))</f>
        <v>0</v>
      </c>
      <c r="Q49" s="20" cm="1">
        <f t="array" ref="Q49">SUMPRODUCT(IFERROR(Q6:Q48,0))</f>
        <v>0</v>
      </c>
      <c r="R49" s="20" cm="1">
        <f t="array" ref="R49">SUMPRODUCT(IFERROR(R6:R48,0))</f>
        <v>0</v>
      </c>
      <c r="S49" s="20" cm="1">
        <f t="array" ref="S49">SUMPRODUCT(IFERROR(S6:S48,0))</f>
        <v>0</v>
      </c>
      <c r="T49" s="20" cm="1">
        <f t="array" ref="T49">SUMPRODUCT(IFERROR(T6:T48,0))</f>
        <v>0</v>
      </c>
      <c r="U49" s="20" cm="1">
        <f t="array" ref="U49">SUMPRODUCT(IFERROR(U6:U48,0))</f>
        <v>0</v>
      </c>
      <c r="V49" s="20" cm="1">
        <f t="array" ref="V49">SUMPRODUCT(IFERROR(V6:V48,0))</f>
        <v>0</v>
      </c>
      <c r="W49" s="20" cm="1">
        <f t="array" ref="W49">SUMPRODUCT(IFERROR(W6:W48,0))</f>
        <v>0</v>
      </c>
      <c r="X49" s="20" cm="1">
        <f t="array" ref="X49">SUMPRODUCT(IFERROR(X6:X48,0))</f>
        <v>0</v>
      </c>
      <c r="Y49" s="20" cm="1">
        <f t="array" ref="Y49">SUMPRODUCT(IFERROR(Y6:Y48,0))</f>
        <v>0</v>
      </c>
      <c r="Z49" s="20" cm="1">
        <f t="array" ref="Z49">SUMPRODUCT(IFERROR(Z6:Z48,0))</f>
        <v>0</v>
      </c>
      <c r="AA49" s="20" cm="1">
        <f t="array" ref="AA49">SUMPRODUCT(IFERROR(AA6:AA48,0))</f>
        <v>0</v>
      </c>
      <c r="AB49" s="23" cm="1">
        <f t="array" ref="AB49">SUMPRODUCT(IFERROR(AB6:AB48,0))</f>
        <v>0</v>
      </c>
      <c r="AC49" s="93">
        <f>SUM(C49:AB49)</f>
        <v>0</v>
      </c>
    </row>
    <row r="50" spans="2:29" ht="15" thickBot="1" x14ac:dyDescent="0.4">
      <c r="B50" s="13"/>
      <c r="AC50" s="94"/>
    </row>
  </sheetData>
  <mergeCells count="1">
    <mergeCell ref="AC49:AC5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2D738-C710-464C-982E-B54279FE4DD0}">
  <dimension ref="B1:AC50"/>
  <sheetViews>
    <sheetView workbookViewId="0">
      <pane xSplit="2" ySplit="5" topLeftCell="C6" activePane="bottomRight" state="frozen"/>
      <selection pane="topRight" activeCell="C1" sqref="C1"/>
      <selection pane="bottomLeft" activeCell="A3" sqref="A3"/>
      <selection pane="bottomRight" activeCell="E22" sqref="E22"/>
    </sheetView>
  </sheetViews>
  <sheetFormatPr defaultRowHeight="14.5" x14ac:dyDescent="0.35"/>
  <cols>
    <col min="2" max="2" width="44.26953125" customWidth="1"/>
    <col min="29" max="29" width="21.81640625" customWidth="1"/>
  </cols>
  <sheetData>
    <row r="1" spans="2:28" x14ac:dyDescent="0.35">
      <c r="B1" s="6" t="s">
        <v>140</v>
      </c>
    </row>
    <row r="2" spans="2:28" x14ac:dyDescent="0.35">
      <c r="B2" s="6"/>
    </row>
    <row r="3" spans="2:28" x14ac:dyDescent="0.35">
      <c r="B3" s="6" t="s">
        <v>147</v>
      </c>
    </row>
    <row r="5" spans="2:28" s="3" customFormat="1" x14ac:dyDescent="0.35">
      <c r="B5" s="5" t="s">
        <v>50</v>
      </c>
      <c r="C5" s="4" t="s">
        <v>49</v>
      </c>
      <c r="D5" s="4" t="s">
        <v>48</v>
      </c>
      <c r="E5" s="4" t="s">
        <v>47</v>
      </c>
      <c r="F5" s="4" t="s">
        <v>46</v>
      </c>
      <c r="G5" s="4" t="s">
        <v>45</v>
      </c>
      <c r="H5" s="4" t="s">
        <v>44</v>
      </c>
      <c r="I5" s="4" t="s">
        <v>43</v>
      </c>
      <c r="J5" s="4" t="s">
        <v>42</v>
      </c>
      <c r="K5" s="4">
        <v>3</v>
      </c>
      <c r="L5" s="4">
        <v>4</v>
      </c>
      <c r="M5" s="4" t="s">
        <v>41</v>
      </c>
      <c r="N5" s="4" t="s">
        <v>40</v>
      </c>
      <c r="O5" s="4" t="s">
        <v>39</v>
      </c>
      <c r="P5" s="4">
        <v>11</v>
      </c>
      <c r="Q5" s="4">
        <v>15</v>
      </c>
      <c r="R5" s="4" t="s">
        <v>38</v>
      </c>
      <c r="S5" s="4">
        <v>22</v>
      </c>
      <c r="T5" s="4">
        <v>30</v>
      </c>
      <c r="U5" s="4">
        <v>37</v>
      </c>
      <c r="V5" s="4">
        <v>45</v>
      </c>
      <c r="W5" s="4">
        <v>55</v>
      </c>
      <c r="X5" s="4">
        <v>75</v>
      </c>
      <c r="Y5" s="4">
        <v>90</v>
      </c>
      <c r="Z5" s="4">
        <v>110</v>
      </c>
      <c r="AA5" s="4">
        <v>132</v>
      </c>
      <c r="AB5" s="4">
        <v>160</v>
      </c>
    </row>
    <row r="6" spans="2:28" x14ac:dyDescent="0.35">
      <c r="B6" s="2" t="s">
        <v>37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2:28" ht="29" x14ac:dyDescent="0.35">
      <c r="B7" s="2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2:28" x14ac:dyDescent="0.35">
      <c r="B8" s="2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2:28" x14ac:dyDescent="0.35">
      <c r="B9" s="2" t="s">
        <v>34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2:28" ht="29" x14ac:dyDescent="0.35">
      <c r="B10" s="2" t="s">
        <v>33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2:28" ht="29" x14ac:dyDescent="0.35">
      <c r="B11" s="2" t="s">
        <v>32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2:28" x14ac:dyDescent="0.35">
      <c r="B12" s="2" t="s">
        <v>31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2:28" ht="29" x14ac:dyDescent="0.35">
      <c r="B13" s="2" t="s">
        <v>30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2:28" x14ac:dyDescent="0.35">
      <c r="B14" s="2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2:28" ht="29" x14ac:dyDescent="0.35">
      <c r="B15" s="2" t="s">
        <v>28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2:28" x14ac:dyDescent="0.35">
      <c r="B16" s="2" t="s">
        <v>109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2:28" x14ac:dyDescent="0.35">
      <c r="B17" s="2" t="s">
        <v>27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2:28" ht="29" x14ac:dyDescent="0.35">
      <c r="B18" s="2" t="s">
        <v>26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2:28" x14ac:dyDescent="0.35">
      <c r="B19" s="2" t="s">
        <v>25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2:28" ht="29" x14ac:dyDescent="0.35">
      <c r="B20" s="2" t="s">
        <v>24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2:28" x14ac:dyDescent="0.35">
      <c r="B21" s="2" t="s">
        <v>23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2:28" x14ac:dyDescent="0.35">
      <c r="B22" s="2" t="s">
        <v>22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2:28" x14ac:dyDescent="0.35">
      <c r="B23" s="2" t="s">
        <v>21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2:28" ht="29" x14ac:dyDescent="0.35">
      <c r="B24" s="2" t="s">
        <v>20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2:28" x14ac:dyDescent="0.35">
      <c r="B25" s="2" t="s">
        <v>19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2:28" x14ac:dyDescent="0.35">
      <c r="B26" s="2" t="s">
        <v>18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2:28" ht="29" x14ac:dyDescent="0.35">
      <c r="B27" s="2" t="s">
        <v>17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2:28" x14ac:dyDescent="0.35">
      <c r="B28" s="2" t="s">
        <v>16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2:28" ht="29" x14ac:dyDescent="0.35">
      <c r="B29" s="2" t="s">
        <v>15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2:28" x14ac:dyDescent="0.35">
      <c r="B30" s="2" t="s">
        <v>14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2:28" x14ac:dyDescent="0.35">
      <c r="B31" s="2" t="s">
        <v>13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2:28" x14ac:dyDescent="0.35">
      <c r="B32" s="2" t="s">
        <v>12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2:29" x14ac:dyDescent="0.35">
      <c r="B33" s="2" t="s">
        <v>11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2:29" x14ac:dyDescent="0.35">
      <c r="B34" s="2" t="s">
        <v>10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2:29" ht="29" x14ac:dyDescent="0.35">
      <c r="B35" s="2" t="s">
        <v>135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2:29" ht="29" x14ac:dyDescent="0.35">
      <c r="B36" s="2" t="s">
        <v>136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2:29" ht="29" x14ac:dyDescent="0.35">
      <c r="B37" s="2" t="s">
        <v>137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2:29" ht="29" x14ac:dyDescent="0.35">
      <c r="B38" s="2" t="s">
        <v>138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2:29" x14ac:dyDescent="0.35">
      <c r="B39" s="2" t="s">
        <v>9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2:29" x14ac:dyDescent="0.35">
      <c r="B40" s="2" t="s">
        <v>8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2:29" x14ac:dyDescent="0.35">
      <c r="B41" s="2" t="s">
        <v>7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2:29" x14ac:dyDescent="0.35">
      <c r="B42" s="2" t="s">
        <v>6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2:29" x14ac:dyDescent="0.35">
      <c r="B43" s="2" t="s">
        <v>5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2:29" x14ac:dyDescent="0.35">
      <c r="B44" s="2" t="s">
        <v>4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2:29" ht="29" x14ac:dyDescent="0.35">
      <c r="B45" s="2" t="s">
        <v>3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2:29" ht="29" x14ac:dyDescent="0.35">
      <c r="B46" s="2" t="s">
        <v>2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2:29" x14ac:dyDescent="0.35">
      <c r="B47" s="2" t="s">
        <v>1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2:29" ht="15" thickBot="1" x14ac:dyDescent="0.4">
      <c r="B48" s="2" t="s">
        <v>0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22" t="s">
        <v>104</v>
      </c>
    </row>
    <row r="49" spans="2:29" ht="15" thickBot="1" x14ac:dyDescent="0.4">
      <c r="B49" s="7" t="s">
        <v>134</v>
      </c>
      <c r="C49" s="19" cm="1">
        <f t="array" ref="C49">SUMPRODUCT(IFERROR(C6:C48,0))</f>
        <v>0</v>
      </c>
      <c r="D49" s="20" cm="1">
        <f t="array" ref="D49">SUMPRODUCT(IFERROR(D6:D48,0))</f>
        <v>0</v>
      </c>
      <c r="E49" s="20" cm="1">
        <f t="array" ref="E49">SUMPRODUCT(IFERROR(E6:E48,0))</f>
        <v>0</v>
      </c>
      <c r="F49" s="20" cm="1">
        <f t="array" ref="F49">SUMPRODUCT(IFERROR(F6:F48,0))</f>
        <v>0</v>
      </c>
      <c r="G49" s="20" cm="1">
        <f t="array" ref="G49">SUMPRODUCT(IFERROR(G6:G48,0))</f>
        <v>0</v>
      </c>
      <c r="H49" s="20" cm="1">
        <f t="array" ref="H49">SUMPRODUCT(IFERROR(H6:H48,0))</f>
        <v>0</v>
      </c>
      <c r="I49" s="20" cm="1">
        <f t="array" ref="I49">SUMPRODUCT(IFERROR(I6:I48,0))</f>
        <v>0</v>
      </c>
      <c r="J49" s="20" cm="1">
        <f t="array" ref="J49">SUMPRODUCT(IFERROR(J6:J48,0))</f>
        <v>0</v>
      </c>
      <c r="K49" s="20" cm="1">
        <f t="array" ref="K49">SUMPRODUCT(IFERROR(K6:K48,0))</f>
        <v>0</v>
      </c>
      <c r="L49" s="20" cm="1">
        <f t="array" ref="L49">SUMPRODUCT(IFERROR(L6:L48,0))</f>
        <v>0</v>
      </c>
      <c r="M49" s="20" cm="1">
        <f t="array" ref="M49">SUMPRODUCT(IFERROR(M6:M48,0))</f>
        <v>0</v>
      </c>
      <c r="N49" s="20" cm="1">
        <f t="array" ref="N49">SUMPRODUCT(IFERROR(N6:N48,0))</f>
        <v>0</v>
      </c>
      <c r="O49" s="20" cm="1">
        <f t="array" ref="O49">SUMPRODUCT(IFERROR(O6:O48,0))</f>
        <v>0</v>
      </c>
      <c r="P49" s="20" cm="1">
        <f t="array" ref="P49">SUMPRODUCT(IFERROR(P6:P48,0))</f>
        <v>0</v>
      </c>
      <c r="Q49" s="20" cm="1">
        <f t="array" ref="Q49">SUMPRODUCT(IFERROR(Q6:Q48,0))</f>
        <v>0</v>
      </c>
      <c r="R49" s="20" cm="1">
        <f t="array" ref="R49">SUMPRODUCT(IFERROR(R6:R48,0))</f>
        <v>0</v>
      </c>
      <c r="S49" s="20" cm="1">
        <f t="array" ref="S49">SUMPRODUCT(IFERROR(S6:S48,0))</f>
        <v>0</v>
      </c>
      <c r="T49" s="20" cm="1">
        <f t="array" ref="T49">SUMPRODUCT(IFERROR(T6:T48,0))</f>
        <v>0</v>
      </c>
      <c r="U49" s="20" cm="1">
        <f t="array" ref="U49">SUMPRODUCT(IFERROR(U6:U48,0))</f>
        <v>0</v>
      </c>
      <c r="V49" s="20" cm="1">
        <f t="array" ref="V49">SUMPRODUCT(IFERROR(V6:V48,0))</f>
        <v>0</v>
      </c>
      <c r="W49" s="20" cm="1">
        <f t="array" ref="W49">SUMPRODUCT(IFERROR(W6:W48,0))</f>
        <v>0</v>
      </c>
      <c r="X49" s="20" cm="1">
        <f t="array" ref="X49">SUMPRODUCT(IFERROR(X6:X48,0))</f>
        <v>0</v>
      </c>
      <c r="Y49" s="20" cm="1">
        <f t="array" ref="Y49">SUMPRODUCT(IFERROR(Y6:Y48,0))</f>
        <v>0</v>
      </c>
      <c r="Z49" s="20" cm="1">
        <f t="array" ref="Z49">SUMPRODUCT(IFERROR(Z6:Z48,0))</f>
        <v>0</v>
      </c>
      <c r="AA49" s="20" cm="1">
        <f t="array" ref="AA49">SUMPRODUCT(IFERROR(AA6:AA48,0))</f>
        <v>0</v>
      </c>
      <c r="AB49" s="23" cm="1">
        <f t="array" ref="AB49">SUMPRODUCT(IFERROR(AB6:AB48,0))</f>
        <v>0</v>
      </c>
      <c r="AC49" s="95">
        <f>SUM(C49:AB49)</f>
        <v>0</v>
      </c>
    </row>
    <row r="50" spans="2:29" ht="15" thickBot="1" x14ac:dyDescent="0.4">
      <c r="AC50" s="96"/>
    </row>
  </sheetData>
  <mergeCells count="1">
    <mergeCell ref="AC49:AC5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6A11E-68DC-4666-A2F6-FF93D0CA2BBC}">
  <dimension ref="B1:AC50"/>
  <sheetViews>
    <sheetView workbookViewId="0">
      <pane xSplit="2" ySplit="5" topLeftCell="C6" activePane="bottomRight" state="frozen"/>
      <selection pane="topRight" activeCell="C1" sqref="C1"/>
      <selection pane="bottomLeft" activeCell="A3" sqref="A3"/>
      <selection pane="bottomRight" activeCell="F20" sqref="F20"/>
    </sheetView>
  </sheetViews>
  <sheetFormatPr defaultRowHeight="14.5" x14ac:dyDescent="0.35"/>
  <cols>
    <col min="2" max="2" width="44.26953125" customWidth="1"/>
    <col min="29" max="29" width="19.1796875" customWidth="1"/>
  </cols>
  <sheetData>
    <row r="1" spans="2:28" x14ac:dyDescent="0.35">
      <c r="B1" s="6" t="s">
        <v>141</v>
      </c>
    </row>
    <row r="2" spans="2:28" x14ac:dyDescent="0.35">
      <c r="B2" s="6"/>
    </row>
    <row r="3" spans="2:28" x14ac:dyDescent="0.35">
      <c r="B3" s="6" t="s">
        <v>147</v>
      </c>
    </row>
    <row r="5" spans="2:28" s="3" customFormat="1" x14ac:dyDescent="0.35">
      <c r="B5" s="5" t="s">
        <v>50</v>
      </c>
      <c r="C5" s="4" t="s">
        <v>49</v>
      </c>
      <c r="D5" s="4" t="s">
        <v>48</v>
      </c>
      <c r="E5" s="4" t="s">
        <v>47</v>
      </c>
      <c r="F5" s="4" t="s">
        <v>46</v>
      </c>
      <c r="G5" s="4" t="s">
        <v>45</v>
      </c>
      <c r="H5" s="4" t="s">
        <v>44</v>
      </c>
      <c r="I5" s="4" t="s">
        <v>43</v>
      </c>
      <c r="J5" s="4" t="s">
        <v>42</v>
      </c>
      <c r="K5" s="4">
        <v>3</v>
      </c>
      <c r="L5" s="4">
        <v>4</v>
      </c>
      <c r="M5" s="4" t="s">
        <v>41</v>
      </c>
      <c r="N5" s="4" t="s">
        <v>40</v>
      </c>
      <c r="O5" s="4" t="s">
        <v>39</v>
      </c>
      <c r="P5" s="4">
        <v>11</v>
      </c>
      <c r="Q5" s="4">
        <v>15</v>
      </c>
      <c r="R5" s="4" t="s">
        <v>38</v>
      </c>
      <c r="S5" s="4">
        <v>22</v>
      </c>
      <c r="T5" s="4">
        <v>30</v>
      </c>
      <c r="U5" s="4">
        <v>37</v>
      </c>
      <c r="V5" s="4">
        <v>45</v>
      </c>
      <c r="W5" s="4">
        <v>55</v>
      </c>
      <c r="X5" s="4">
        <v>75</v>
      </c>
      <c r="Y5" s="4">
        <v>90</v>
      </c>
      <c r="Z5" s="4">
        <v>110</v>
      </c>
      <c r="AA5" s="4">
        <v>132</v>
      </c>
      <c r="AB5" s="4">
        <v>160</v>
      </c>
    </row>
    <row r="6" spans="2:28" x14ac:dyDescent="0.35">
      <c r="B6" s="2" t="s">
        <v>37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2:28" ht="29" x14ac:dyDescent="0.35">
      <c r="B7" s="2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2:28" x14ac:dyDescent="0.35">
      <c r="B8" s="2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2:28" x14ac:dyDescent="0.35">
      <c r="B9" s="2" t="s">
        <v>34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2:28" ht="29" x14ac:dyDescent="0.35">
      <c r="B10" s="2" t="s">
        <v>33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2:28" ht="29" x14ac:dyDescent="0.35">
      <c r="B11" s="2" t="s">
        <v>32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2:28" x14ac:dyDescent="0.35">
      <c r="B12" s="2" t="s">
        <v>31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2:28" ht="29" x14ac:dyDescent="0.35">
      <c r="B13" s="2" t="s">
        <v>30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2:28" x14ac:dyDescent="0.35">
      <c r="B14" s="2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2:28" ht="29" x14ac:dyDescent="0.35">
      <c r="B15" s="2" t="s">
        <v>28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2:28" x14ac:dyDescent="0.35">
      <c r="B16" s="2" t="s">
        <v>109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2:28" x14ac:dyDescent="0.35">
      <c r="B17" s="2" t="s">
        <v>27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2:28" ht="29" x14ac:dyDescent="0.35">
      <c r="B18" s="2" t="s">
        <v>26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2:28" x14ac:dyDescent="0.35">
      <c r="B19" s="2" t="s">
        <v>25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2:28" ht="29" x14ac:dyDescent="0.35">
      <c r="B20" s="2" t="s">
        <v>24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2:28" x14ac:dyDescent="0.35">
      <c r="B21" s="2" t="s">
        <v>23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2:28" x14ac:dyDescent="0.35">
      <c r="B22" s="2" t="s">
        <v>22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2:28" x14ac:dyDescent="0.35">
      <c r="B23" s="2" t="s">
        <v>21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2:28" ht="29" x14ac:dyDescent="0.35">
      <c r="B24" s="2" t="s">
        <v>20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2:28" x14ac:dyDescent="0.35">
      <c r="B25" s="2" t="s">
        <v>19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2:28" x14ac:dyDescent="0.35">
      <c r="B26" s="2" t="s">
        <v>18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2:28" ht="29" x14ac:dyDescent="0.35">
      <c r="B27" s="2" t="s">
        <v>17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2:28" x14ac:dyDescent="0.35">
      <c r="B28" s="2" t="s">
        <v>16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2:28" ht="29" x14ac:dyDescent="0.35">
      <c r="B29" s="2" t="s">
        <v>15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2:28" x14ac:dyDescent="0.35">
      <c r="B30" s="2" t="s">
        <v>14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2:28" x14ac:dyDescent="0.35">
      <c r="B31" s="2" t="s">
        <v>13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2:28" x14ac:dyDescent="0.35">
      <c r="B32" s="2" t="s">
        <v>12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2:29" x14ac:dyDescent="0.35">
      <c r="B33" s="2" t="s">
        <v>11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2:29" x14ac:dyDescent="0.35">
      <c r="B34" s="2" t="s">
        <v>10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2:29" ht="29" x14ac:dyDescent="0.35">
      <c r="B35" s="2" t="s">
        <v>135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2:29" ht="29" x14ac:dyDescent="0.35">
      <c r="B36" s="2" t="s">
        <v>136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2:29" ht="29" x14ac:dyDescent="0.35">
      <c r="B37" s="2" t="s">
        <v>137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2:29" ht="29" x14ac:dyDescent="0.35">
      <c r="B38" s="2" t="s">
        <v>138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2:29" x14ac:dyDescent="0.35">
      <c r="B39" s="2" t="s">
        <v>9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2:29" x14ac:dyDescent="0.35">
      <c r="B40" s="2" t="s">
        <v>8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2:29" x14ac:dyDescent="0.35">
      <c r="B41" s="2" t="s">
        <v>7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2:29" x14ac:dyDescent="0.35">
      <c r="B42" s="2" t="s">
        <v>6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2:29" x14ac:dyDescent="0.35">
      <c r="B43" s="2" t="s">
        <v>5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2:29" x14ac:dyDescent="0.35">
      <c r="B44" s="2" t="s">
        <v>4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2:29" ht="29" x14ac:dyDescent="0.35">
      <c r="B45" s="2" t="s">
        <v>3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2:29" ht="29" x14ac:dyDescent="0.35">
      <c r="B46" s="2" t="s">
        <v>2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2:29" x14ac:dyDescent="0.35">
      <c r="B47" s="2" t="s">
        <v>1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2:29" ht="15" thickBot="1" x14ac:dyDescent="0.4">
      <c r="B48" s="2" t="s">
        <v>0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22" t="s">
        <v>104</v>
      </c>
    </row>
    <row r="49" spans="2:29" ht="15" thickBot="1" x14ac:dyDescent="0.4">
      <c r="B49" s="7" t="s">
        <v>134</v>
      </c>
      <c r="C49" s="19" cm="1">
        <f t="array" ref="C49">SUMPRODUCT(IFERROR(C6:C48,0))</f>
        <v>0</v>
      </c>
      <c r="D49" s="20" cm="1">
        <f t="array" ref="D49">SUMPRODUCT(IFERROR(D6:D48,0))</f>
        <v>0</v>
      </c>
      <c r="E49" s="20" cm="1">
        <f t="array" ref="E49">SUMPRODUCT(IFERROR(E6:E48,0))</f>
        <v>0</v>
      </c>
      <c r="F49" s="20" cm="1">
        <f t="array" ref="F49">SUMPRODUCT(IFERROR(F6:F48,0))</f>
        <v>0</v>
      </c>
      <c r="G49" s="20" cm="1">
        <f t="array" ref="G49">SUMPRODUCT(IFERROR(G6:G48,0))</f>
        <v>0</v>
      </c>
      <c r="H49" s="20" cm="1">
        <f t="array" ref="H49">SUMPRODUCT(IFERROR(H6:H48,0))</f>
        <v>0</v>
      </c>
      <c r="I49" s="20" cm="1">
        <f t="array" ref="I49">SUMPRODUCT(IFERROR(I6:I48,0))</f>
        <v>0</v>
      </c>
      <c r="J49" s="20" cm="1">
        <f t="array" ref="J49">SUMPRODUCT(IFERROR(J6:J48,0))</f>
        <v>0</v>
      </c>
      <c r="K49" s="20" cm="1">
        <f t="array" ref="K49">SUMPRODUCT(IFERROR(K6:K48,0))</f>
        <v>0</v>
      </c>
      <c r="L49" s="20" cm="1">
        <f t="array" ref="L49">SUMPRODUCT(IFERROR(L6:L48,0))</f>
        <v>0</v>
      </c>
      <c r="M49" s="20" cm="1">
        <f t="array" ref="M49">SUMPRODUCT(IFERROR(M6:M48,0))</f>
        <v>0</v>
      </c>
      <c r="N49" s="20" cm="1">
        <f t="array" ref="N49">SUMPRODUCT(IFERROR(N6:N48,0))</f>
        <v>0</v>
      </c>
      <c r="O49" s="20" cm="1">
        <f t="array" ref="O49">SUMPRODUCT(IFERROR(O6:O48,0))</f>
        <v>0</v>
      </c>
      <c r="P49" s="20" cm="1">
        <f t="array" ref="P49">SUMPRODUCT(IFERROR(P6:P48,0))</f>
        <v>0</v>
      </c>
      <c r="Q49" s="20" cm="1">
        <f t="array" ref="Q49">SUMPRODUCT(IFERROR(Q6:Q48,0))</f>
        <v>0</v>
      </c>
      <c r="R49" s="20" cm="1">
        <f t="array" ref="R49">SUMPRODUCT(IFERROR(R6:R48,0))</f>
        <v>0</v>
      </c>
      <c r="S49" s="20" cm="1">
        <f t="array" ref="S49">SUMPRODUCT(IFERROR(S6:S48,0))</f>
        <v>0</v>
      </c>
      <c r="T49" s="20" cm="1">
        <f t="array" ref="T49">SUMPRODUCT(IFERROR(T6:T48,0))</f>
        <v>0</v>
      </c>
      <c r="U49" s="20" cm="1">
        <f t="array" ref="U49">SUMPRODUCT(IFERROR(U6:U48,0))</f>
        <v>0</v>
      </c>
      <c r="V49" s="20" cm="1">
        <f t="array" ref="V49">SUMPRODUCT(IFERROR(V6:V48,0))</f>
        <v>0</v>
      </c>
      <c r="W49" s="20" cm="1">
        <f t="array" ref="W49">SUMPRODUCT(IFERROR(W6:W48,0))</f>
        <v>0</v>
      </c>
      <c r="X49" s="20" cm="1">
        <f t="array" ref="X49">SUMPRODUCT(IFERROR(X6:X48,0))</f>
        <v>0</v>
      </c>
      <c r="Y49" s="20" cm="1">
        <f t="array" ref="Y49">SUMPRODUCT(IFERROR(Y6:Y48,0))</f>
        <v>0</v>
      </c>
      <c r="Z49" s="20" cm="1">
        <f t="array" ref="Z49">SUMPRODUCT(IFERROR(Z6:Z48,0))</f>
        <v>0</v>
      </c>
      <c r="AA49" s="20" cm="1">
        <f t="array" ref="AA49">SUMPRODUCT(IFERROR(AA6:AA48,0))</f>
        <v>0</v>
      </c>
      <c r="AB49" s="23" cm="1">
        <f t="array" ref="AB49">SUMPRODUCT(IFERROR(AB6:AB48,0))</f>
        <v>0</v>
      </c>
      <c r="AC49" s="97">
        <f>SUM(C49:AB49)</f>
        <v>0</v>
      </c>
    </row>
    <row r="50" spans="2:29" ht="15" thickBot="1" x14ac:dyDescent="0.4">
      <c r="AC50" s="98"/>
    </row>
  </sheetData>
  <mergeCells count="1">
    <mergeCell ref="AC49:AC5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7878A-BDC3-4872-8AF7-59DB33FFAFB5}">
  <dimension ref="B1:AC50"/>
  <sheetViews>
    <sheetView workbookViewId="0">
      <pane xSplit="2" ySplit="5" topLeftCell="C6" activePane="bottomRight" state="frozen"/>
      <selection pane="topRight" activeCell="C1" sqref="C1"/>
      <selection pane="bottomLeft" activeCell="A3" sqref="A3"/>
      <selection pane="bottomRight" activeCell="G20" sqref="G20"/>
    </sheetView>
  </sheetViews>
  <sheetFormatPr defaultRowHeight="14.5" x14ac:dyDescent="0.35"/>
  <cols>
    <col min="2" max="2" width="44.26953125" customWidth="1"/>
    <col min="29" max="29" width="15.54296875" customWidth="1"/>
  </cols>
  <sheetData>
    <row r="1" spans="2:28" x14ac:dyDescent="0.35">
      <c r="B1" s="6" t="s">
        <v>142</v>
      </c>
    </row>
    <row r="2" spans="2:28" x14ac:dyDescent="0.35">
      <c r="B2" s="6"/>
    </row>
    <row r="3" spans="2:28" x14ac:dyDescent="0.35">
      <c r="B3" s="6" t="s">
        <v>147</v>
      </c>
    </row>
    <row r="5" spans="2:28" s="3" customFormat="1" x14ac:dyDescent="0.35">
      <c r="B5" s="5" t="s">
        <v>50</v>
      </c>
      <c r="C5" s="4" t="s">
        <v>49</v>
      </c>
      <c r="D5" s="4" t="s">
        <v>48</v>
      </c>
      <c r="E5" s="4" t="s">
        <v>47</v>
      </c>
      <c r="F5" s="4" t="s">
        <v>46</v>
      </c>
      <c r="G5" s="4" t="s">
        <v>45</v>
      </c>
      <c r="H5" s="4" t="s">
        <v>44</v>
      </c>
      <c r="I5" s="4" t="s">
        <v>43</v>
      </c>
      <c r="J5" s="4" t="s">
        <v>42</v>
      </c>
      <c r="K5" s="4">
        <v>3</v>
      </c>
      <c r="L5" s="4">
        <v>4</v>
      </c>
      <c r="M5" s="4" t="s">
        <v>41</v>
      </c>
      <c r="N5" s="4" t="s">
        <v>40</v>
      </c>
      <c r="O5" s="4" t="s">
        <v>39</v>
      </c>
      <c r="P5" s="4">
        <v>11</v>
      </c>
      <c r="Q5" s="4">
        <v>15</v>
      </c>
      <c r="R5" s="4" t="s">
        <v>38</v>
      </c>
      <c r="S5" s="4">
        <v>22</v>
      </c>
      <c r="T5" s="4">
        <v>30</v>
      </c>
      <c r="U5" s="4">
        <v>37</v>
      </c>
      <c r="V5" s="4">
        <v>45</v>
      </c>
      <c r="W5" s="4">
        <v>55</v>
      </c>
      <c r="X5" s="4">
        <v>75</v>
      </c>
      <c r="Y5" s="4">
        <v>90</v>
      </c>
      <c r="Z5" s="4">
        <v>110</v>
      </c>
      <c r="AA5" s="4">
        <v>132</v>
      </c>
      <c r="AB5" s="4">
        <v>160</v>
      </c>
    </row>
    <row r="6" spans="2:28" x14ac:dyDescent="0.35">
      <c r="B6" s="2" t="s">
        <v>37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2:28" ht="29" x14ac:dyDescent="0.35">
      <c r="B7" s="2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2:28" x14ac:dyDescent="0.35">
      <c r="B8" s="2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2:28" x14ac:dyDescent="0.35">
      <c r="B9" s="2" t="s">
        <v>34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2:28" ht="29" x14ac:dyDescent="0.35">
      <c r="B10" s="2" t="s">
        <v>33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2:28" ht="29" x14ac:dyDescent="0.35">
      <c r="B11" s="2" t="s">
        <v>32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2:28" x14ac:dyDescent="0.35">
      <c r="B12" s="2" t="s">
        <v>31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2:28" ht="29" x14ac:dyDescent="0.35">
      <c r="B13" s="2" t="s">
        <v>30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2:28" x14ac:dyDescent="0.35">
      <c r="B14" s="2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2:28" ht="29" x14ac:dyDescent="0.35">
      <c r="B15" s="2" t="s">
        <v>28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2:28" x14ac:dyDescent="0.35">
      <c r="B16" s="2" t="s">
        <v>109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2:28" x14ac:dyDescent="0.35">
      <c r="B17" s="2" t="s">
        <v>27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2:28" ht="29" x14ac:dyDescent="0.35">
      <c r="B18" s="2" t="s">
        <v>26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2:28" x14ac:dyDescent="0.35">
      <c r="B19" s="2" t="s">
        <v>25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2:28" ht="29" x14ac:dyDescent="0.35">
      <c r="B20" s="2" t="s">
        <v>24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2:28" x14ac:dyDescent="0.35">
      <c r="B21" s="2" t="s">
        <v>23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2:28" x14ac:dyDescent="0.35">
      <c r="B22" s="2" t="s">
        <v>22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2:28" x14ac:dyDescent="0.35">
      <c r="B23" s="2" t="s">
        <v>21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2:28" ht="29" x14ac:dyDescent="0.35">
      <c r="B24" s="2" t="s">
        <v>20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2:28" x14ac:dyDescent="0.35">
      <c r="B25" s="2" t="s">
        <v>19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2:28" x14ac:dyDescent="0.35">
      <c r="B26" s="2" t="s">
        <v>18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2:28" ht="29" x14ac:dyDescent="0.35">
      <c r="B27" s="2" t="s">
        <v>17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2:28" x14ac:dyDescent="0.35">
      <c r="B28" s="2" t="s">
        <v>16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2:28" ht="29" x14ac:dyDescent="0.35">
      <c r="B29" s="2" t="s">
        <v>15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2:28" x14ac:dyDescent="0.35">
      <c r="B30" s="2" t="s">
        <v>14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2:28" x14ac:dyDescent="0.35">
      <c r="B31" s="2" t="s">
        <v>13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2:28" x14ac:dyDescent="0.35">
      <c r="B32" s="2" t="s">
        <v>12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2:29" x14ac:dyDescent="0.35">
      <c r="B33" s="2" t="s">
        <v>11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2:29" x14ac:dyDescent="0.35">
      <c r="B34" s="2" t="s">
        <v>10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2:29" ht="29" x14ac:dyDescent="0.35">
      <c r="B35" s="2" t="s">
        <v>135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2:29" ht="29" x14ac:dyDescent="0.35">
      <c r="B36" s="2" t="s">
        <v>136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2:29" ht="29" x14ac:dyDescent="0.35">
      <c r="B37" s="2" t="s">
        <v>137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2:29" ht="29" x14ac:dyDescent="0.35">
      <c r="B38" s="2" t="s">
        <v>138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2:29" x14ac:dyDescent="0.35">
      <c r="B39" s="2" t="s">
        <v>9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2:29" x14ac:dyDescent="0.35">
      <c r="B40" s="2" t="s">
        <v>8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2:29" x14ac:dyDescent="0.35">
      <c r="B41" s="2" t="s">
        <v>7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2:29" x14ac:dyDescent="0.35">
      <c r="B42" s="2" t="s">
        <v>6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2:29" x14ac:dyDescent="0.35">
      <c r="B43" s="2" t="s">
        <v>5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2:29" x14ac:dyDescent="0.35">
      <c r="B44" s="2" t="s">
        <v>4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2:29" ht="29" x14ac:dyDescent="0.35">
      <c r="B45" s="2" t="s">
        <v>3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2:29" ht="29" x14ac:dyDescent="0.35">
      <c r="B46" s="2" t="s">
        <v>2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2:29" x14ac:dyDescent="0.35">
      <c r="B47" s="2" t="s">
        <v>1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2:29" ht="15" thickBot="1" x14ac:dyDescent="0.4">
      <c r="B48" s="2" t="s">
        <v>0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3" t="s">
        <v>104</v>
      </c>
    </row>
    <row r="49" spans="2:29" ht="15" thickBot="1" x14ac:dyDescent="0.4">
      <c r="B49" s="7" t="s">
        <v>134</v>
      </c>
      <c r="C49" s="19" cm="1">
        <f t="array" ref="C49">SUMPRODUCT(IFERROR(C6:C48,0))</f>
        <v>0</v>
      </c>
      <c r="D49" s="20" cm="1">
        <f t="array" ref="D49">SUMPRODUCT(IFERROR(D6:D48,0))</f>
        <v>0</v>
      </c>
      <c r="E49" s="20" cm="1">
        <f t="array" ref="E49">SUMPRODUCT(IFERROR(E6:E48,0))</f>
        <v>0</v>
      </c>
      <c r="F49" s="20" cm="1">
        <f t="array" ref="F49">SUMPRODUCT(IFERROR(F6:F48,0))</f>
        <v>0</v>
      </c>
      <c r="G49" s="20" cm="1">
        <f t="array" ref="G49">SUMPRODUCT(IFERROR(G6:G48,0))</f>
        <v>0</v>
      </c>
      <c r="H49" s="20" cm="1">
        <f t="array" ref="H49">SUMPRODUCT(IFERROR(H6:H48,0))</f>
        <v>0</v>
      </c>
      <c r="I49" s="20" cm="1">
        <f t="array" ref="I49">SUMPRODUCT(IFERROR(I6:I48,0))</f>
        <v>0</v>
      </c>
      <c r="J49" s="20" cm="1">
        <f t="array" ref="J49">SUMPRODUCT(IFERROR(J6:J48,0))</f>
        <v>0</v>
      </c>
      <c r="K49" s="20" cm="1">
        <f t="array" ref="K49">SUMPRODUCT(IFERROR(K6:K48,0))</f>
        <v>0</v>
      </c>
      <c r="L49" s="20" cm="1">
        <f t="array" ref="L49">SUMPRODUCT(IFERROR(L6:L48,0))</f>
        <v>0</v>
      </c>
      <c r="M49" s="20" cm="1">
        <f t="array" ref="M49">SUMPRODUCT(IFERROR(M6:M48,0))</f>
        <v>0</v>
      </c>
      <c r="N49" s="20" cm="1">
        <f t="array" ref="N49">SUMPRODUCT(IFERROR(N6:N48,0))</f>
        <v>0</v>
      </c>
      <c r="O49" s="20" cm="1">
        <f t="array" ref="O49">SUMPRODUCT(IFERROR(O6:O48,0))</f>
        <v>0</v>
      </c>
      <c r="P49" s="20" cm="1">
        <f t="array" ref="P49">SUMPRODUCT(IFERROR(P6:P48,0))</f>
        <v>0</v>
      </c>
      <c r="Q49" s="20" cm="1">
        <f t="array" ref="Q49">SUMPRODUCT(IFERROR(Q6:Q48,0))</f>
        <v>0</v>
      </c>
      <c r="R49" s="20" cm="1">
        <f t="array" ref="R49">SUMPRODUCT(IFERROR(R6:R48,0))</f>
        <v>0</v>
      </c>
      <c r="S49" s="20" cm="1">
        <f t="array" ref="S49">SUMPRODUCT(IFERROR(S6:S48,0))</f>
        <v>0</v>
      </c>
      <c r="T49" s="20" cm="1">
        <f t="array" ref="T49">SUMPRODUCT(IFERROR(T6:T48,0))</f>
        <v>0</v>
      </c>
      <c r="U49" s="20" cm="1">
        <f t="array" ref="U49">SUMPRODUCT(IFERROR(U6:U48,0))</f>
        <v>0</v>
      </c>
      <c r="V49" s="20" cm="1">
        <f t="array" ref="V49">SUMPRODUCT(IFERROR(V6:V48,0))</f>
        <v>0</v>
      </c>
      <c r="W49" s="20" cm="1">
        <f t="array" ref="W49">SUMPRODUCT(IFERROR(W6:W48,0))</f>
        <v>0</v>
      </c>
      <c r="X49" s="20" cm="1">
        <f t="array" ref="X49">SUMPRODUCT(IFERROR(X6:X48,0))</f>
        <v>0</v>
      </c>
      <c r="Y49" s="20" cm="1">
        <f t="array" ref="Y49">SUMPRODUCT(IFERROR(Y6:Y48,0))</f>
        <v>0</v>
      </c>
      <c r="Z49" s="20" cm="1">
        <f t="array" ref="Z49">SUMPRODUCT(IFERROR(Z6:Z48,0))</f>
        <v>0</v>
      </c>
      <c r="AA49" s="20" cm="1">
        <f t="array" ref="AA49">SUMPRODUCT(IFERROR(AA6:AA48,0))</f>
        <v>0</v>
      </c>
      <c r="AB49" s="21" cm="1">
        <f t="array" ref="AB49">SUMPRODUCT(IFERROR(AB6:AB48,0))</f>
        <v>0</v>
      </c>
      <c r="AC49" s="99">
        <f>SUM(C49:AB49)</f>
        <v>0</v>
      </c>
    </row>
    <row r="50" spans="2:29" ht="15" thickBot="1" x14ac:dyDescent="0.4">
      <c r="AC50" s="98"/>
    </row>
  </sheetData>
  <mergeCells count="1">
    <mergeCell ref="AC49:AC5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BE713-3564-4955-B164-B22FFE9CD7E7}">
  <dimension ref="B1:AC50"/>
  <sheetViews>
    <sheetView workbookViewId="0">
      <pane xSplit="2" ySplit="5" topLeftCell="C6" activePane="bottomRight" state="frozen"/>
      <selection pane="topRight" activeCell="C1" sqref="C1"/>
      <selection pane="bottomLeft" activeCell="A3" sqref="A3"/>
      <selection pane="bottomRight" activeCell="I21" sqref="I21"/>
    </sheetView>
  </sheetViews>
  <sheetFormatPr defaultRowHeight="14.5" x14ac:dyDescent="0.35"/>
  <cols>
    <col min="2" max="2" width="44.26953125" customWidth="1"/>
    <col min="29" max="29" width="15.453125" customWidth="1"/>
  </cols>
  <sheetData>
    <row r="1" spans="2:28" x14ac:dyDescent="0.35">
      <c r="B1" s="6" t="s">
        <v>143</v>
      </c>
    </row>
    <row r="2" spans="2:28" x14ac:dyDescent="0.35">
      <c r="B2" s="6"/>
    </row>
    <row r="3" spans="2:28" x14ac:dyDescent="0.35">
      <c r="B3" s="6" t="s">
        <v>147</v>
      </c>
    </row>
    <row r="5" spans="2:28" s="3" customFormat="1" x14ac:dyDescent="0.35">
      <c r="B5" s="5" t="s">
        <v>50</v>
      </c>
      <c r="C5" s="4" t="s">
        <v>49</v>
      </c>
      <c r="D5" s="4" t="s">
        <v>48</v>
      </c>
      <c r="E5" s="4" t="s">
        <v>47</v>
      </c>
      <c r="F5" s="4" t="s">
        <v>46</v>
      </c>
      <c r="G5" s="4" t="s">
        <v>45</v>
      </c>
      <c r="H5" s="4" t="s">
        <v>44</v>
      </c>
      <c r="I5" s="4" t="s">
        <v>43</v>
      </c>
      <c r="J5" s="4" t="s">
        <v>42</v>
      </c>
      <c r="K5" s="4">
        <v>3</v>
      </c>
      <c r="L5" s="4">
        <v>4</v>
      </c>
      <c r="M5" s="4" t="s">
        <v>41</v>
      </c>
      <c r="N5" s="4" t="s">
        <v>40</v>
      </c>
      <c r="O5" s="4" t="s">
        <v>39</v>
      </c>
      <c r="P5" s="4">
        <v>11</v>
      </c>
      <c r="Q5" s="4">
        <v>15</v>
      </c>
      <c r="R5" s="4" t="s">
        <v>38</v>
      </c>
      <c r="S5" s="4">
        <v>22</v>
      </c>
      <c r="T5" s="4">
        <v>30</v>
      </c>
      <c r="U5" s="4">
        <v>37</v>
      </c>
      <c r="V5" s="4">
        <v>45</v>
      </c>
      <c r="W5" s="4">
        <v>55</v>
      </c>
      <c r="X5" s="4">
        <v>75</v>
      </c>
      <c r="Y5" s="4">
        <v>90</v>
      </c>
      <c r="Z5" s="4">
        <v>110</v>
      </c>
      <c r="AA5" s="4">
        <v>132</v>
      </c>
      <c r="AB5" s="4">
        <v>160</v>
      </c>
    </row>
    <row r="6" spans="2:28" x14ac:dyDescent="0.35">
      <c r="B6" s="2" t="s">
        <v>37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2:28" ht="29" x14ac:dyDescent="0.35">
      <c r="B7" s="2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2:28" x14ac:dyDescent="0.35">
      <c r="B8" s="2" t="s">
        <v>35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2:28" x14ac:dyDescent="0.35">
      <c r="B9" s="2" t="s">
        <v>34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2:28" ht="29" x14ac:dyDescent="0.35">
      <c r="B10" s="2" t="s">
        <v>33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2:28" ht="29" x14ac:dyDescent="0.35">
      <c r="B11" s="2" t="s">
        <v>32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2:28" x14ac:dyDescent="0.35">
      <c r="B12" s="2" t="s">
        <v>31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2:28" ht="29" x14ac:dyDescent="0.35">
      <c r="B13" s="2" t="s">
        <v>30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2:28" x14ac:dyDescent="0.35">
      <c r="B14" s="2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2:28" ht="29" x14ac:dyDescent="0.35">
      <c r="B15" s="2" t="s">
        <v>28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2:28" x14ac:dyDescent="0.35">
      <c r="B16" s="2" t="s">
        <v>109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2:28" x14ac:dyDescent="0.35">
      <c r="B17" s="2" t="s">
        <v>27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2:28" ht="29" x14ac:dyDescent="0.35">
      <c r="B18" s="2" t="s">
        <v>26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2:28" x14ac:dyDescent="0.35">
      <c r="B19" s="2" t="s">
        <v>25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2:28" ht="29" x14ac:dyDescent="0.35">
      <c r="B20" s="2" t="s">
        <v>24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2:28" x14ac:dyDescent="0.35">
      <c r="B21" s="2" t="s">
        <v>23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2:28" x14ac:dyDescent="0.35">
      <c r="B22" s="2" t="s">
        <v>22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2:28" x14ac:dyDescent="0.35">
      <c r="B23" s="2" t="s">
        <v>21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2:28" ht="29" x14ac:dyDescent="0.35">
      <c r="B24" s="2" t="s">
        <v>20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2:28" x14ac:dyDescent="0.35">
      <c r="B25" s="2" t="s">
        <v>19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2:28" x14ac:dyDescent="0.35">
      <c r="B26" s="2" t="s">
        <v>18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2:28" ht="29" x14ac:dyDescent="0.35">
      <c r="B27" s="2" t="s">
        <v>17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2:28" x14ac:dyDescent="0.35">
      <c r="B28" s="2" t="s">
        <v>16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2:28" ht="29" x14ac:dyDescent="0.35">
      <c r="B29" s="2" t="s">
        <v>15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2:28" x14ac:dyDescent="0.35">
      <c r="B30" s="2" t="s">
        <v>14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2:28" x14ac:dyDescent="0.35">
      <c r="B31" s="2" t="s">
        <v>13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2:28" x14ac:dyDescent="0.35">
      <c r="B32" s="2" t="s">
        <v>12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2:29" x14ac:dyDescent="0.35">
      <c r="B33" s="2" t="s">
        <v>11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2:29" x14ac:dyDescent="0.35">
      <c r="B34" s="2" t="s">
        <v>10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2:29" ht="29" x14ac:dyDescent="0.35">
      <c r="B35" s="2" t="s">
        <v>135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2:29" ht="29" x14ac:dyDescent="0.35">
      <c r="B36" s="2" t="s">
        <v>136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2:29" ht="29" x14ac:dyDescent="0.35">
      <c r="B37" s="2" t="s">
        <v>137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2:29" ht="29" x14ac:dyDescent="0.35">
      <c r="B38" s="2" t="s">
        <v>138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2:29" x14ac:dyDescent="0.35">
      <c r="B39" s="2" t="s">
        <v>9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2:29" x14ac:dyDescent="0.35">
      <c r="B40" s="2" t="s">
        <v>8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2:29" x14ac:dyDescent="0.35">
      <c r="B41" s="2" t="s">
        <v>7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2:29" x14ac:dyDescent="0.35">
      <c r="B42" s="2" t="s">
        <v>6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2:29" x14ac:dyDescent="0.35">
      <c r="B43" s="2" t="s">
        <v>5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2:29" x14ac:dyDescent="0.35">
      <c r="B44" s="2" t="s">
        <v>4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2:29" ht="29" x14ac:dyDescent="0.35">
      <c r="B45" s="2" t="s">
        <v>3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2:29" ht="29" x14ac:dyDescent="0.35">
      <c r="B46" s="2" t="s">
        <v>2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2:29" x14ac:dyDescent="0.35">
      <c r="B47" s="2" t="s">
        <v>1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2:29" ht="15" thickBot="1" x14ac:dyDescent="0.4">
      <c r="B48" s="2" t="s">
        <v>0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0" t="s">
        <v>105</v>
      </c>
    </row>
    <row r="49" spans="2:29" ht="15" thickBot="1" x14ac:dyDescent="0.4">
      <c r="B49" s="7" t="s">
        <v>134</v>
      </c>
      <c r="C49" s="19" cm="1">
        <f t="array" ref="C49">SUMPRODUCT(IFERROR(C6:C48,0))</f>
        <v>0</v>
      </c>
      <c r="D49" s="20" cm="1">
        <f t="array" ref="D49">SUMPRODUCT(IFERROR(D6:D48,0))</f>
        <v>0</v>
      </c>
      <c r="E49" s="20" cm="1">
        <f t="array" ref="E49">SUMPRODUCT(IFERROR(E6:E48,0))</f>
        <v>0</v>
      </c>
      <c r="F49" s="20" cm="1">
        <f t="array" ref="F49">SUMPRODUCT(IFERROR(F6:F48,0))</f>
        <v>0</v>
      </c>
      <c r="G49" s="20" cm="1">
        <f t="array" ref="G49">SUMPRODUCT(IFERROR(G6:G48,0))</f>
        <v>0</v>
      </c>
      <c r="H49" s="20" cm="1">
        <f t="array" ref="H49">SUMPRODUCT(IFERROR(H6:H48,0))</f>
        <v>0</v>
      </c>
      <c r="I49" s="20" cm="1">
        <f t="array" ref="I49">SUMPRODUCT(IFERROR(I6:I48,0))</f>
        <v>0</v>
      </c>
      <c r="J49" s="20" cm="1">
        <f t="array" ref="J49">SUMPRODUCT(IFERROR(J6:J48,0))</f>
        <v>0</v>
      </c>
      <c r="K49" s="20" cm="1">
        <f t="array" ref="K49">SUMPRODUCT(IFERROR(K6:K48,0))</f>
        <v>0</v>
      </c>
      <c r="L49" s="20" cm="1">
        <f t="array" ref="L49">SUMPRODUCT(IFERROR(L6:L48,0))</f>
        <v>0</v>
      </c>
      <c r="M49" s="20" cm="1">
        <f t="array" ref="M49">SUMPRODUCT(IFERROR(M6:M48,0))</f>
        <v>0</v>
      </c>
      <c r="N49" s="20" cm="1">
        <f t="array" ref="N49">SUMPRODUCT(IFERROR(N6:N48,0))</f>
        <v>0</v>
      </c>
      <c r="O49" s="20" cm="1">
        <f t="array" ref="O49">SUMPRODUCT(IFERROR(O6:O48,0))</f>
        <v>0</v>
      </c>
      <c r="P49" s="20" cm="1">
        <f t="array" ref="P49">SUMPRODUCT(IFERROR(P6:P48,0))</f>
        <v>0</v>
      </c>
      <c r="Q49" s="20" cm="1">
        <f t="array" ref="Q49">SUMPRODUCT(IFERROR(Q6:Q48,0))</f>
        <v>0</v>
      </c>
      <c r="R49" s="20" cm="1">
        <f t="array" ref="R49">SUMPRODUCT(IFERROR(R6:R48,0))</f>
        <v>0</v>
      </c>
      <c r="S49" s="20" cm="1">
        <f t="array" ref="S49">SUMPRODUCT(IFERROR(S6:S48,0))</f>
        <v>0</v>
      </c>
      <c r="T49" s="20" cm="1">
        <f t="array" ref="T49">SUMPRODUCT(IFERROR(T6:T48,0))</f>
        <v>0</v>
      </c>
      <c r="U49" s="20" cm="1">
        <f t="array" ref="U49">SUMPRODUCT(IFERROR(U6:U48,0))</f>
        <v>0</v>
      </c>
      <c r="V49" s="20" cm="1">
        <f t="array" ref="V49">SUMPRODUCT(IFERROR(V6:V48,0))</f>
        <v>0</v>
      </c>
      <c r="W49" s="20" cm="1">
        <f t="array" ref="W49">SUMPRODUCT(IFERROR(W6:W48,0))</f>
        <v>0</v>
      </c>
      <c r="X49" s="20" cm="1">
        <f t="array" ref="X49">SUMPRODUCT(IFERROR(X6:X48,0))</f>
        <v>0</v>
      </c>
      <c r="Y49" s="20" cm="1">
        <f t="array" ref="Y49">SUMPRODUCT(IFERROR(Y6:Y48,0))</f>
        <v>0</v>
      </c>
      <c r="Z49" s="20" cm="1">
        <f t="array" ref="Z49">SUMPRODUCT(IFERROR(Z6:Z48,0))</f>
        <v>0</v>
      </c>
      <c r="AA49" s="20" cm="1">
        <f t="array" ref="AA49">SUMPRODUCT(IFERROR(AA6:AA48,0))</f>
        <v>0</v>
      </c>
      <c r="AB49" s="21" cm="1">
        <f t="array" ref="AB49">SUMPRODUCT(IFERROR(AB6:AB48,0))</f>
        <v>0</v>
      </c>
      <c r="AC49" s="100">
        <f>SUM(C49:AB49)</f>
        <v>0</v>
      </c>
    </row>
    <row r="50" spans="2:29" ht="15" thickBot="1" x14ac:dyDescent="0.4">
      <c r="AC50" s="101"/>
    </row>
  </sheetData>
  <mergeCells count="1">
    <mergeCell ref="AC49:AC5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91432-EC87-4708-9F64-200E7CB87DAF}">
  <dimension ref="B1:Q72"/>
  <sheetViews>
    <sheetView workbookViewId="0">
      <pane ySplit="8" topLeftCell="A9" activePane="bottomLeft" state="frozen"/>
      <selection pane="bottomLeft" activeCell="G19" sqref="G19"/>
    </sheetView>
  </sheetViews>
  <sheetFormatPr defaultRowHeight="14.5" x14ac:dyDescent="0.35"/>
  <cols>
    <col min="2" max="2" width="43.54296875" style="10" bestFit="1" customWidth="1"/>
    <col min="3" max="3" width="11.453125" customWidth="1"/>
    <col min="4" max="4" width="12" customWidth="1"/>
    <col min="5" max="5" width="11.26953125" customWidth="1"/>
    <col min="6" max="6" width="14" customWidth="1"/>
    <col min="17" max="17" width="14.453125" customWidth="1"/>
  </cols>
  <sheetData>
    <row r="1" spans="2:17" x14ac:dyDescent="0.35">
      <c r="B1" s="6" t="s">
        <v>144</v>
      </c>
    </row>
    <row r="2" spans="2:17" x14ac:dyDescent="0.35">
      <c r="B2" s="6"/>
    </row>
    <row r="3" spans="2:17" x14ac:dyDescent="0.35">
      <c r="B3" s="6" t="s">
        <v>147</v>
      </c>
    </row>
    <row r="5" spans="2:17" s="10" customFormat="1" x14ac:dyDescent="0.35">
      <c r="B5" s="8" t="s">
        <v>51</v>
      </c>
      <c r="C5" s="4" t="s">
        <v>52</v>
      </c>
      <c r="D5" s="4" t="s">
        <v>53</v>
      </c>
      <c r="E5" s="4" t="s">
        <v>54</v>
      </c>
      <c r="F5" s="4" t="s">
        <v>55</v>
      </c>
      <c r="G5" s="4" t="s">
        <v>56</v>
      </c>
      <c r="H5" s="4" t="s">
        <v>57</v>
      </c>
      <c r="I5" s="4" t="s">
        <v>58</v>
      </c>
      <c r="J5" s="4" t="s">
        <v>59</v>
      </c>
      <c r="K5" s="4" t="s">
        <v>60</v>
      </c>
      <c r="L5" s="4" t="s">
        <v>61</v>
      </c>
      <c r="M5" s="4" t="s">
        <v>62</v>
      </c>
      <c r="N5" s="4" t="s">
        <v>63</v>
      </c>
      <c r="O5" s="4" t="s">
        <v>64</v>
      </c>
      <c r="P5" s="4" t="s">
        <v>65</v>
      </c>
      <c r="Q5" s="9"/>
    </row>
    <row r="6" spans="2:17" s="10" customFormat="1" x14ac:dyDescent="0.35">
      <c r="B6" s="8" t="s">
        <v>66</v>
      </c>
      <c r="C6" s="4">
        <v>115</v>
      </c>
      <c r="D6" s="4" t="s">
        <v>67</v>
      </c>
      <c r="E6" s="4" t="s">
        <v>68</v>
      </c>
      <c r="F6" s="4" t="s">
        <v>69</v>
      </c>
      <c r="G6" s="4" t="s">
        <v>70</v>
      </c>
      <c r="H6" s="4" t="s">
        <v>71</v>
      </c>
      <c r="I6" s="4" t="s">
        <v>72</v>
      </c>
      <c r="J6" s="4" t="s">
        <v>72</v>
      </c>
      <c r="K6" s="4" t="s">
        <v>72</v>
      </c>
      <c r="L6" s="4">
        <v>32</v>
      </c>
      <c r="M6" s="4">
        <v>33</v>
      </c>
      <c r="N6" s="4">
        <v>30</v>
      </c>
      <c r="O6" s="4">
        <v>23</v>
      </c>
      <c r="P6" s="4" t="s">
        <v>72</v>
      </c>
      <c r="Q6" s="9"/>
    </row>
    <row r="7" spans="2:17" s="10" customFormat="1" x14ac:dyDescent="0.35">
      <c r="B7" s="8" t="s">
        <v>73</v>
      </c>
      <c r="C7" s="4">
        <v>1489</v>
      </c>
      <c r="D7" s="4">
        <v>2963</v>
      </c>
      <c r="E7" s="4">
        <v>2900</v>
      </c>
      <c r="F7" s="4">
        <v>1485</v>
      </c>
      <c r="G7" s="4">
        <v>2970</v>
      </c>
      <c r="H7" s="4">
        <v>2976</v>
      </c>
      <c r="I7" s="4">
        <v>2976</v>
      </c>
      <c r="J7" s="4">
        <v>2976</v>
      </c>
      <c r="K7" s="4">
        <v>2976</v>
      </c>
      <c r="L7" s="4">
        <v>2982</v>
      </c>
      <c r="M7" s="4">
        <v>2984</v>
      </c>
      <c r="N7" s="4">
        <v>1430</v>
      </c>
      <c r="O7" s="4">
        <v>2958</v>
      </c>
      <c r="P7" s="4">
        <v>2976</v>
      </c>
      <c r="Q7" s="9"/>
    </row>
    <row r="8" spans="2:17" s="10" customFormat="1" x14ac:dyDescent="0.35">
      <c r="B8" s="8" t="s">
        <v>74</v>
      </c>
      <c r="C8" s="4">
        <v>1155</v>
      </c>
      <c r="D8" s="4">
        <v>262</v>
      </c>
      <c r="E8" s="4">
        <v>220</v>
      </c>
      <c r="F8" s="4">
        <v>410</v>
      </c>
      <c r="G8" s="4">
        <v>330</v>
      </c>
      <c r="H8" s="4">
        <v>224</v>
      </c>
      <c r="I8" s="4">
        <v>375</v>
      </c>
      <c r="J8" s="4">
        <v>375</v>
      </c>
      <c r="K8" s="4">
        <v>375</v>
      </c>
      <c r="L8" s="4">
        <v>260</v>
      </c>
      <c r="M8" s="4">
        <v>315</v>
      </c>
      <c r="N8" s="4">
        <v>330</v>
      </c>
      <c r="O8" s="4">
        <v>224</v>
      </c>
      <c r="P8" s="4">
        <v>370</v>
      </c>
      <c r="Q8" s="9"/>
    </row>
    <row r="9" spans="2:17" s="10" customFormat="1" x14ac:dyDescent="0.35">
      <c r="B9" s="11" t="s">
        <v>75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spans="2:17" s="10" customFormat="1" ht="29" x14ac:dyDescent="0.35">
      <c r="B10" s="11" t="s">
        <v>36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spans="2:17" s="10" customFormat="1" x14ac:dyDescent="0.35">
      <c r="B11" s="11" t="s">
        <v>35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spans="2:17" s="10" customFormat="1" ht="29" x14ac:dyDescent="0.35">
      <c r="B12" s="11" t="s">
        <v>76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spans="2:17" s="10" customFormat="1" ht="29" x14ac:dyDescent="0.35">
      <c r="B13" s="11" t="s">
        <v>77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spans="2:17" s="10" customFormat="1" ht="29" x14ac:dyDescent="0.35">
      <c r="B14" s="11" t="s">
        <v>32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spans="2:17" s="10" customFormat="1" x14ac:dyDescent="0.35">
      <c r="B15" s="11" t="s">
        <v>31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spans="2:17" s="10" customFormat="1" ht="29" x14ac:dyDescent="0.35">
      <c r="B16" s="11" t="s">
        <v>30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2:16" s="10" customFormat="1" x14ac:dyDescent="0.35">
      <c r="B17" s="11" t="s">
        <v>29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2:16" x14ac:dyDescent="0.35">
      <c r="B18" s="11" t="s">
        <v>11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2:16" x14ac:dyDescent="0.35">
      <c r="B19" s="11" t="s">
        <v>10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2:16" ht="29" x14ac:dyDescent="0.35">
      <c r="B20" s="11" t="s">
        <v>135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2:16" ht="29" x14ac:dyDescent="0.35">
      <c r="B21" s="11" t="s">
        <v>136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29" x14ac:dyDescent="0.35">
      <c r="B22" s="11" t="s">
        <v>137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2:16" ht="29" x14ac:dyDescent="0.35">
      <c r="B23" s="11" t="s">
        <v>138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2:16" x14ac:dyDescent="0.35">
      <c r="B24" s="11" t="s">
        <v>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2:16" x14ac:dyDescent="0.35">
      <c r="B25" s="11" t="s">
        <v>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2:16" x14ac:dyDescent="0.35">
      <c r="B26" s="11" t="s">
        <v>7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2:16" x14ac:dyDescent="0.35">
      <c r="B27" s="11" t="s">
        <v>78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x14ac:dyDescent="0.35">
      <c r="B28" s="11" t="s">
        <v>5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x14ac:dyDescent="0.35">
      <c r="B29" s="11" t="s">
        <v>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2:16" ht="29" x14ac:dyDescent="0.35">
      <c r="B30" s="11" t="s">
        <v>3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2:16" ht="29" x14ac:dyDescent="0.35">
      <c r="B31" s="11" t="s">
        <v>2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2:16" x14ac:dyDescent="0.35">
      <c r="B32" s="11" t="s">
        <v>1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x14ac:dyDescent="0.35">
      <c r="B33" s="11" t="s">
        <v>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ht="29" x14ac:dyDescent="0.35">
      <c r="B34" s="11" t="s">
        <v>28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2:16" x14ac:dyDescent="0.35">
      <c r="B35" s="2" t="s">
        <v>109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x14ac:dyDescent="0.35">
      <c r="B36" s="11" t="s">
        <v>27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 ht="29" x14ac:dyDescent="0.35">
      <c r="B37" s="11" t="s">
        <v>26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6" x14ac:dyDescent="0.35">
      <c r="B38" s="11" t="s">
        <v>25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16" ht="29" x14ac:dyDescent="0.35">
      <c r="B39" s="11" t="s">
        <v>24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x14ac:dyDescent="0.35">
      <c r="B40" s="11" t="s">
        <v>23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2:16" x14ac:dyDescent="0.35">
      <c r="B41" s="11" t="s">
        <v>22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2:16" x14ac:dyDescent="0.35">
      <c r="B42" s="11" t="s">
        <v>21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29" x14ac:dyDescent="0.35">
      <c r="B43" s="11" t="s">
        <v>20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2:16" x14ac:dyDescent="0.35">
      <c r="B44" s="11" t="s">
        <v>19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2:16" x14ac:dyDescent="0.35">
      <c r="B45" s="11" t="s">
        <v>18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2:16" ht="29" x14ac:dyDescent="0.35">
      <c r="B46" s="11" t="s">
        <v>79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2:16" x14ac:dyDescent="0.35">
      <c r="B47" s="11" t="s">
        <v>80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2:16" x14ac:dyDescent="0.35">
      <c r="B48" s="11" t="s">
        <v>81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x14ac:dyDescent="0.35">
      <c r="B49" s="11" t="s">
        <v>82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35">
      <c r="B50" s="11" t="s">
        <v>83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2:16" x14ac:dyDescent="0.35">
      <c r="B51" s="11" t="s">
        <v>84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2:16" x14ac:dyDescent="0.35">
      <c r="B52" s="11" t="s">
        <v>85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2:16" x14ac:dyDescent="0.35">
      <c r="B53" s="11" t="s">
        <v>86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2:16" x14ac:dyDescent="0.35">
      <c r="B54" s="11" t="s">
        <v>87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2:16" x14ac:dyDescent="0.35">
      <c r="B55" s="11" t="s">
        <v>88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2:16" x14ac:dyDescent="0.35">
      <c r="B56" s="11" t="s">
        <v>89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2:16" x14ac:dyDescent="0.35">
      <c r="B57" s="11" t="s">
        <v>90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2:16" x14ac:dyDescent="0.35">
      <c r="B58" s="11" t="s">
        <v>91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2:16" x14ac:dyDescent="0.35">
      <c r="B59" s="11" t="s">
        <v>92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2:16" x14ac:dyDescent="0.35">
      <c r="B60" s="11" t="s">
        <v>93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2:16" x14ac:dyDescent="0.35">
      <c r="B61" s="11" t="s">
        <v>94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2:16" x14ac:dyDescent="0.35">
      <c r="B62" s="11" t="s">
        <v>95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2:16" ht="29" x14ac:dyDescent="0.35">
      <c r="B63" s="11" t="s">
        <v>96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2:16" ht="29" x14ac:dyDescent="0.35">
      <c r="B64" s="11" t="s">
        <v>97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2:17" ht="29" x14ac:dyDescent="0.35">
      <c r="B65" s="11" t="s">
        <v>98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2:17" ht="29" x14ac:dyDescent="0.35">
      <c r="B66" s="11" t="s">
        <v>99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2:17" x14ac:dyDescent="0.35">
      <c r="B67" s="11" t="s">
        <v>100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2:17" x14ac:dyDescent="0.35">
      <c r="B68" s="11" t="s">
        <v>101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2:17" x14ac:dyDescent="0.35">
      <c r="B69" s="11" t="s">
        <v>16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2:17" ht="15" thickBot="1" x14ac:dyDescent="0.4">
      <c r="B70" s="11" t="s">
        <v>14</v>
      </c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7" t="s">
        <v>105</v>
      </c>
    </row>
    <row r="71" spans="2:17" ht="15" thickBot="1" x14ac:dyDescent="0.4">
      <c r="B71" s="7" t="s">
        <v>134</v>
      </c>
      <c r="C71" s="19" cm="1">
        <f t="array" ref="C71">SUMPRODUCT(IFERROR(C9:C70,0))</f>
        <v>0</v>
      </c>
      <c r="D71" s="20" cm="1">
        <f t="array" ref="D71">SUMPRODUCT(IFERROR(D9:D70,0))</f>
        <v>0</v>
      </c>
      <c r="E71" s="20" cm="1">
        <f t="array" ref="E71">SUMPRODUCT(IFERROR(E9:E70,0))</f>
        <v>0</v>
      </c>
      <c r="F71" s="20" cm="1">
        <f t="array" ref="F71">SUMPRODUCT(IFERROR(F9:F70,0))</f>
        <v>0</v>
      </c>
      <c r="G71" s="20" cm="1">
        <f t="array" ref="G71">SUMPRODUCT(IFERROR(G9:G70,0))</f>
        <v>0</v>
      </c>
      <c r="H71" s="20" cm="1">
        <f t="array" ref="H71">SUMPRODUCT(IFERROR(H9:H70,0))</f>
        <v>0</v>
      </c>
      <c r="I71" s="20" cm="1">
        <f t="array" ref="I71">SUMPRODUCT(IFERROR(I9:I70,0))</f>
        <v>0</v>
      </c>
      <c r="J71" s="20" cm="1">
        <f t="array" ref="J71">SUMPRODUCT(IFERROR(J9:J70,0))</f>
        <v>0</v>
      </c>
      <c r="K71" s="20" cm="1">
        <f t="array" ref="K71">SUMPRODUCT(IFERROR(K9:K70,0))</f>
        <v>0</v>
      </c>
      <c r="L71" s="20" cm="1">
        <f t="array" ref="L71">SUMPRODUCT(IFERROR(L9:L70,0))</f>
        <v>0</v>
      </c>
      <c r="M71" s="20" cm="1">
        <f t="array" ref="M71">SUMPRODUCT(IFERROR(M9:M70,0))</f>
        <v>0</v>
      </c>
      <c r="N71" s="20" cm="1">
        <f t="array" ref="N71">SUMPRODUCT(IFERROR(N9:N70,0))</f>
        <v>0</v>
      </c>
      <c r="O71" s="20" cm="1">
        <f t="array" ref="O71">SUMPRODUCT(IFERROR(O9:O70,0))</f>
        <v>0</v>
      </c>
      <c r="P71" s="23" cm="1">
        <f t="array" ref="P71">SUMPRODUCT(IFERROR(P9:P70,0))</f>
        <v>0</v>
      </c>
      <c r="Q71" s="102">
        <f>SUM(C71:P71)</f>
        <v>0</v>
      </c>
    </row>
    <row r="72" spans="2:17" ht="15" thickBot="1" x14ac:dyDescent="0.4">
      <c r="Q72" s="101"/>
    </row>
  </sheetData>
  <mergeCells count="1">
    <mergeCell ref="Q71:Q7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71308a-8503-4254-8eb4-3c0ab724e590" xsi:nil="true"/>
    <lcf76f155ced4ddcb4097134ff3c332f xmlns="34414971-0ea1-49df-bd58-a3e1b1ee8a8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79A753B8512C4CA25CFC10DFCEA779" ma:contentTypeVersion="10" ma:contentTypeDescription="Create a new document." ma:contentTypeScope="" ma:versionID="f45609def311870c266b9d1cb57d791a">
  <xsd:schema xmlns:xsd="http://www.w3.org/2001/XMLSchema" xmlns:xs="http://www.w3.org/2001/XMLSchema" xmlns:p="http://schemas.microsoft.com/office/2006/metadata/properties" xmlns:ns2="34414971-0ea1-49df-bd58-a3e1b1ee8a86" xmlns:ns3="7e71308a-8503-4254-8eb4-3c0ab724e590" targetNamespace="http://schemas.microsoft.com/office/2006/metadata/properties" ma:root="true" ma:fieldsID="5f0e980ff81cfc0591d89ea0b664f7c1" ns2:_="" ns3:_="">
    <xsd:import namespace="34414971-0ea1-49df-bd58-a3e1b1ee8a86"/>
    <xsd:import namespace="7e71308a-8503-4254-8eb4-3c0ab724e5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414971-0ea1-49df-bd58-a3e1b1ee8a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af10e-4f3c-4caa-9356-6c01b787af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71308a-8503-4254-8eb4-3c0ab724e59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7844ff4-25b0-4259-8ab1-106c2c6df9fc}" ma:internalName="TaxCatchAll" ma:showField="CatchAllData" ma:web="7e71308a-8503-4254-8eb4-3c0ab724e5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BEA29F-3E3F-4CF7-B212-E5024CCA0049}">
  <ds:schemaRefs>
    <ds:schemaRef ds:uri="http://www.w3.org/XML/1998/namespace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b465770c-7f39-4c31-bba7-278ed6eae463"/>
    <ds:schemaRef ds:uri="http://purl.org/dc/dcmitype/"/>
    <ds:schemaRef ds:uri="7e71308a-8503-4254-8eb4-3c0ab724e590"/>
    <ds:schemaRef ds:uri="34414971-0ea1-49df-bd58-a3e1b1ee8a86"/>
  </ds:schemaRefs>
</ds:datastoreItem>
</file>

<file path=customXml/itemProps2.xml><?xml version="1.0" encoding="utf-8"?>
<ds:datastoreItem xmlns:ds="http://schemas.openxmlformats.org/officeDocument/2006/customXml" ds:itemID="{65AB6EAF-1443-47CB-AAC7-C6F97A2AD6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414971-0ea1-49df-bd58-a3e1b1ee8a86"/>
    <ds:schemaRef ds:uri="7e71308a-8503-4254-8eb4-3c0ab724e5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A758BE-4EC1-495C-B094-6195824770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Sht1 - Sum Year 3</vt:lpstr>
      <vt:lpstr>Sht2 - 2 Pole LV</vt:lpstr>
      <vt:lpstr>Sht3 - 4 Pole LV</vt:lpstr>
      <vt:lpstr>Sht4 - 6 Pole LV</vt:lpstr>
      <vt:lpstr>Sht5 - 8 Pole LV</vt:lpstr>
      <vt:lpstr>Sht6 - &lt;=16 Pole LV</vt:lpstr>
      <vt:lpstr>Sht7 - MV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Munorweyi Chakanyuka</dc:creator>
  <cp:lastModifiedBy>Tisetso Radebe</cp:lastModifiedBy>
  <dcterms:created xsi:type="dcterms:W3CDTF">2025-02-25T12:39:11Z</dcterms:created>
  <dcterms:modified xsi:type="dcterms:W3CDTF">2025-08-04T13:26:31Z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0x010100EC79A753B8512C4CA25CFC10DFCEA779</vt:lpwstr>
  </property>
  <property fmtid="{D5CDD505-2E9C-101B-9397-08002B2CF9AE}" pid="3" name="MediaServiceImageTags">
    <vt:lpwstr/>
  </property>
</Properties>
</file>