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45" yWindow="-15" windowWidth="10290" windowHeight="8115"/>
  </bookViews>
  <sheets>
    <sheet name="Forklift - Material Handling" sheetId="8" r:id="rId1"/>
    <sheet name="LV - HV" sheetId="2" r:id="rId2"/>
    <sheet name="Trailer" sheetId="10" r:id="rId3"/>
    <sheet name="Motorbike" sheetId="11" r:id="rId4"/>
    <sheet name="Address list" sheetId="7" r:id="rId5"/>
  </sheets>
  <calcPr calcId="145621"/>
</workbook>
</file>

<file path=xl/calcChain.xml><?xml version="1.0" encoding="utf-8"?>
<calcChain xmlns="http://schemas.openxmlformats.org/spreadsheetml/2006/main">
  <c r="I8" i="11" l="1"/>
  <c r="H8" i="11"/>
  <c r="G8" i="11"/>
  <c r="F7" i="11"/>
  <c r="G7" i="11" s="1"/>
  <c r="H7" i="11" s="1"/>
  <c r="I7" i="11" s="1"/>
  <c r="F5" i="11"/>
  <c r="G5" i="11" s="1"/>
  <c r="H5" i="11" s="1"/>
  <c r="G8" i="10"/>
  <c r="F7" i="10"/>
  <c r="G7" i="10" s="1"/>
  <c r="G9" i="10" s="1"/>
  <c r="F5" i="10"/>
  <c r="G5" i="10" s="1"/>
  <c r="G6" i="10" s="1"/>
  <c r="F18" i="10"/>
  <c r="F17" i="10"/>
  <c r="G17" i="10" s="1"/>
  <c r="F16" i="10"/>
  <c r="G16" i="10" s="1"/>
  <c r="F14" i="10"/>
  <c r="G14" i="10" s="1"/>
  <c r="H14" i="10" s="1"/>
  <c r="I14" i="10" s="1"/>
  <c r="F13" i="10"/>
  <c r="F12" i="10"/>
  <c r="G12" i="10" s="1"/>
  <c r="H12" i="10" s="1"/>
  <c r="I12" i="10" s="1"/>
  <c r="F11" i="10"/>
  <c r="G11" i="10" s="1"/>
  <c r="H11" i="10" s="1"/>
  <c r="I11" i="10" s="1"/>
  <c r="F10" i="10"/>
  <c r="F8" i="10"/>
  <c r="I29" i="8"/>
  <c r="H29" i="8"/>
  <c r="H28" i="8"/>
  <c r="I28" i="8" s="1"/>
  <c r="H26" i="8"/>
  <c r="I26" i="8" s="1"/>
  <c r="H22" i="8"/>
  <c r="I22" i="8" s="1"/>
  <c r="G7" i="8"/>
  <c r="H7" i="8" s="1"/>
  <c r="G5" i="8"/>
  <c r="H5" i="8" s="1"/>
  <c r="I5" i="8" s="1"/>
  <c r="F13" i="2"/>
  <c r="G13" i="2" s="1"/>
  <c r="F11" i="2"/>
  <c r="G11" i="2" s="1"/>
  <c r="H11" i="2" s="1"/>
  <c r="F10" i="2"/>
  <c r="G10" i="2" s="1"/>
  <c r="F8" i="2"/>
  <c r="G8" i="2" s="1"/>
  <c r="H8" i="2" s="1"/>
  <c r="F7" i="2"/>
  <c r="G7" i="2" s="1"/>
  <c r="G9" i="2" s="1"/>
  <c r="F5" i="2"/>
  <c r="G5" i="2" s="1"/>
  <c r="G6" i="2" s="1"/>
  <c r="F32" i="8"/>
  <c r="G32" i="8" s="1"/>
  <c r="H32" i="8" s="1"/>
  <c r="F29" i="8"/>
  <c r="G29" i="8" s="1"/>
  <c r="F28" i="8"/>
  <c r="G28" i="8" s="1"/>
  <c r="F27" i="8"/>
  <c r="G27" i="8" s="1"/>
  <c r="H27" i="8" s="1"/>
  <c r="I27" i="8" s="1"/>
  <c r="F26" i="8"/>
  <c r="G26" i="8" s="1"/>
  <c r="F25" i="8"/>
  <c r="F23" i="8"/>
  <c r="G23" i="8" s="1"/>
  <c r="G24" i="8" s="1"/>
  <c r="F22" i="8"/>
  <c r="G22" i="8" s="1"/>
  <c r="F20" i="8"/>
  <c r="G20" i="8" s="1"/>
  <c r="H20" i="8" s="1"/>
  <c r="I20" i="8" s="1"/>
  <c r="F19" i="8"/>
  <c r="G19" i="8" s="1"/>
  <c r="H19" i="8" s="1"/>
  <c r="I19" i="8" s="1"/>
  <c r="G18" i="8"/>
  <c r="H18" i="8" s="1"/>
  <c r="F18" i="8"/>
  <c r="F16" i="8"/>
  <c r="G16" i="8" s="1"/>
  <c r="H16" i="8" s="1"/>
  <c r="I16" i="8" s="1"/>
  <c r="F15" i="8"/>
  <c r="G15" i="8" s="1"/>
  <c r="H15" i="8" s="1"/>
  <c r="I15" i="8" s="1"/>
  <c r="F14" i="8"/>
  <c r="F13" i="8"/>
  <c r="G13" i="8" s="1"/>
  <c r="H13" i="8" s="1"/>
  <c r="I13" i="8" s="1"/>
  <c r="F12" i="8"/>
  <c r="G12" i="8" s="1"/>
  <c r="H12" i="8" s="1"/>
  <c r="F10" i="8"/>
  <c r="G10" i="8" s="1"/>
  <c r="H10" i="8" s="1"/>
  <c r="I10" i="8" s="1"/>
  <c r="F9" i="8"/>
  <c r="G9" i="8" s="1"/>
  <c r="H9" i="8" s="1"/>
  <c r="I9" i="8" s="1"/>
  <c r="F8" i="8"/>
  <c r="G8" i="8" s="1"/>
  <c r="H8" i="8" s="1"/>
  <c r="I8" i="8" s="1"/>
  <c r="F7" i="8"/>
  <c r="F5" i="8"/>
  <c r="F4" i="8"/>
  <c r="G4" i="8" s="1"/>
  <c r="F6" i="8"/>
  <c r="F21" i="8"/>
  <c r="D19" i="10"/>
  <c r="D15" i="10"/>
  <c r="D9" i="10"/>
  <c r="D6" i="10"/>
  <c r="D14" i="2"/>
  <c r="D12" i="2"/>
  <c r="D9" i="2"/>
  <c r="D15" i="2" s="1"/>
  <c r="D16" i="2" s="1"/>
  <c r="D6" i="2"/>
  <c r="H6" i="11" l="1"/>
  <c r="H9" i="11" s="1"/>
  <c r="I5" i="11"/>
  <c r="I6" i="11" s="1"/>
  <c r="I9" i="11" s="1"/>
  <c r="H5" i="2"/>
  <c r="I5" i="2" s="1"/>
  <c r="G18" i="10"/>
  <c r="H18" i="10" s="1"/>
  <c r="I18" i="10" s="1"/>
  <c r="H16" i="10"/>
  <c r="I16" i="10" s="1"/>
  <c r="F15" i="10"/>
  <c r="H8" i="10"/>
  <c r="I8" i="10" s="1"/>
  <c r="F9" i="10"/>
  <c r="I32" i="8"/>
  <c r="I33" i="8" s="1"/>
  <c r="H33" i="8"/>
  <c r="G33" i="8"/>
  <c r="F30" i="8"/>
  <c r="H23" i="8"/>
  <c r="I23" i="8" s="1"/>
  <c r="I24" i="8"/>
  <c r="H21" i="8"/>
  <c r="I18" i="8"/>
  <c r="I21" i="8" s="1"/>
  <c r="G21" i="8"/>
  <c r="F17" i="8"/>
  <c r="G14" i="8"/>
  <c r="H14" i="8" s="1"/>
  <c r="I14" i="8" s="1"/>
  <c r="I12" i="8"/>
  <c r="I17" i="8" s="1"/>
  <c r="H17" i="8"/>
  <c r="F11" i="8"/>
  <c r="I7" i="8"/>
  <c r="I11" i="8" s="1"/>
  <c r="H11" i="8"/>
  <c r="G11" i="8"/>
  <c r="H4" i="8"/>
  <c r="G6" i="8"/>
  <c r="G14" i="2"/>
  <c r="G15" i="2" s="1"/>
  <c r="G16" i="2" s="1"/>
  <c r="H13" i="2"/>
  <c r="H14" i="2" s="1"/>
  <c r="I8" i="2"/>
  <c r="H7" i="2"/>
  <c r="H9" i="2" s="1"/>
  <c r="I11" i="2"/>
  <c r="H10" i="2"/>
  <c r="I10" i="2" s="1"/>
  <c r="G13" i="10"/>
  <c r="H13" i="10" s="1"/>
  <c r="D20" i="10"/>
  <c r="G10" i="10"/>
  <c r="H10" i="10" s="1"/>
  <c r="I10" i="10" s="1"/>
  <c r="H5" i="10"/>
  <c r="I5" i="10" s="1"/>
  <c r="I6" i="10" s="1"/>
  <c r="F6" i="10"/>
  <c r="F19" i="10"/>
  <c r="H7" i="10"/>
  <c r="I7" i="10" s="1"/>
  <c r="H17" i="10"/>
  <c r="I17" i="10" s="1"/>
  <c r="G19" i="10"/>
  <c r="F33" i="8"/>
  <c r="G25" i="8"/>
  <c r="F24" i="8"/>
  <c r="F31" i="8" s="1"/>
  <c r="F14" i="2"/>
  <c r="F12" i="2"/>
  <c r="F9" i="2"/>
  <c r="F6" i="2"/>
  <c r="E14" i="2"/>
  <c r="D8" i="11"/>
  <c r="D6" i="11"/>
  <c r="F6" i="11"/>
  <c r="D33" i="8"/>
  <c r="D30" i="8"/>
  <c r="D24" i="8"/>
  <c r="D21" i="8"/>
  <c r="D17" i="8"/>
  <c r="D11" i="8"/>
  <c r="D6" i="8"/>
  <c r="I7" i="2" l="1"/>
  <c r="H6" i="2"/>
  <c r="I19" i="10"/>
  <c r="I9" i="10"/>
  <c r="H9" i="10"/>
  <c r="F34" i="8"/>
  <c r="G30" i="8"/>
  <c r="H25" i="8"/>
  <c r="H24" i="8"/>
  <c r="G17" i="8"/>
  <c r="G31" i="8"/>
  <c r="G34" i="8" s="1"/>
  <c r="I4" i="8"/>
  <c r="I6" i="8" s="1"/>
  <c r="H6" i="8"/>
  <c r="I13" i="2"/>
  <c r="I14" i="2" s="1"/>
  <c r="H15" i="2"/>
  <c r="H16" i="2" s="1"/>
  <c r="I13" i="10"/>
  <c r="I15" i="10" s="1"/>
  <c r="I20" i="10" s="1"/>
  <c r="H15" i="10"/>
  <c r="G15" i="10"/>
  <c r="G20" i="10" s="1"/>
  <c r="H19" i="10"/>
  <c r="F20" i="10"/>
  <c r="H6" i="10"/>
  <c r="H20" i="10" s="1"/>
  <c r="F15" i="2"/>
  <c r="F16" i="2" s="1"/>
  <c r="I9" i="2"/>
  <c r="I6" i="2"/>
  <c r="I12" i="2"/>
  <c r="F8" i="11"/>
  <c r="F9" i="11" s="1"/>
  <c r="G6" i="11"/>
  <c r="G9" i="11" s="1"/>
  <c r="D31" i="8"/>
  <c r="D34" i="8" s="1"/>
  <c r="H30" i="8" l="1"/>
  <c r="H31" i="8" s="1"/>
  <c r="H34" i="8" s="1"/>
  <c r="I25" i="8"/>
  <c r="I30" i="8" s="1"/>
  <c r="I31" i="8" s="1"/>
  <c r="I34" i="8" s="1"/>
  <c r="I15" i="2"/>
  <c r="I16" i="2" s="1"/>
  <c r="I15" i="11" l="1"/>
</calcChain>
</file>

<file path=xl/sharedStrings.xml><?xml version="1.0" encoding="utf-8"?>
<sst xmlns="http://schemas.openxmlformats.org/spreadsheetml/2006/main" count="517" uniqueCount="154">
  <si>
    <t>Category</t>
  </si>
  <si>
    <t>Vehicle Description</t>
  </si>
  <si>
    <t>Pretoria</t>
  </si>
  <si>
    <t>Polokwane</t>
  </si>
  <si>
    <t>Johannesburg</t>
  </si>
  <si>
    <t>Germiston</t>
  </si>
  <si>
    <t>Cape Town</t>
  </si>
  <si>
    <t>George</t>
  </si>
  <si>
    <t>Oudtshoorn</t>
  </si>
  <si>
    <t>Durban</t>
  </si>
  <si>
    <t>Region</t>
  </si>
  <si>
    <t>Coll / Del Fee per vehicle</t>
  </si>
  <si>
    <t>R</t>
  </si>
  <si>
    <t>Total No. of Veh</t>
  </si>
  <si>
    <t>Monthly Managed Maintenance Fee per Month per vehicle</t>
  </si>
  <si>
    <t>Trailer</t>
  </si>
  <si>
    <t>Trailer Total</t>
  </si>
  <si>
    <t>Gauteng</t>
  </si>
  <si>
    <t>Western Cape Total</t>
  </si>
  <si>
    <t>Central</t>
  </si>
  <si>
    <t>Bloemfontein</t>
  </si>
  <si>
    <t>Kimberley</t>
  </si>
  <si>
    <t>Central Total</t>
  </si>
  <si>
    <t>Eastern Cape Total</t>
  </si>
  <si>
    <t>Forklift</t>
  </si>
  <si>
    <t>Mima MFZ 16-63 Reich Truck Forklift</t>
  </si>
  <si>
    <t>Silverton</t>
  </si>
  <si>
    <t>Mima TK25-36 2.5Ton Forklift</t>
  </si>
  <si>
    <t>Tshwane</t>
  </si>
  <si>
    <t>Witspos</t>
  </si>
  <si>
    <t>Mima TK30-36 3Ton Closed Cab Forklift</t>
  </si>
  <si>
    <t>JIMC</t>
  </si>
  <si>
    <t>Mima TK30-36 3Ton Forklift</t>
  </si>
  <si>
    <t>Jetpark</t>
  </si>
  <si>
    <t>Mima TK35-36 3.5Ton Forklift</t>
  </si>
  <si>
    <t>Forklift Total</t>
  </si>
  <si>
    <t>Light vehicle</t>
  </si>
  <si>
    <t>Ford Bantum 1.3</t>
  </si>
  <si>
    <t>Light vehicle Total</t>
  </si>
  <si>
    <t>Material handling/HV</t>
  </si>
  <si>
    <t>Nissan Tow Tractor</t>
  </si>
  <si>
    <t>Material handling/HV Total</t>
  </si>
  <si>
    <t>Motorbike</t>
  </si>
  <si>
    <t>Big Boy Scooter 150RS Adventure</t>
  </si>
  <si>
    <t>Alex Depot</t>
  </si>
  <si>
    <t>Benoni Depot</t>
  </si>
  <si>
    <t>Booysen Depot</t>
  </si>
  <si>
    <t>Brakpan Depot</t>
  </si>
  <si>
    <t>Carltonville Depot</t>
  </si>
  <si>
    <t>Krugersdorp Depot</t>
  </si>
  <si>
    <t>Mayorton Depot</t>
  </si>
  <si>
    <t>Rooseveltpark Depot</t>
  </si>
  <si>
    <t>Sohanguve Depot</t>
  </si>
  <si>
    <t>Speed Services</t>
  </si>
  <si>
    <t>Temba Depot</t>
  </si>
  <si>
    <t>Witspos Logistics</t>
  </si>
  <si>
    <t>Motorbike Total</t>
  </si>
  <si>
    <t>Panelvan</t>
  </si>
  <si>
    <t>MERCEDES SPRINTER 416 CDI PV</t>
  </si>
  <si>
    <t xml:space="preserve">VW Crafter 50 </t>
  </si>
  <si>
    <t>Panelvan Total</t>
  </si>
  <si>
    <t xml:space="preserve"> 7M TRAILER</t>
  </si>
  <si>
    <t>2M Sportrailer Lazy Lowder1 Trailer</t>
  </si>
  <si>
    <t>Springbok Fuel Storage 500L Trailer</t>
  </si>
  <si>
    <t>Trailer Mecca Bicycle Trailer</t>
  </si>
  <si>
    <t>Venter Trailer</t>
  </si>
  <si>
    <t>Mafikeng</t>
  </si>
  <si>
    <t>Port Elizabeth</t>
  </si>
  <si>
    <t>SOCMA FD30T 3Ton Closed Cab Forklift</t>
  </si>
  <si>
    <t>East London</t>
  </si>
  <si>
    <t>Northern Region</t>
  </si>
  <si>
    <t>Nelspruit</t>
  </si>
  <si>
    <t>Makhado</t>
  </si>
  <si>
    <t>Western Cape</t>
  </si>
  <si>
    <t>Kimberly</t>
  </si>
  <si>
    <t>Upington</t>
  </si>
  <si>
    <t>Constantia Depot</t>
  </si>
  <si>
    <t xml:space="preserve">George Area </t>
  </si>
  <si>
    <t>Malmesbury Depot</t>
  </si>
  <si>
    <t>Matroosfontein Depot</t>
  </si>
  <si>
    <t>Parrow Depot</t>
  </si>
  <si>
    <t>Retreat Depot</t>
  </si>
  <si>
    <t>KuilsRivier</t>
  </si>
  <si>
    <t>Somerset West</t>
  </si>
  <si>
    <t>Type</t>
  </si>
  <si>
    <t>Make and Model</t>
  </si>
  <si>
    <t>Place/Business Unit of Allocation</t>
  </si>
  <si>
    <t>Total</t>
  </si>
  <si>
    <t>Eastern Cape</t>
  </si>
  <si>
    <t>Gauteng Total</t>
  </si>
  <si>
    <t>KZN</t>
  </si>
  <si>
    <t>KZN Total</t>
  </si>
  <si>
    <t>Northern Region Total</t>
  </si>
  <si>
    <t>Coll / Del Fee per vehicle (if used)</t>
  </si>
  <si>
    <t>TOTAL LIGHT/HEAVY VEHICLES</t>
  </si>
  <si>
    <t>Address/Branch Site where Vehicle Stationed</t>
  </si>
  <si>
    <t>90 Fritz Stockenstroom St, East End Bloem</t>
  </si>
  <si>
    <t>Cnr Carrington &amp; Marting Str Mafikeng</t>
  </si>
  <si>
    <t>Bloem mark Fresh Produce Market; Bloemfontein; 8300.</t>
  </si>
  <si>
    <t>259 Govan Mbeki Ave; PE 6000</t>
  </si>
  <si>
    <t>110 Patterson Road , North End , Port Elizabeth</t>
  </si>
  <si>
    <t>110 Patterson Rd, North End, PE</t>
  </si>
  <si>
    <t>Upper Western Ave Cambridge Goods Shed,EL</t>
  </si>
  <si>
    <t>SCM Morelata street silverton</t>
  </si>
  <si>
    <t>23 Potigieter st ,Pretoria Tshwane</t>
  </si>
  <si>
    <t>Cnr Northern Parkway &amp; Roeland str Ormonde JHB , WITS</t>
  </si>
  <si>
    <t xml:space="preserve">JHB Mail - OR Tambo Airport </t>
  </si>
  <si>
    <t>JETPARK</t>
  </si>
  <si>
    <t>8 Rudo Nel Str, Jet Park - Moved to Germiston</t>
  </si>
  <si>
    <t>95 NMR Avenue Durban 4001.</t>
  </si>
  <si>
    <t xml:space="preserve">95 NMR Avenue Durban 4001. </t>
  </si>
  <si>
    <t>No 1 Logo street Nelspruit Hub</t>
  </si>
  <si>
    <t xml:space="preserve"> Grobler &amp; Rissik street, MAKHADO 0920 Makhado</t>
  </si>
  <si>
    <t>9 Cobalt Str, Superbia Polokwane</t>
  </si>
  <si>
    <t>Cnr Mail Showgrouns Cape Mail</t>
  </si>
  <si>
    <t>CNR Laing &amp; Nywerheid Str, George Ind.</t>
  </si>
  <si>
    <t>10 Edison street Ashburman  Kimberley</t>
  </si>
  <si>
    <t>27 Tin Str, Industrial Area, Upington</t>
  </si>
  <si>
    <t>cape mail good wood cpt 8003</t>
  </si>
  <si>
    <t>Johannesburg International Mail Centre, OR Tambo Airport</t>
  </si>
  <si>
    <t>272 Madiba Street, General Post Office, Church Square</t>
  </si>
  <si>
    <t xml:space="preserve">CRN BRIERS &amp; ROUILLARD STREETS ORMONDE </t>
  </si>
  <si>
    <t>23 Kgosi Mampuru street</t>
  </si>
  <si>
    <t>Parow Depot, 171 Voortrekker road Parow</t>
  </si>
  <si>
    <t xml:space="preserve">Bloemmark Fresh Produce Market </t>
  </si>
  <si>
    <t xml:space="preserve">95 Masabalala Yengwa Avenue </t>
  </si>
  <si>
    <t>90 Fritzstockenstroom Str</t>
  </si>
  <si>
    <t>Old KWT Road Wilsonia   Dagama</t>
  </si>
  <si>
    <t xml:space="preserve">259 Govan Mbeki Avenue </t>
  </si>
  <si>
    <t xml:space="preserve">c/o Show Ground &amp; Mail RD Epping </t>
  </si>
  <si>
    <t>10 Edison Street/Warehouse No 10. Ashburnham</t>
  </si>
  <si>
    <t>c/o Esso str &amp;Montague drive Montague Gardens</t>
  </si>
  <si>
    <t>c/o York &amp; St. Johns</t>
  </si>
  <si>
    <t>Kuils river depot, 28 Industries street</t>
  </si>
  <si>
    <t>Oudsthoorn Depot, 50Kerk STR</t>
  </si>
  <si>
    <t xml:space="preserve">Somerset West Depot, c/o Andries pretorius &amp; Ker Str. </t>
  </si>
  <si>
    <t>Tin Str; Upington Industria</t>
  </si>
  <si>
    <t>Total Vehicles</t>
  </si>
  <si>
    <r>
      <t xml:space="preserve">Monthly Managed Maintenance Fee per Month per vehicle = </t>
    </r>
    <r>
      <rPr>
        <b/>
        <sz val="12"/>
        <color theme="0"/>
        <rFont val="Calibri"/>
        <family val="2"/>
        <scheme val="minor"/>
      </rPr>
      <t>UNIT COST (EACH)</t>
    </r>
    <r>
      <rPr>
        <b/>
        <sz val="11"/>
        <color theme="0"/>
        <rFont val="Calibri"/>
        <family val="2"/>
        <scheme val="minor"/>
      </rPr>
      <t xml:space="preserve"> (formula in column G will calculate the total for all vehicles</t>
    </r>
  </si>
  <si>
    <t>Total Cost per month (all vehicles)</t>
  </si>
  <si>
    <t>Please complete every column - please do not leave blank.  If it is NO Charge put a 0</t>
  </si>
  <si>
    <t>Older than 5 years</t>
  </si>
  <si>
    <t>2 years</t>
  </si>
  <si>
    <t>4 years</t>
  </si>
  <si>
    <t>APPROX AGE</t>
  </si>
  <si>
    <t>* Monthly cost must be all inclusive, if any cost not included will be incomplete pricing.</t>
  </si>
  <si>
    <t>VAT</t>
  </si>
  <si>
    <t>Total Cost per month (all vehicles) excl VAT</t>
  </si>
  <si>
    <t>Total per Month incl VAT</t>
  </si>
  <si>
    <t>Total Cost Year 1, VAT incl</t>
  </si>
  <si>
    <t>10 years</t>
  </si>
  <si>
    <t>10 Years</t>
  </si>
  <si>
    <t>RFQ 23/24/48/Managed maintenance of SAPO owned light and heavy commercial vehicles/MH
Annexure F - Pricing Schedule</t>
  </si>
  <si>
    <t>RFQ 23/24/48/Managed maintenance of SAPO owned light and heavy commercial vehicles/MH
ANNEXURE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</si>
</sst>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4" fillId="0" borderId="0" xfId="0" applyFont="1" applyProtection="1"/>
    <xf numFmtId="0" fontId="0" fillId="0" borderId="1" xfId="0" applyBorder="1" applyProtection="1">
      <protection locked="0"/>
    </xf>
    <xf numFmtId="0" fontId="2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0" borderId="1" xfId="0" applyNumberFormat="1" applyBorder="1"/>
    <xf numFmtId="0" fontId="2" fillId="0" borderId="1" xfId="0" applyFont="1" applyBorder="1"/>
    <xf numFmtId="0" fontId="0" fillId="0" borderId="1" xfId="0" applyBorder="1" applyProtection="1"/>
    <xf numFmtId="0" fontId="0" fillId="0" borderId="0" xfId="0" applyFill="1" applyProtection="1"/>
    <xf numFmtId="0" fontId="2" fillId="0" borderId="1" xfId="0" applyFont="1" applyFill="1" applyBorder="1"/>
    <xf numFmtId="0" fontId="0" fillId="0" borderId="1" xfId="0" applyNumberFormat="1" applyFill="1" applyBorder="1"/>
    <xf numFmtId="0" fontId="0" fillId="0" borderId="1" xfId="0" applyFill="1" applyBorder="1" applyProtection="1">
      <protection locked="0"/>
    </xf>
    <xf numFmtId="0" fontId="0" fillId="0" borderId="3" xfId="0" applyBorder="1"/>
    <xf numFmtId="0" fontId="1" fillId="2" borderId="5" xfId="0" applyFont="1" applyFill="1" applyBorder="1"/>
    <xf numFmtId="0" fontId="0" fillId="0" borderId="4" xfId="0" applyBorder="1"/>
    <xf numFmtId="0" fontId="0" fillId="0" borderId="4" xfId="0" applyBorder="1" applyProtection="1">
      <protection locked="0"/>
    </xf>
    <xf numFmtId="0" fontId="0" fillId="0" borderId="4" xfId="0" applyNumberFormat="1" applyBorder="1"/>
    <xf numFmtId="0" fontId="1" fillId="0" borderId="1" xfId="0" applyNumberFormat="1" applyFont="1" applyFill="1" applyBorder="1"/>
    <xf numFmtId="0" fontId="2" fillId="4" borderId="1" xfId="0" applyFont="1" applyFill="1" applyBorder="1"/>
    <xf numFmtId="0" fontId="2" fillId="4" borderId="1" xfId="0" applyNumberFormat="1" applyFont="1" applyFill="1" applyBorder="1"/>
    <xf numFmtId="0" fontId="1" fillId="2" borderId="1" xfId="0" applyNumberFormat="1" applyFont="1" applyFill="1" applyBorder="1"/>
    <xf numFmtId="0" fontId="0" fillId="4" borderId="1" xfId="0" applyFill="1" applyBorder="1" applyProtection="1">
      <protection locked="0"/>
    </xf>
    <xf numFmtId="0" fontId="3" fillId="0" borderId="0" xfId="0" applyFont="1" applyFill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2" fillId="0" borderId="3" xfId="0" applyFont="1" applyBorder="1"/>
    <xf numFmtId="0" fontId="2" fillId="4" borderId="3" xfId="0" applyFont="1" applyFill="1" applyBorder="1"/>
    <xf numFmtId="0" fontId="1" fillId="2" borderId="5" xfId="0" applyNumberFormat="1" applyFont="1" applyFill="1" applyBorder="1"/>
    <xf numFmtId="0" fontId="1" fillId="0" borderId="1" xfId="0" applyFont="1" applyFill="1" applyBorder="1"/>
    <xf numFmtId="0" fontId="3" fillId="0" borderId="1" xfId="0" applyFont="1" applyFill="1" applyBorder="1" applyProtection="1"/>
    <xf numFmtId="0" fontId="0" fillId="0" borderId="3" xfId="0" applyBorder="1" applyProtection="1"/>
    <xf numFmtId="0" fontId="3" fillId="2" borderId="5" xfId="0" applyFont="1" applyFill="1" applyBorder="1" applyProtection="1"/>
    <xf numFmtId="0" fontId="2" fillId="4" borderId="3" xfId="0" applyNumberFormat="1" applyFont="1" applyFill="1" applyBorder="1"/>
    <xf numFmtId="0" fontId="2" fillId="0" borderId="4" xfId="0" applyFont="1" applyBorder="1"/>
    <xf numFmtId="0" fontId="0" fillId="0" borderId="4" xfId="0" applyBorder="1" applyProtection="1"/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0" fillId="4" borderId="3" xfId="0" applyFill="1" applyBorder="1" applyProtection="1"/>
    <xf numFmtId="0" fontId="0" fillId="2" borderId="5" xfId="0" applyFill="1" applyBorder="1" applyProtection="1"/>
    <xf numFmtId="0" fontId="2" fillId="0" borderId="3" xfId="0" applyFont="1" applyBorder="1" applyAlignment="1">
      <alignment horizontal="left" wrapText="1"/>
    </xf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3" borderId="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6" fillId="0" borderId="0" xfId="0" applyFont="1"/>
    <xf numFmtId="0" fontId="0" fillId="0" borderId="0" xfId="0" applyBorder="1" applyAlignment="1" applyProtection="1">
      <protection locked="0"/>
    </xf>
    <xf numFmtId="0" fontId="1" fillId="6" borderId="1" xfId="0" applyFont="1" applyFill="1" applyBorder="1"/>
    <xf numFmtId="0" fontId="1" fillId="6" borderId="1" xfId="0" applyNumberFormat="1" applyFont="1" applyFill="1" applyBorder="1"/>
    <xf numFmtId="0" fontId="1" fillId="6" borderId="5" xfId="0" applyFont="1" applyFill="1" applyBorder="1"/>
    <xf numFmtId="0" fontId="3" fillId="6" borderId="5" xfId="0" applyFont="1" applyFill="1" applyBorder="1" applyProtection="1"/>
    <xf numFmtId="0" fontId="1" fillId="6" borderId="5" xfId="0" applyNumberFormat="1" applyFont="1" applyFill="1" applyBorder="1"/>
    <xf numFmtId="0" fontId="7" fillId="0" borderId="1" xfId="0" applyFont="1" applyFill="1" applyBorder="1" applyProtection="1"/>
    <xf numFmtId="0" fontId="8" fillId="0" borderId="1" xfId="0" applyNumberFormat="1" applyFont="1" applyFill="1" applyBorder="1"/>
    <xf numFmtId="0" fontId="1" fillId="5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4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2" fillId="0" borderId="7" xfId="0" applyNumberFormat="1" applyFont="1" applyFill="1" applyBorder="1" applyProtection="1"/>
    <xf numFmtId="2" fontId="0" fillId="0" borderId="0" xfId="0" applyNumberFormat="1" applyProtection="1"/>
    <xf numFmtId="2" fontId="1" fillId="2" borderId="5" xfId="0" applyNumberFormat="1" applyFont="1" applyFill="1" applyBorder="1" applyAlignment="1" applyProtection="1">
      <alignment horizontal="center" vertical="center"/>
    </xf>
    <xf numFmtId="2" fontId="0" fillId="0" borderId="1" xfId="0" applyNumberFormat="1" applyBorder="1" applyProtection="1"/>
    <xf numFmtId="2" fontId="2" fillId="4" borderId="1" xfId="0" applyNumberFormat="1" applyFont="1" applyFill="1" applyBorder="1"/>
    <xf numFmtId="2" fontId="2" fillId="4" borderId="3" xfId="0" applyNumberFormat="1" applyFont="1" applyFill="1" applyBorder="1"/>
    <xf numFmtId="2" fontId="1" fillId="2" borderId="5" xfId="0" applyNumberFormat="1" applyFont="1" applyFill="1" applyBorder="1"/>
    <xf numFmtId="2" fontId="0" fillId="0" borderId="0" xfId="0" applyNumberFormat="1" applyBorder="1" applyProtection="1"/>
    <xf numFmtId="0" fontId="1" fillId="2" borderId="9" xfId="0" applyNumberFormat="1" applyFont="1" applyFill="1" applyBorder="1"/>
    <xf numFmtId="2" fontId="0" fillId="0" borderId="4" xfId="0" applyNumberFormat="1" applyBorder="1" applyProtection="1"/>
    <xf numFmtId="2" fontId="1" fillId="2" borderId="5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/>
    <xf numFmtId="0" fontId="2" fillId="4" borderId="6" xfId="0" applyNumberFormat="1" applyFont="1" applyFill="1" applyBorder="1"/>
    <xf numFmtId="0" fontId="0" fillId="0" borderId="1" xfId="0" quotePrefix="1" applyNumberForma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center" wrapText="1"/>
    </xf>
    <xf numFmtId="0" fontId="1" fillId="2" borderId="13" xfId="0" applyFont="1" applyFill="1" applyBorder="1" applyAlignment="1" applyProtection="1">
      <alignment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6"/>
  <sheetViews>
    <sheetView tabSelected="1" zoomScaleNormal="100" workbookViewId="0">
      <selection sqref="A1:J1"/>
    </sheetView>
  </sheetViews>
  <sheetFormatPr defaultColWidth="9.140625" defaultRowHeight="15" x14ac:dyDescent="0.25"/>
  <cols>
    <col min="1" max="1" width="15.5703125" style="1" customWidth="1"/>
    <col min="2" max="2" width="20.42578125" style="1" customWidth="1"/>
    <col min="3" max="3" width="34.140625" style="1" customWidth="1"/>
    <col min="4" max="4" width="9.140625" style="1" customWidth="1"/>
    <col min="5" max="5" width="16" style="1" customWidth="1"/>
    <col min="6" max="6" width="11.5703125" style="1" customWidth="1"/>
    <col min="7" max="7" width="9.85546875" style="1" customWidth="1"/>
    <col min="8" max="9" width="11.5703125" style="1" customWidth="1"/>
    <col min="10" max="10" width="12.85546875" style="1" customWidth="1"/>
    <col min="11" max="75" width="10" style="1" bestFit="1" customWidth="1"/>
    <col min="76" max="76" width="11.140625" style="1" bestFit="1" customWidth="1"/>
    <col min="77" max="16384" width="9.140625" style="1"/>
  </cols>
  <sheetData>
    <row r="1" spans="1:12" ht="38.25" customHeight="1" thickBot="1" x14ac:dyDescent="0.3">
      <c r="A1" s="90" t="s">
        <v>152</v>
      </c>
      <c r="B1" s="91"/>
      <c r="C1" s="91"/>
      <c r="D1" s="91"/>
      <c r="E1" s="91"/>
      <c r="F1" s="91"/>
      <c r="G1" s="91"/>
      <c r="H1" s="91"/>
      <c r="I1" s="91"/>
      <c r="J1" s="92"/>
    </row>
    <row r="2" spans="1:12" s="2" customFormat="1" ht="135" customHeight="1" x14ac:dyDescent="0.25">
      <c r="A2" s="93" t="s">
        <v>0</v>
      </c>
      <c r="B2" s="93" t="s">
        <v>10</v>
      </c>
      <c r="C2" s="93" t="s">
        <v>1</v>
      </c>
      <c r="D2" s="94" t="s">
        <v>13</v>
      </c>
      <c r="E2" s="95" t="s">
        <v>138</v>
      </c>
      <c r="F2" s="96" t="s">
        <v>147</v>
      </c>
      <c r="G2" s="97" t="s">
        <v>146</v>
      </c>
      <c r="H2" s="97" t="s">
        <v>148</v>
      </c>
      <c r="I2" s="97" t="s">
        <v>149</v>
      </c>
      <c r="J2" s="96" t="s">
        <v>93</v>
      </c>
    </row>
    <row r="3" spans="1:12" s="2" customFormat="1" ht="16.5" customHeight="1" x14ac:dyDescent="0.25">
      <c r="A3" s="87"/>
      <c r="B3" s="87"/>
      <c r="C3" s="87"/>
      <c r="D3" s="88"/>
      <c r="E3" s="42" t="s">
        <v>12</v>
      </c>
      <c r="F3" s="42" t="s">
        <v>12</v>
      </c>
      <c r="G3" s="42" t="s">
        <v>12</v>
      </c>
      <c r="H3" s="42" t="s">
        <v>12</v>
      </c>
      <c r="I3" s="42" t="s">
        <v>12</v>
      </c>
      <c r="J3" s="42" t="s">
        <v>12</v>
      </c>
    </row>
    <row r="4" spans="1:12" ht="14.45" x14ac:dyDescent="0.35">
      <c r="A4" s="37" t="s">
        <v>24</v>
      </c>
      <c r="B4" s="17" t="s">
        <v>19</v>
      </c>
      <c r="C4" s="17" t="s">
        <v>30</v>
      </c>
      <c r="D4" s="19">
        <v>2</v>
      </c>
      <c r="E4" s="38"/>
      <c r="F4" s="38">
        <f>E4*D4</f>
        <v>0</v>
      </c>
      <c r="G4" s="38">
        <f>F4*15%</f>
        <v>0</v>
      </c>
      <c r="H4" s="38">
        <f>G4+F4</f>
        <v>0</v>
      </c>
      <c r="I4" s="38">
        <f>H4*12</f>
        <v>0</v>
      </c>
      <c r="J4" s="38"/>
      <c r="K4" s="11"/>
    </row>
    <row r="5" spans="1:12" ht="14.45" x14ac:dyDescent="0.35">
      <c r="A5" s="9"/>
      <c r="B5" s="6"/>
      <c r="C5" s="6" t="s">
        <v>32</v>
      </c>
      <c r="D5" s="8">
        <v>1</v>
      </c>
      <c r="E5" s="10"/>
      <c r="F5" s="10">
        <f>E5*D5</f>
        <v>0</v>
      </c>
      <c r="G5" s="10">
        <f>F5*15%</f>
        <v>0</v>
      </c>
      <c r="H5" s="10">
        <f>G5+F5</f>
        <v>0</v>
      </c>
      <c r="I5" s="10">
        <f>H5*12</f>
        <v>0</v>
      </c>
      <c r="J5" s="10"/>
      <c r="K5" s="11"/>
      <c r="L5" s="27"/>
    </row>
    <row r="6" spans="1:12" ht="14.45" x14ac:dyDescent="0.35">
      <c r="A6" s="9"/>
      <c r="B6" s="21" t="s">
        <v>22</v>
      </c>
      <c r="C6" s="21"/>
      <c r="D6" s="22">
        <f>SUM(D4:D5)</f>
        <v>3</v>
      </c>
      <c r="E6" s="22"/>
      <c r="F6" s="22">
        <f t="shared" ref="F6" si="0">SUM(F4:F5)</f>
        <v>0</v>
      </c>
      <c r="G6" s="22">
        <f>SUM(G4:G5)</f>
        <v>0</v>
      </c>
      <c r="H6" s="22">
        <f>SUM(H4:H5)</f>
        <v>0</v>
      </c>
      <c r="I6" s="22">
        <f>SUM(I4:I5)</f>
        <v>0</v>
      </c>
      <c r="J6" s="22"/>
      <c r="K6" s="73"/>
      <c r="L6" s="27"/>
    </row>
    <row r="7" spans="1:12" ht="14.45" x14ac:dyDescent="0.35">
      <c r="A7" s="9"/>
      <c r="B7" s="6" t="s">
        <v>88</v>
      </c>
      <c r="C7" s="6" t="s">
        <v>30</v>
      </c>
      <c r="D7" s="8">
        <v>1</v>
      </c>
      <c r="E7" s="13"/>
      <c r="F7" s="10">
        <f t="shared" ref="F7:F10" si="1">E7*D7</f>
        <v>0</v>
      </c>
      <c r="G7" s="10">
        <f>F7*15%</f>
        <v>0</v>
      </c>
      <c r="H7" s="10">
        <f>G7+F7</f>
        <v>0</v>
      </c>
      <c r="I7" s="10">
        <f t="shared" ref="I7:I29" si="2">H7*12</f>
        <v>0</v>
      </c>
      <c r="J7" s="13"/>
      <c r="K7" s="11"/>
      <c r="L7" s="27"/>
    </row>
    <row r="8" spans="1:12" ht="14.45" x14ac:dyDescent="0.35">
      <c r="A8" s="9"/>
      <c r="B8" s="6"/>
      <c r="C8" s="6" t="s">
        <v>32</v>
      </c>
      <c r="D8" s="8">
        <v>1</v>
      </c>
      <c r="E8" s="10"/>
      <c r="F8" s="10">
        <f t="shared" si="1"/>
        <v>0</v>
      </c>
      <c r="G8" s="10">
        <f>F8*15%</f>
        <v>0</v>
      </c>
      <c r="H8" s="10">
        <f>G8+F8</f>
        <v>0</v>
      </c>
      <c r="I8" s="10">
        <f t="shared" si="2"/>
        <v>0</v>
      </c>
      <c r="J8" s="10"/>
      <c r="K8" s="11"/>
      <c r="L8" s="27"/>
    </row>
    <row r="9" spans="1:12" ht="14.45" x14ac:dyDescent="0.35">
      <c r="A9" s="9"/>
      <c r="B9" s="6"/>
      <c r="C9" s="6" t="s">
        <v>34</v>
      </c>
      <c r="D9" s="8">
        <v>1</v>
      </c>
      <c r="E9" s="10"/>
      <c r="F9" s="10">
        <f t="shared" si="1"/>
        <v>0</v>
      </c>
      <c r="G9" s="10">
        <f>F9*15%</f>
        <v>0</v>
      </c>
      <c r="H9" s="10">
        <f>G9+F9</f>
        <v>0</v>
      </c>
      <c r="I9" s="10">
        <f t="shared" si="2"/>
        <v>0</v>
      </c>
      <c r="J9" s="10"/>
      <c r="K9" s="11"/>
      <c r="L9" s="27"/>
    </row>
    <row r="10" spans="1:12" ht="14.45" x14ac:dyDescent="0.35">
      <c r="A10" s="9"/>
      <c r="B10" s="6"/>
      <c r="C10" s="6" t="s">
        <v>68</v>
      </c>
      <c r="D10" s="8">
        <v>1</v>
      </c>
      <c r="E10" s="10"/>
      <c r="F10" s="10">
        <f t="shared" si="1"/>
        <v>0</v>
      </c>
      <c r="G10" s="10">
        <f>F10*15%</f>
        <v>0</v>
      </c>
      <c r="H10" s="10">
        <f>G10+F10</f>
        <v>0</v>
      </c>
      <c r="I10" s="10">
        <f t="shared" si="2"/>
        <v>0</v>
      </c>
      <c r="J10" s="10"/>
      <c r="K10" s="11"/>
      <c r="L10" s="27"/>
    </row>
    <row r="11" spans="1:12" ht="14.45" x14ac:dyDescent="0.35">
      <c r="A11" s="9"/>
      <c r="B11" s="21" t="s">
        <v>23</v>
      </c>
      <c r="C11" s="21"/>
      <c r="D11" s="22">
        <f>SUM(D7:D10)</f>
        <v>4</v>
      </c>
      <c r="E11" s="22"/>
      <c r="F11" s="22">
        <f>SUM(F7:F10)</f>
        <v>0</v>
      </c>
      <c r="G11" s="22">
        <f>SUM(G7:G10)</f>
        <v>0</v>
      </c>
      <c r="H11" s="22">
        <f t="shared" ref="H11" si="3">SUM(H7:H10)</f>
        <v>0</v>
      </c>
      <c r="I11" s="22">
        <f>SUM(I7:I10)</f>
        <v>0</v>
      </c>
      <c r="J11" s="22"/>
      <c r="K11" s="73"/>
      <c r="L11" s="27"/>
    </row>
    <row r="12" spans="1:12" ht="14.45" x14ac:dyDescent="0.35">
      <c r="A12" s="9"/>
      <c r="B12" s="6" t="s">
        <v>17</v>
      </c>
      <c r="C12" s="6" t="s">
        <v>25</v>
      </c>
      <c r="D12" s="8">
        <v>2</v>
      </c>
      <c r="E12" s="10"/>
      <c r="F12" s="10">
        <f t="shared" ref="F12:F16" si="4">E12*D12</f>
        <v>0</v>
      </c>
      <c r="G12" s="10">
        <f t="shared" ref="G12:G29" si="5">F12*15%</f>
        <v>0</v>
      </c>
      <c r="H12" s="10">
        <f>G12+F12</f>
        <v>0</v>
      </c>
      <c r="I12" s="10">
        <f t="shared" si="2"/>
        <v>0</v>
      </c>
      <c r="J12" s="10"/>
      <c r="K12" s="11"/>
      <c r="L12" s="27"/>
    </row>
    <row r="13" spans="1:12" ht="14.45" x14ac:dyDescent="0.35">
      <c r="A13" s="9"/>
      <c r="B13" s="6"/>
      <c r="C13" s="6" t="s">
        <v>27</v>
      </c>
      <c r="D13" s="8">
        <v>7</v>
      </c>
      <c r="E13" s="10"/>
      <c r="F13" s="10">
        <f t="shared" si="4"/>
        <v>0</v>
      </c>
      <c r="G13" s="10">
        <f t="shared" si="5"/>
        <v>0</v>
      </c>
      <c r="H13" s="10">
        <f>G13+F13</f>
        <v>0</v>
      </c>
      <c r="I13" s="10">
        <f t="shared" si="2"/>
        <v>0</v>
      </c>
      <c r="J13" s="10"/>
      <c r="K13" s="11"/>
    </row>
    <row r="14" spans="1:12" ht="14.45" x14ac:dyDescent="0.35">
      <c r="A14" s="9"/>
      <c r="B14" s="6"/>
      <c r="C14" s="6" t="s">
        <v>30</v>
      </c>
      <c r="D14" s="8">
        <v>1</v>
      </c>
      <c r="E14" s="10"/>
      <c r="F14" s="10">
        <f t="shared" si="4"/>
        <v>0</v>
      </c>
      <c r="G14" s="10">
        <f t="shared" si="5"/>
        <v>0</v>
      </c>
      <c r="H14" s="10">
        <f>G14+F14</f>
        <v>0</v>
      </c>
      <c r="I14" s="10">
        <f t="shared" si="2"/>
        <v>0</v>
      </c>
      <c r="J14" s="10"/>
    </row>
    <row r="15" spans="1:12" ht="14.45" x14ac:dyDescent="0.35">
      <c r="A15" s="9"/>
      <c r="B15" s="6"/>
      <c r="C15" s="6" t="s">
        <v>32</v>
      </c>
      <c r="D15" s="8">
        <v>2</v>
      </c>
      <c r="E15" s="10"/>
      <c r="F15" s="10">
        <f t="shared" si="4"/>
        <v>0</v>
      </c>
      <c r="G15" s="10">
        <f t="shared" si="5"/>
        <v>0</v>
      </c>
      <c r="H15" s="10">
        <f>G15+F15</f>
        <v>0</v>
      </c>
      <c r="I15" s="10">
        <f t="shared" si="2"/>
        <v>0</v>
      </c>
      <c r="J15" s="10"/>
    </row>
    <row r="16" spans="1:12" ht="14.45" x14ac:dyDescent="0.35">
      <c r="A16" s="9"/>
      <c r="B16" s="6"/>
      <c r="C16" s="6" t="s">
        <v>34</v>
      </c>
      <c r="D16" s="8">
        <v>3</v>
      </c>
      <c r="E16" s="10"/>
      <c r="F16" s="10">
        <f t="shared" si="4"/>
        <v>0</v>
      </c>
      <c r="G16" s="10">
        <f t="shared" si="5"/>
        <v>0</v>
      </c>
      <c r="H16" s="10">
        <f>G16+F16</f>
        <v>0</v>
      </c>
      <c r="I16" s="10">
        <f t="shared" si="2"/>
        <v>0</v>
      </c>
      <c r="J16" s="10"/>
    </row>
    <row r="17" spans="1:10" ht="14.45" x14ac:dyDescent="0.35">
      <c r="A17" s="9"/>
      <c r="B17" s="21" t="s">
        <v>89</v>
      </c>
      <c r="C17" s="21"/>
      <c r="D17" s="22">
        <f>SUM(D12:D16)</f>
        <v>15</v>
      </c>
      <c r="E17" s="22"/>
      <c r="F17" s="22">
        <f>SUM(F12:F16)</f>
        <v>0</v>
      </c>
      <c r="G17" s="22">
        <f>SUM(G12:G16)</f>
        <v>0</v>
      </c>
      <c r="H17" s="22">
        <f t="shared" ref="H17" si="6">SUM(H12:H16)</f>
        <v>0</v>
      </c>
      <c r="I17" s="22">
        <f>SUM(I12:I16)</f>
        <v>0</v>
      </c>
      <c r="J17" s="22"/>
    </row>
    <row r="18" spans="1:10" ht="14.45" x14ac:dyDescent="0.35">
      <c r="A18" s="9"/>
      <c r="B18" s="6" t="s">
        <v>90</v>
      </c>
      <c r="C18" s="6" t="s">
        <v>27</v>
      </c>
      <c r="D18" s="8">
        <v>3</v>
      </c>
      <c r="E18" s="10"/>
      <c r="F18" s="10">
        <f t="shared" ref="F18:F20" si="7">E18*D18</f>
        <v>0</v>
      </c>
      <c r="G18" s="10">
        <f t="shared" si="5"/>
        <v>0</v>
      </c>
      <c r="H18" s="10">
        <f>G18+F18</f>
        <v>0</v>
      </c>
      <c r="I18" s="10">
        <f t="shared" si="2"/>
        <v>0</v>
      </c>
      <c r="J18" s="10"/>
    </row>
    <row r="19" spans="1:10" ht="14.45" x14ac:dyDescent="0.35">
      <c r="A19" s="9"/>
      <c r="B19" s="6"/>
      <c r="C19" s="6" t="s">
        <v>30</v>
      </c>
      <c r="D19" s="8">
        <v>1</v>
      </c>
      <c r="E19" s="10"/>
      <c r="F19" s="10">
        <f t="shared" si="7"/>
        <v>0</v>
      </c>
      <c r="G19" s="10">
        <f t="shared" si="5"/>
        <v>0</v>
      </c>
      <c r="H19" s="10">
        <f>G19+F19</f>
        <v>0</v>
      </c>
      <c r="I19" s="10">
        <f t="shared" si="2"/>
        <v>0</v>
      </c>
      <c r="J19" s="10"/>
    </row>
    <row r="20" spans="1:10" ht="14.45" x14ac:dyDescent="0.35">
      <c r="A20" s="9"/>
      <c r="B20" s="6"/>
      <c r="C20" s="6" t="s">
        <v>34</v>
      </c>
      <c r="D20" s="8">
        <v>1</v>
      </c>
      <c r="E20" s="10"/>
      <c r="F20" s="10">
        <f t="shared" si="7"/>
        <v>0</v>
      </c>
      <c r="G20" s="10">
        <f t="shared" si="5"/>
        <v>0</v>
      </c>
      <c r="H20" s="10">
        <f>G20+F20</f>
        <v>0</v>
      </c>
      <c r="I20" s="10">
        <f t="shared" si="2"/>
        <v>0</v>
      </c>
      <c r="J20" s="10"/>
    </row>
    <row r="21" spans="1:10" ht="14.45" x14ac:dyDescent="0.35">
      <c r="A21" s="9"/>
      <c r="B21" s="21" t="s">
        <v>91</v>
      </c>
      <c r="C21" s="21"/>
      <c r="D21" s="22">
        <f>SUM(D18:D20)</f>
        <v>5</v>
      </c>
      <c r="E21" s="22"/>
      <c r="F21" s="22">
        <f>SUM(F18:F20)</f>
        <v>0</v>
      </c>
      <c r="G21" s="22">
        <f>SUM(G18:G20)</f>
        <v>0</v>
      </c>
      <c r="H21" s="22">
        <f t="shared" ref="H21" si="8">SUM(H18:H20)</f>
        <v>0</v>
      </c>
      <c r="I21" s="22">
        <f>SUM(I18:I20)</f>
        <v>0</v>
      </c>
      <c r="J21" s="22"/>
    </row>
    <row r="22" spans="1:10" ht="14.45" x14ac:dyDescent="0.35">
      <c r="A22" s="9"/>
      <c r="B22" s="6" t="s">
        <v>70</v>
      </c>
      <c r="C22" s="6" t="s">
        <v>27</v>
      </c>
      <c r="D22" s="8">
        <v>1</v>
      </c>
      <c r="E22" s="10"/>
      <c r="F22" s="10">
        <f t="shared" ref="F22:F23" si="9">E22*D22</f>
        <v>0</v>
      </c>
      <c r="G22" s="10">
        <f t="shared" si="5"/>
        <v>0</v>
      </c>
      <c r="H22" s="10">
        <f>G22+F22</f>
        <v>0</v>
      </c>
      <c r="I22" s="10">
        <f t="shared" si="2"/>
        <v>0</v>
      </c>
      <c r="J22" s="10"/>
    </row>
    <row r="23" spans="1:10" ht="14.45" x14ac:dyDescent="0.35">
      <c r="A23" s="9"/>
      <c r="B23" s="6"/>
      <c r="C23" s="6" t="s">
        <v>32</v>
      </c>
      <c r="D23" s="8">
        <v>2</v>
      </c>
      <c r="E23" s="10"/>
      <c r="F23" s="10">
        <f t="shared" si="9"/>
        <v>0</v>
      </c>
      <c r="G23" s="10">
        <f t="shared" si="5"/>
        <v>0</v>
      </c>
      <c r="H23" s="10">
        <f>G23+F23</f>
        <v>0</v>
      </c>
      <c r="I23" s="10">
        <f t="shared" si="2"/>
        <v>0</v>
      </c>
      <c r="J23" s="10"/>
    </row>
    <row r="24" spans="1:10" ht="14.45" x14ac:dyDescent="0.35">
      <c r="A24" s="9"/>
      <c r="B24" s="21" t="s">
        <v>92</v>
      </c>
      <c r="C24" s="21"/>
      <c r="D24" s="22">
        <f>SUM(D22:D23)</f>
        <v>3</v>
      </c>
      <c r="E24" s="22"/>
      <c r="F24" s="22">
        <f>SUM(F22:F23)</f>
        <v>0</v>
      </c>
      <c r="G24" s="22">
        <f t="shared" ref="G24:H24" si="10">SUM(G22:G23)</f>
        <v>0</v>
      </c>
      <c r="H24" s="22">
        <f t="shared" si="10"/>
        <v>0</v>
      </c>
      <c r="I24" s="22">
        <f>SUM(I22:I23)</f>
        <v>0</v>
      </c>
      <c r="J24" s="22"/>
    </row>
    <row r="25" spans="1:10" ht="14.45" x14ac:dyDescent="0.35">
      <c r="A25" s="9"/>
      <c r="B25" s="6" t="s">
        <v>73</v>
      </c>
      <c r="C25" s="6" t="s">
        <v>27</v>
      </c>
      <c r="D25" s="8">
        <v>5</v>
      </c>
      <c r="E25" s="10"/>
      <c r="F25" s="10">
        <f t="shared" ref="F25:F29" si="11">E25*D25</f>
        <v>0</v>
      </c>
      <c r="G25" s="10">
        <f t="shared" si="5"/>
        <v>0</v>
      </c>
      <c r="H25" s="10">
        <f>G25+F25</f>
        <v>0</v>
      </c>
      <c r="I25" s="10">
        <f t="shared" si="2"/>
        <v>0</v>
      </c>
      <c r="J25" s="10"/>
    </row>
    <row r="26" spans="1:10" ht="14.45" x14ac:dyDescent="0.35">
      <c r="A26" s="9"/>
      <c r="B26" s="6"/>
      <c r="C26" s="6" t="s">
        <v>30</v>
      </c>
      <c r="D26" s="8">
        <v>1</v>
      </c>
      <c r="E26" s="10"/>
      <c r="F26" s="10">
        <f t="shared" si="11"/>
        <v>0</v>
      </c>
      <c r="G26" s="10">
        <f t="shared" si="5"/>
        <v>0</v>
      </c>
      <c r="H26" s="10">
        <f>G26+F26</f>
        <v>0</v>
      </c>
      <c r="I26" s="10">
        <f t="shared" si="2"/>
        <v>0</v>
      </c>
      <c r="J26" s="10"/>
    </row>
    <row r="27" spans="1:10" ht="14.45" x14ac:dyDescent="0.35">
      <c r="A27" s="9"/>
      <c r="B27" s="6"/>
      <c r="C27" s="6" t="s">
        <v>32</v>
      </c>
      <c r="D27" s="8">
        <v>3</v>
      </c>
      <c r="E27" s="10"/>
      <c r="F27" s="10">
        <f t="shared" si="11"/>
        <v>0</v>
      </c>
      <c r="G27" s="10">
        <f t="shared" si="5"/>
        <v>0</v>
      </c>
      <c r="H27" s="10">
        <f>G27+F27</f>
        <v>0</v>
      </c>
      <c r="I27" s="10">
        <f t="shared" si="2"/>
        <v>0</v>
      </c>
      <c r="J27" s="10"/>
    </row>
    <row r="28" spans="1:10" ht="14.45" x14ac:dyDescent="0.35">
      <c r="A28" s="9"/>
      <c r="B28" s="6"/>
      <c r="C28" s="6" t="s">
        <v>34</v>
      </c>
      <c r="D28" s="8">
        <v>1</v>
      </c>
      <c r="E28" s="10"/>
      <c r="F28" s="10">
        <f t="shared" si="11"/>
        <v>0</v>
      </c>
      <c r="G28" s="10">
        <f t="shared" si="5"/>
        <v>0</v>
      </c>
      <c r="H28" s="10">
        <f>G28+F28</f>
        <v>0</v>
      </c>
      <c r="I28" s="10">
        <f t="shared" si="2"/>
        <v>0</v>
      </c>
      <c r="J28" s="10"/>
    </row>
    <row r="29" spans="1:10" ht="14.45" x14ac:dyDescent="0.35">
      <c r="A29" s="9"/>
      <c r="B29" s="6"/>
      <c r="C29" s="6" t="s">
        <v>68</v>
      </c>
      <c r="D29" s="8">
        <v>1</v>
      </c>
      <c r="E29" s="10"/>
      <c r="F29" s="10">
        <f t="shared" si="11"/>
        <v>0</v>
      </c>
      <c r="G29" s="10">
        <f t="shared" si="5"/>
        <v>0</v>
      </c>
      <c r="H29" s="10">
        <f>G29+F29</f>
        <v>0</v>
      </c>
      <c r="I29" s="10">
        <f t="shared" si="2"/>
        <v>0</v>
      </c>
      <c r="J29" s="10"/>
    </row>
    <row r="30" spans="1:10" ht="14.45" x14ac:dyDescent="0.35">
      <c r="A30" s="9"/>
      <c r="B30" s="21" t="s">
        <v>18</v>
      </c>
      <c r="C30" s="21"/>
      <c r="D30" s="22">
        <f>SUM(D25:D29)</f>
        <v>11</v>
      </c>
      <c r="E30" s="22"/>
      <c r="F30" s="22">
        <f>SUM(F25:F29)</f>
        <v>0</v>
      </c>
      <c r="G30" s="22">
        <f t="shared" ref="G30" si="12">SUM(G25:G29)</f>
        <v>0</v>
      </c>
      <c r="H30" s="22">
        <f>SUM(H25:H29)</f>
        <v>0</v>
      </c>
      <c r="I30" s="22">
        <f>SUM(I25:I29)</f>
        <v>0</v>
      </c>
      <c r="J30" s="22"/>
    </row>
    <row r="31" spans="1:10" ht="14.45" x14ac:dyDescent="0.35">
      <c r="A31" s="53" t="s">
        <v>35</v>
      </c>
      <c r="B31" s="53"/>
      <c r="C31" s="53"/>
      <c r="D31" s="54">
        <f>SUM(D30,D24,D21,D17,D11,D6)</f>
        <v>41</v>
      </c>
      <c r="E31" s="54"/>
      <c r="F31" s="54">
        <f>SUM(F30,F24,F21,F17,F11,F6)</f>
        <v>0</v>
      </c>
      <c r="G31" s="54">
        <f t="shared" ref="G31" si="13">SUM(G30,G24,G21,G17,G11,G6)</f>
        <v>0</v>
      </c>
      <c r="H31" s="54">
        <f>SUM(H30,H24,H21,H17,H11,H6)</f>
        <v>0</v>
      </c>
      <c r="I31" s="54">
        <f>SUM(I30,I24,I21,I17,I11,I6)</f>
        <v>0</v>
      </c>
      <c r="J31" s="54"/>
    </row>
    <row r="32" spans="1:10" ht="26.45" customHeight="1" x14ac:dyDescent="0.35">
      <c r="A32" s="45" t="s">
        <v>39</v>
      </c>
      <c r="B32" s="15" t="s">
        <v>17</v>
      </c>
      <c r="C32" s="29" t="s">
        <v>40</v>
      </c>
      <c r="D32" s="15">
        <v>1</v>
      </c>
      <c r="E32" s="34"/>
      <c r="F32" s="10">
        <f t="shared" ref="F32" si="14">E32*D32</f>
        <v>0</v>
      </c>
      <c r="G32" s="10">
        <f t="shared" ref="G32" si="15">F32*15%</f>
        <v>0</v>
      </c>
      <c r="H32" s="10">
        <f>G32+F32</f>
        <v>0</v>
      </c>
      <c r="I32" s="10">
        <f t="shared" ref="I32" si="16">H32*12</f>
        <v>0</v>
      </c>
      <c r="J32" s="34"/>
    </row>
    <row r="33" spans="1:10" ht="14.45" x14ac:dyDescent="0.35">
      <c r="A33" s="55" t="s">
        <v>41</v>
      </c>
      <c r="B33" s="55"/>
      <c r="C33" s="55"/>
      <c r="D33" s="55">
        <f>SUM(D32)</f>
        <v>1</v>
      </c>
      <c r="E33" s="56"/>
      <c r="F33" s="55">
        <f t="shared" ref="F33" si="17">SUM(F32)</f>
        <v>0</v>
      </c>
      <c r="G33" s="55">
        <f t="shared" ref="G33" si="18">SUM(G32)</f>
        <v>0</v>
      </c>
      <c r="H33" s="55">
        <f>SUM(H32)</f>
        <v>0</v>
      </c>
      <c r="I33" s="55">
        <f>SUM(I32)</f>
        <v>0</v>
      </c>
      <c r="J33" s="56"/>
    </row>
    <row r="34" spans="1:10" ht="21" customHeight="1" x14ac:dyDescent="0.35">
      <c r="A34" s="16" t="s">
        <v>87</v>
      </c>
      <c r="B34" s="16"/>
      <c r="C34" s="16"/>
      <c r="D34" s="31">
        <f>D33+D31</f>
        <v>42</v>
      </c>
      <c r="E34" s="31"/>
      <c r="F34" s="31">
        <f>F33+F31</f>
        <v>0</v>
      </c>
      <c r="G34" s="31">
        <f t="shared" ref="G34" si="19">G33+G31</f>
        <v>0</v>
      </c>
      <c r="H34" s="31">
        <f>H33+H31</f>
        <v>0</v>
      </c>
      <c r="I34" s="31">
        <f>I33+I31</f>
        <v>0</v>
      </c>
      <c r="J34" s="31"/>
    </row>
    <row r="35" spans="1:10" ht="14.45" x14ac:dyDescent="0.35">
      <c r="A35" s="51" t="s">
        <v>140</v>
      </c>
      <c r="B35"/>
      <c r="C35" s="5"/>
      <c r="D35"/>
    </row>
    <row r="36" spans="1:10" ht="18.600000000000001" x14ac:dyDescent="0.45">
      <c r="A36" s="3" t="s">
        <v>145</v>
      </c>
    </row>
  </sheetData>
  <sheetProtection selectLockedCells="1"/>
  <mergeCells count="5">
    <mergeCell ref="A2:A3"/>
    <mergeCell ref="C2:C3"/>
    <mergeCell ref="D2:D3"/>
    <mergeCell ref="B2:B3"/>
    <mergeCell ref="A1:J1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"/>
  <sheetViews>
    <sheetView zoomScaleNormal="100" workbookViewId="0">
      <selection sqref="A1:J1"/>
    </sheetView>
  </sheetViews>
  <sheetFormatPr defaultColWidth="9.140625" defaultRowHeight="15" x14ac:dyDescent="0.25"/>
  <cols>
    <col min="1" max="1" width="11.140625" style="1" customWidth="1"/>
    <col min="2" max="2" width="22.5703125" style="1" customWidth="1"/>
    <col min="3" max="3" width="34.140625" style="1" customWidth="1"/>
    <col min="4" max="4" width="12" style="1" customWidth="1"/>
    <col min="5" max="5" width="17.5703125" style="1" customWidth="1"/>
    <col min="6" max="9" width="11.5703125" style="1" customWidth="1"/>
    <col min="10" max="10" width="12.85546875" style="1" customWidth="1"/>
    <col min="11" max="75" width="10" style="1" bestFit="1" customWidth="1"/>
    <col min="76" max="76" width="11.140625" style="1" bestFit="1" customWidth="1"/>
    <col min="77" max="16384" width="9.140625" style="1"/>
  </cols>
  <sheetData>
    <row r="1" spans="1:10" ht="39" customHeight="1" thickBot="1" x14ac:dyDescent="0.3">
      <c r="A1" s="90" t="s">
        <v>152</v>
      </c>
      <c r="B1" s="91"/>
      <c r="C1" s="91"/>
      <c r="D1" s="91"/>
      <c r="E1" s="91"/>
      <c r="F1" s="91"/>
      <c r="G1" s="91"/>
      <c r="H1" s="91"/>
      <c r="I1" s="91"/>
      <c r="J1" s="92"/>
    </row>
    <row r="3" spans="1:10" s="2" customFormat="1" ht="120" customHeight="1" x14ac:dyDescent="0.25">
      <c r="A3" s="87" t="s">
        <v>0</v>
      </c>
      <c r="B3" s="87" t="s">
        <v>10</v>
      </c>
      <c r="C3" s="87" t="s">
        <v>1</v>
      </c>
      <c r="D3" s="89" t="s">
        <v>13</v>
      </c>
      <c r="E3" s="39" t="s">
        <v>138</v>
      </c>
      <c r="F3" s="40" t="s">
        <v>139</v>
      </c>
      <c r="G3" s="41" t="s">
        <v>146</v>
      </c>
      <c r="H3" s="41" t="s">
        <v>148</v>
      </c>
      <c r="I3" s="41" t="s">
        <v>149</v>
      </c>
      <c r="J3" s="40" t="s">
        <v>11</v>
      </c>
    </row>
    <row r="4" spans="1:10" s="2" customFormat="1" ht="16.5" customHeight="1" x14ac:dyDescent="0.25">
      <c r="A4" s="87"/>
      <c r="B4" s="87"/>
      <c r="C4" s="87"/>
      <c r="D4" s="89"/>
      <c r="E4" s="42" t="s">
        <v>12</v>
      </c>
      <c r="F4" s="42" t="s">
        <v>12</v>
      </c>
      <c r="G4" s="42" t="s">
        <v>12</v>
      </c>
      <c r="H4" s="42" t="s">
        <v>12</v>
      </c>
      <c r="I4" s="42" t="s">
        <v>12</v>
      </c>
      <c r="J4" s="42" t="s">
        <v>12</v>
      </c>
    </row>
    <row r="5" spans="1:10" ht="26.1" customHeight="1" x14ac:dyDescent="0.35">
      <c r="A5" s="37" t="s">
        <v>36</v>
      </c>
      <c r="B5" s="17" t="s">
        <v>17</v>
      </c>
      <c r="C5" s="17" t="s">
        <v>37</v>
      </c>
      <c r="D5" s="19">
        <v>1</v>
      </c>
      <c r="E5" s="18"/>
      <c r="F5" s="38">
        <f>E5*D5</f>
        <v>0</v>
      </c>
      <c r="G5" s="38">
        <f>F5*15%</f>
        <v>0</v>
      </c>
      <c r="H5" s="38">
        <f>G5+F5</f>
        <v>0</v>
      </c>
      <c r="I5" s="38">
        <f>H5*12</f>
        <v>0</v>
      </c>
      <c r="J5" s="18"/>
    </row>
    <row r="6" spans="1:10" ht="17.100000000000001" customHeight="1" x14ac:dyDescent="0.35">
      <c r="A6" s="55" t="s">
        <v>38</v>
      </c>
      <c r="B6" s="55"/>
      <c r="C6" s="55"/>
      <c r="D6" s="55">
        <f>SUM(D5)</f>
        <v>1</v>
      </c>
      <c r="E6" s="55"/>
      <c r="F6" s="55">
        <f>SUM(F5)</f>
        <v>0</v>
      </c>
      <c r="G6" s="55">
        <f t="shared" ref="G6:H6" si="0">SUM(G5)</f>
        <v>0</v>
      </c>
      <c r="H6" s="55">
        <f t="shared" si="0"/>
        <v>0</v>
      </c>
      <c r="I6" s="55">
        <f>SUM(I5)</f>
        <v>0</v>
      </c>
      <c r="J6" s="55"/>
    </row>
    <row r="7" spans="1:10" ht="14.45" x14ac:dyDescent="0.35">
      <c r="A7" s="37" t="s">
        <v>57</v>
      </c>
      <c r="B7" s="17" t="s">
        <v>19</v>
      </c>
      <c r="C7" s="17" t="s">
        <v>58</v>
      </c>
      <c r="D7" s="19">
        <v>1</v>
      </c>
      <c r="E7" s="18"/>
      <c r="F7" s="10">
        <f t="shared" ref="F7:F8" si="1">E7*D7</f>
        <v>0</v>
      </c>
      <c r="G7" s="10">
        <f t="shared" ref="G7:G13" si="2">F7*15%</f>
        <v>0</v>
      </c>
      <c r="H7" s="10">
        <f>G7+F7</f>
        <v>0</v>
      </c>
      <c r="I7" s="10">
        <f t="shared" ref="I7:I13" si="3">H7*12</f>
        <v>0</v>
      </c>
      <c r="J7" s="18"/>
    </row>
    <row r="8" spans="1:10" ht="14.45" x14ac:dyDescent="0.35">
      <c r="A8" s="9"/>
      <c r="B8" s="6"/>
      <c r="C8" s="6" t="s">
        <v>59</v>
      </c>
      <c r="D8" s="8">
        <v>1</v>
      </c>
      <c r="E8" s="4"/>
      <c r="F8" s="10">
        <f t="shared" si="1"/>
        <v>0</v>
      </c>
      <c r="G8" s="10">
        <f t="shared" si="2"/>
        <v>0</v>
      </c>
      <c r="H8" s="10">
        <f>G8+F8</f>
        <v>0</v>
      </c>
      <c r="I8" s="10">
        <f t="shared" si="3"/>
        <v>0</v>
      </c>
      <c r="J8" s="4"/>
    </row>
    <row r="9" spans="1:10" ht="18" customHeight="1" x14ac:dyDescent="0.35">
      <c r="A9" s="9"/>
      <c r="B9" s="21" t="s">
        <v>22</v>
      </c>
      <c r="C9" s="21"/>
      <c r="D9" s="21">
        <f>SUM(D7:D8)</f>
        <v>2</v>
      </c>
      <c r="E9" s="21"/>
      <c r="F9" s="21">
        <f>SUM(F7:F8)</f>
        <v>0</v>
      </c>
      <c r="G9" s="21">
        <f t="shared" ref="G9:H9" si="4">SUM(G7:G8)</f>
        <v>0</v>
      </c>
      <c r="H9" s="21">
        <f t="shared" si="4"/>
        <v>0</v>
      </c>
      <c r="I9" s="21">
        <f>SUM(I7:I8)</f>
        <v>0</v>
      </c>
      <c r="J9" s="21"/>
    </row>
    <row r="10" spans="1:10" ht="14.45" x14ac:dyDescent="0.35">
      <c r="A10" s="9"/>
      <c r="B10" s="6" t="s">
        <v>17</v>
      </c>
      <c r="C10" s="6" t="s">
        <v>58</v>
      </c>
      <c r="D10" s="8">
        <v>1</v>
      </c>
      <c r="E10" s="4"/>
      <c r="F10" s="10">
        <f t="shared" ref="F10:F11" si="5">E10*D10</f>
        <v>0</v>
      </c>
      <c r="G10" s="10">
        <f t="shared" si="2"/>
        <v>0</v>
      </c>
      <c r="H10" s="10">
        <f>G10+F10</f>
        <v>0</v>
      </c>
      <c r="I10" s="10">
        <f t="shared" si="3"/>
        <v>0</v>
      </c>
      <c r="J10" s="4"/>
    </row>
    <row r="11" spans="1:10" ht="17.100000000000001" customHeight="1" x14ac:dyDescent="0.35">
      <c r="A11" s="9"/>
      <c r="B11" s="6"/>
      <c r="C11" s="6" t="s">
        <v>59</v>
      </c>
      <c r="D11" s="8">
        <v>2</v>
      </c>
      <c r="E11" s="4"/>
      <c r="F11" s="10">
        <f t="shared" si="5"/>
        <v>0</v>
      </c>
      <c r="G11" s="10">
        <f t="shared" si="2"/>
        <v>0</v>
      </c>
      <c r="H11" s="10">
        <f>G11+F11</f>
        <v>0</v>
      </c>
      <c r="I11" s="10">
        <f t="shared" si="3"/>
        <v>0</v>
      </c>
      <c r="J11" s="4"/>
    </row>
    <row r="12" spans="1:10" ht="14.45" x14ac:dyDescent="0.35">
      <c r="A12" s="9"/>
      <c r="B12" s="21" t="s">
        <v>89</v>
      </c>
      <c r="C12" s="21"/>
      <c r="D12" s="21">
        <f>SUM(D10:D11)</f>
        <v>3</v>
      </c>
      <c r="E12" s="21"/>
      <c r="F12" s="21">
        <f>SUM(F10:F11)</f>
        <v>0</v>
      </c>
      <c r="G12" s="21"/>
      <c r="H12" s="21"/>
      <c r="I12" s="21">
        <f>SUM(I10:I11)</f>
        <v>0</v>
      </c>
      <c r="J12" s="21"/>
    </row>
    <row r="13" spans="1:10" ht="14.45" x14ac:dyDescent="0.35">
      <c r="A13" s="9"/>
      <c r="B13" s="6" t="s">
        <v>90</v>
      </c>
      <c r="C13" s="6" t="s">
        <v>59</v>
      </c>
      <c r="D13" s="8">
        <v>1</v>
      </c>
      <c r="E13" s="4"/>
      <c r="F13" s="10">
        <f t="shared" ref="F13" si="6">E13*D13</f>
        <v>0</v>
      </c>
      <c r="G13" s="10">
        <f t="shared" si="2"/>
        <v>0</v>
      </c>
      <c r="H13" s="10">
        <f>G13+F13</f>
        <v>0</v>
      </c>
      <c r="I13" s="10">
        <f t="shared" si="3"/>
        <v>0</v>
      </c>
      <c r="J13" s="4"/>
    </row>
    <row r="14" spans="1:10" ht="14.45" x14ac:dyDescent="0.35">
      <c r="A14" s="29"/>
      <c r="B14" s="30" t="s">
        <v>91</v>
      </c>
      <c r="C14" s="30"/>
      <c r="D14" s="30">
        <f>SUM(D13)</f>
        <v>1</v>
      </c>
      <c r="E14" s="30">
        <f t="shared" ref="E14" si="7">SUM(E13)</f>
        <v>0</v>
      </c>
      <c r="F14" s="30">
        <f>SUM(F13)</f>
        <v>0</v>
      </c>
      <c r="G14" s="30">
        <f t="shared" ref="G14:H14" si="8">SUM(G13)</f>
        <v>0</v>
      </c>
      <c r="H14" s="30">
        <f t="shared" si="8"/>
        <v>0</v>
      </c>
      <c r="I14" s="30">
        <f>SUM(I13)</f>
        <v>0</v>
      </c>
      <c r="J14" s="30"/>
    </row>
    <row r="15" spans="1:10" ht="19.5" customHeight="1" x14ac:dyDescent="0.35">
      <c r="A15" s="55" t="s">
        <v>60</v>
      </c>
      <c r="B15" s="55"/>
      <c r="C15" s="55"/>
      <c r="D15" s="57">
        <f>D9+D12+D14</f>
        <v>6</v>
      </c>
      <c r="E15" s="57"/>
      <c r="F15" s="57">
        <f>F9+F12+F14</f>
        <v>0</v>
      </c>
      <c r="G15" s="57">
        <f t="shared" ref="G15:H15" si="9">G9+G12+G14</f>
        <v>0</v>
      </c>
      <c r="H15" s="57">
        <f t="shared" si="9"/>
        <v>0</v>
      </c>
      <c r="I15" s="57">
        <f>I9+I12+I14</f>
        <v>0</v>
      </c>
      <c r="J15" s="57"/>
    </row>
    <row r="16" spans="1:10" ht="28.5" customHeight="1" x14ac:dyDescent="0.35">
      <c r="A16" s="35" t="s">
        <v>94</v>
      </c>
      <c r="B16" s="35"/>
      <c r="C16" s="35"/>
      <c r="D16" s="35">
        <f>SUM(D15,D6)</f>
        <v>7</v>
      </c>
      <c r="E16" s="35"/>
      <c r="F16" s="35">
        <f>SUM(F15,F6)</f>
        <v>0</v>
      </c>
      <c r="G16" s="35">
        <f t="shared" ref="G16:H16" si="10">SUM(G15,G6)</f>
        <v>0</v>
      </c>
      <c r="H16" s="35">
        <f t="shared" si="10"/>
        <v>0</v>
      </c>
      <c r="I16" s="35">
        <f t="shared" ref="I16" si="11">SUM(I15,I6)</f>
        <v>0</v>
      </c>
      <c r="J16" s="35"/>
    </row>
    <row r="17" spans="1:10" s="11" customFormat="1" ht="14.45" x14ac:dyDescent="0.35">
      <c r="A17" s="51" t="s">
        <v>140</v>
      </c>
      <c r="B17" s="25"/>
      <c r="C17" s="26"/>
      <c r="D17" s="26"/>
      <c r="E17" s="26"/>
      <c r="F17" s="26"/>
      <c r="G17" s="26"/>
      <c r="H17" s="26"/>
      <c r="I17" s="26"/>
      <c r="J17" s="25"/>
    </row>
    <row r="18" spans="1:10" ht="18.600000000000001" x14ac:dyDescent="0.45">
      <c r="A18" s="3" t="s">
        <v>145</v>
      </c>
    </row>
  </sheetData>
  <sheetProtection selectLockedCells="1"/>
  <mergeCells count="5">
    <mergeCell ref="D3:D4"/>
    <mergeCell ref="B3:B4"/>
    <mergeCell ref="A3:A4"/>
    <mergeCell ref="C3:C4"/>
    <mergeCell ref="A1:J1"/>
  </mergeCells>
  <dataValidations count="1">
    <dataValidation type="decimal" allowBlank="1" showInputMessage="1" showErrorMessage="1" sqref="J5:J6 E5:E6">
      <formula1>0</formula1>
      <formula2>500000</formula2>
    </dataValidation>
  </dataValidation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"/>
  <sheetViews>
    <sheetView zoomScaleNormal="100" workbookViewId="0">
      <selection activeCell="I26" sqref="I26:J26"/>
    </sheetView>
  </sheetViews>
  <sheetFormatPr defaultColWidth="9.140625" defaultRowHeight="15" x14ac:dyDescent="0.25"/>
  <cols>
    <col min="1" max="1" width="11.140625" style="1" customWidth="1"/>
    <col min="2" max="2" width="17.5703125" style="1" customWidth="1"/>
    <col min="3" max="3" width="34.140625" style="1" customWidth="1"/>
    <col min="4" max="4" width="10.42578125" style="1" customWidth="1"/>
    <col min="5" max="6" width="16.42578125" style="1" customWidth="1"/>
    <col min="7" max="7" width="11.5703125" style="1" customWidth="1"/>
    <col min="8" max="9" width="11.5703125" style="74" customWidth="1"/>
    <col min="10" max="10" width="12.85546875" style="1" customWidth="1"/>
    <col min="11" max="75" width="10" style="1" bestFit="1" customWidth="1"/>
    <col min="76" max="76" width="11.140625" style="1" bestFit="1" customWidth="1"/>
    <col min="77" max="16384" width="9.140625" style="1"/>
  </cols>
  <sheetData>
    <row r="1" spans="1:11" ht="39" customHeight="1" thickBot="1" x14ac:dyDescent="0.3">
      <c r="A1" s="90" t="s">
        <v>152</v>
      </c>
      <c r="B1" s="91"/>
      <c r="C1" s="91"/>
      <c r="D1" s="91"/>
      <c r="E1" s="91"/>
      <c r="F1" s="91"/>
      <c r="G1" s="91"/>
      <c r="H1" s="91"/>
      <c r="I1" s="91"/>
      <c r="J1" s="92"/>
    </row>
    <row r="3" spans="1:11" s="2" customFormat="1" ht="96" customHeight="1" x14ac:dyDescent="0.25">
      <c r="A3" s="87" t="s">
        <v>0</v>
      </c>
      <c r="B3" s="87" t="s">
        <v>10</v>
      </c>
      <c r="C3" s="87" t="s">
        <v>1</v>
      </c>
      <c r="D3" s="88" t="s">
        <v>13</v>
      </c>
      <c r="E3" s="39" t="s">
        <v>14</v>
      </c>
      <c r="F3" s="40" t="s">
        <v>139</v>
      </c>
      <c r="G3" s="41" t="s">
        <v>146</v>
      </c>
      <c r="H3" s="83" t="s">
        <v>148</v>
      </c>
      <c r="I3" s="83" t="s">
        <v>149</v>
      </c>
      <c r="J3" s="40" t="s">
        <v>11</v>
      </c>
    </row>
    <row r="4" spans="1:11" s="2" customFormat="1" ht="16.5" customHeight="1" x14ac:dyDescent="0.25">
      <c r="A4" s="87"/>
      <c r="B4" s="87"/>
      <c r="C4" s="87"/>
      <c r="D4" s="88"/>
      <c r="E4" s="42" t="s">
        <v>12</v>
      </c>
      <c r="F4" s="42" t="s">
        <v>12</v>
      </c>
      <c r="G4" s="42" t="s">
        <v>12</v>
      </c>
      <c r="H4" s="75" t="s">
        <v>12</v>
      </c>
      <c r="I4" s="75" t="s">
        <v>12</v>
      </c>
      <c r="J4" s="42" t="s">
        <v>12</v>
      </c>
    </row>
    <row r="5" spans="1:11" ht="14.45" x14ac:dyDescent="0.35">
      <c r="A5" s="37" t="s">
        <v>15</v>
      </c>
      <c r="B5" s="17" t="s">
        <v>19</v>
      </c>
      <c r="C5" s="17" t="s">
        <v>63</v>
      </c>
      <c r="D5" s="19">
        <v>1</v>
      </c>
      <c r="E5" s="38"/>
      <c r="F5" s="38">
        <f>E5*D5</f>
        <v>0</v>
      </c>
      <c r="G5" s="38">
        <f>F5*15%</f>
        <v>0</v>
      </c>
      <c r="H5" s="82">
        <f>F5+G5</f>
        <v>0</v>
      </c>
      <c r="I5" s="82">
        <f>H5*12</f>
        <v>0</v>
      </c>
      <c r="J5" s="38"/>
      <c r="K5" s="28"/>
    </row>
    <row r="6" spans="1:11" ht="14.45" x14ac:dyDescent="0.35">
      <c r="A6" s="9"/>
      <c r="B6" s="21" t="s">
        <v>22</v>
      </c>
      <c r="C6" s="21"/>
      <c r="D6" s="22">
        <f>SUM(D5)</f>
        <v>1</v>
      </c>
      <c r="E6" s="22"/>
      <c r="F6" s="22">
        <f>SUM(F5)</f>
        <v>0</v>
      </c>
      <c r="G6" s="22">
        <f t="shared" ref="G6:H6" si="0">SUM(G5)</f>
        <v>0</v>
      </c>
      <c r="H6" s="77">
        <f t="shared" si="0"/>
        <v>0</v>
      </c>
      <c r="I6" s="77">
        <f>SUM(I5)</f>
        <v>0</v>
      </c>
      <c r="J6" s="24"/>
      <c r="K6" s="28"/>
    </row>
    <row r="7" spans="1:11" ht="14.45" x14ac:dyDescent="0.35">
      <c r="A7" s="9"/>
      <c r="B7" s="6" t="s">
        <v>88</v>
      </c>
      <c r="C7" s="6" t="s">
        <v>63</v>
      </c>
      <c r="D7" s="8">
        <v>2</v>
      </c>
      <c r="E7" s="12"/>
      <c r="F7" s="10">
        <f>E7*D7</f>
        <v>0</v>
      </c>
      <c r="G7" s="38">
        <f t="shared" ref="G7:G18" si="1">F7*15%</f>
        <v>0</v>
      </c>
      <c r="H7" s="76">
        <f t="shared" ref="H7:H18" si="2">F7+G7</f>
        <v>0</v>
      </c>
      <c r="I7" s="76">
        <f t="shared" ref="I7:I18" si="3">H7*12</f>
        <v>0</v>
      </c>
      <c r="J7" s="12"/>
      <c r="K7" s="28"/>
    </row>
    <row r="8" spans="1:11" ht="14.45" x14ac:dyDescent="0.35">
      <c r="A8" s="9"/>
      <c r="B8" s="6"/>
      <c r="C8" s="6" t="s">
        <v>65</v>
      </c>
      <c r="D8" s="8">
        <v>6</v>
      </c>
      <c r="E8" s="8"/>
      <c r="F8" s="10">
        <f>E8*D8</f>
        <v>0</v>
      </c>
      <c r="G8" s="38">
        <f t="shared" si="1"/>
        <v>0</v>
      </c>
      <c r="H8" s="76">
        <f t="shared" si="2"/>
        <v>0</v>
      </c>
      <c r="I8" s="76">
        <f t="shared" si="3"/>
        <v>0</v>
      </c>
      <c r="J8" s="32"/>
      <c r="K8" s="28"/>
    </row>
    <row r="9" spans="1:11" ht="14.45" x14ac:dyDescent="0.35">
      <c r="A9" s="9"/>
      <c r="B9" s="21" t="s">
        <v>23</v>
      </c>
      <c r="C9" s="21"/>
      <c r="D9" s="22">
        <f>SUM(D7:D8)</f>
        <v>8</v>
      </c>
      <c r="E9" s="22"/>
      <c r="F9" s="22">
        <f>SUM(F7:F8)</f>
        <v>0</v>
      </c>
      <c r="G9" s="22">
        <f t="shared" ref="G9:H9" si="4">SUM(G7:G8)</f>
        <v>0</v>
      </c>
      <c r="H9" s="77">
        <f t="shared" si="4"/>
        <v>0</v>
      </c>
      <c r="I9" s="77">
        <f>SUM(I7:I8)</f>
        <v>0</v>
      </c>
      <c r="J9" s="24"/>
      <c r="K9" s="28"/>
    </row>
    <row r="10" spans="1:11" ht="14.45" x14ac:dyDescent="0.35">
      <c r="A10" s="9"/>
      <c r="B10" s="6" t="s">
        <v>17</v>
      </c>
      <c r="C10" s="6" t="s">
        <v>61</v>
      </c>
      <c r="D10" s="8">
        <v>1</v>
      </c>
      <c r="E10" s="14"/>
      <c r="F10" s="10">
        <f>E10*D10</f>
        <v>0</v>
      </c>
      <c r="G10" s="38">
        <f t="shared" si="1"/>
        <v>0</v>
      </c>
      <c r="H10" s="76">
        <f t="shared" si="2"/>
        <v>0</v>
      </c>
      <c r="I10" s="76">
        <f t="shared" si="3"/>
        <v>0</v>
      </c>
      <c r="J10" s="14"/>
      <c r="K10" s="28"/>
    </row>
    <row r="11" spans="1:11" ht="18" customHeight="1" x14ac:dyDescent="0.35">
      <c r="A11" s="9"/>
      <c r="B11" s="6"/>
      <c r="C11" s="6" t="s">
        <v>62</v>
      </c>
      <c r="D11" s="8">
        <v>1</v>
      </c>
      <c r="E11" s="12"/>
      <c r="F11" s="10">
        <f>E11*D11</f>
        <v>0</v>
      </c>
      <c r="G11" s="38">
        <f t="shared" si="1"/>
        <v>0</v>
      </c>
      <c r="H11" s="76">
        <f t="shared" si="2"/>
        <v>0</v>
      </c>
      <c r="I11" s="76">
        <f t="shared" si="3"/>
        <v>0</v>
      </c>
      <c r="J11" s="12"/>
      <c r="K11" s="28"/>
    </row>
    <row r="12" spans="1:11" ht="14.45" x14ac:dyDescent="0.35">
      <c r="A12" s="9"/>
      <c r="B12" s="6"/>
      <c r="C12" s="6" t="s">
        <v>63</v>
      </c>
      <c r="D12" s="8">
        <v>3</v>
      </c>
      <c r="E12" s="14"/>
      <c r="F12" s="10">
        <f>E12*D12</f>
        <v>0</v>
      </c>
      <c r="G12" s="38">
        <f t="shared" si="1"/>
        <v>0</v>
      </c>
      <c r="H12" s="76">
        <f t="shared" si="2"/>
        <v>0</v>
      </c>
      <c r="I12" s="76">
        <f t="shared" si="3"/>
        <v>0</v>
      </c>
      <c r="J12" s="14"/>
      <c r="K12" s="28"/>
    </row>
    <row r="13" spans="1:11" ht="17.100000000000001" customHeight="1" x14ac:dyDescent="0.35">
      <c r="A13" s="9"/>
      <c r="B13" s="6"/>
      <c r="C13" s="6" t="s">
        <v>64</v>
      </c>
      <c r="D13" s="8">
        <v>3</v>
      </c>
      <c r="E13" s="14"/>
      <c r="F13" s="10">
        <f>E13*D13</f>
        <v>0</v>
      </c>
      <c r="G13" s="38">
        <f t="shared" si="1"/>
        <v>0</v>
      </c>
      <c r="H13" s="76">
        <f t="shared" si="2"/>
        <v>0</v>
      </c>
      <c r="I13" s="76">
        <f t="shared" si="3"/>
        <v>0</v>
      </c>
      <c r="J13" s="14"/>
      <c r="K13" s="28"/>
    </row>
    <row r="14" spans="1:11" ht="14.45" x14ac:dyDescent="0.35">
      <c r="A14" s="9"/>
      <c r="B14" s="6"/>
      <c r="C14" s="6" t="s">
        <v>65</v>
      </c>
      <c r="D14" s="8">
        <v>1</v>
      </c>
      <c r="E14" s="12"/>
      <c r="F14" s="10">
        <f>E14*D14</f>
        <v>0</v>
      </c>
      <c r="G14" s="38">
        <f t="shared" si="1"/>
        <v>0</v>
      </c>
      <c r="H14" s="76">
        <f t="shared" si="2"/>
        <v>0</v>
      </c>
      <c r="I14" s="76">
        <f t="shared" si="3"/>
        <v>0</v>
      </c>
      <c r="J14" s="12"/>
      <c r="K14" s="28"/>
    </row>
    <row r="15" spans="1:11" ht="14.45" x14ac:dyDescent="0.35">
      <c r="A15" s="9"/>
      <c r="B15" s="21" t="s">
        <v>89</v>
      </c>
      <c r="C15" s="21"/>
      <c r="D15" s="22">
        <f>SUM(D10:D14)</f>
        <v>9</v>
      </c>
      <c r="E15" s="22"/>
      <c r="F15" s="22">
        <f>SUM(F10:F14)</f>
        <v>0</v>
      </c>
      <c r="G15" s="22">
        <f t="shared" ref="G15:H15" si="5">SUM(G10:G14)</f>
        <v>0</v>
      </c>
      <c r="H15" s="77">
        <f t="shared" si="5"/>
        <v>0</v>
      </c>
      <c r="I15" s="77">
        <f>SUM(I10:I14)</f>
        <v>0</v>
      </c>
      <c r="J15" s="24"/>
      <c r="K15" s="28"/>
    </row>
    <row r="16" spans="1:11" ht="14.45" x14ac:dyDescent="0.35">
      <c r="A16" s="9"/>
      <c r="B16" s="6" t="s">
        <v>73</v>
      </c>
      <c r="C16" s="6" t="s">
        <v>63</v>
      </c>
      <c r="D16" s="8">
        <v>2</v>
      </c>
      <c r="E16" s="12"/>
      <c r="F16" s="10">
        <f>E16*D16</f>
        <v>0</v>
      </c>
      <c r="G16" s="38">
        <f t="shared" si="1"/>
        <v>0</v>
      </c>
      <c r="H16" s="76">
        <f t="shared" si="2"/>
        <v>0</v>
      </c>
      <c r="I16" s="76">
        <f t="shared" si="3"/>
        <v>0</v>
      </c>
      <c r="J16" s="12"/>
      <c r="K16" s="28"/>
    </row>
    <row r="17" spans="1:11" ht="14.45" x14ac:dyDescent="0.35">
      <c r="A17" s="9"/>
      <c r="B17" s="6"/>
      <c r="C17" s="6" t="s">
        <v>64</v>
      </c>
      <c r="D17" s="8">
        <v>6</v>
      </c>
      <c r="E17" s="59"/>
      <c r="F17" s="10">
        <f>E17*D17</f>
        <v>0</v>
      </c>
      <c r="G17" s="38">
        <f t="shared" si="1"/>
        <v>0</v>
      </c>
      <c r="H17" s="76">
        <f t="shared" si="2"/>
        <v>0</v>
      </c>
      <c r="I17" s="76">
        <f t="shared" si="3"/>
        <v>0</v>
      </c>
      <c r="J17" s="20"/>
      <c r="K17" s="28"/>
    </row>
    <row r="18" spans="1:11" ht="14.45" x14ac:dyDescent="0.35">
      <c r="A18" s="9"/>
      <c r="B18" s="6"/>
      <c r="C18" s="6" t="s">
        <v>65</v>
      </c>
      <c r="D18" s="8">
        <v>1</v>
      </c>
      <c r="E18" s="58"/>
      <c r="F18" s="10">
        <f>E18*D18</f>
        <v>0</v>
      </c>
      <c r="G18" s="38">
        <f t="shared" si="1"/>
        <v>0</v>
      </c>
      <c r="H18" s="76">
        <f t="shared" si="2"/>
        <v>0</v>
      </c>
      <c r="I18" s="76">
        <f t="shared" si="3"/>
        <v>0</v>
      </c>
      <c r="J18" s="33"/>
      <c r="K18" s="28"/>
    </row>
    <row r="19" spans="1:11" ht="14.45" x14ac:dyDescent="0.35">
      <c r="A19" s="29"/>
      <c r="B19" s="30" t="s">
        <v>18</v>
      </c>
      <c r="C19" s="30"/>
      <c r="D19" s="36">
        <f>SUM(D16:D18)</f>
        <v>9</v>
      </c>
      <c r="E19" s="36"/>
      <c r="F19" s="36">
        <f>SUM(F16:F18)</f>
        <v>0</v>
      </c>
      <c r="G19" s="36">
        <f t="shared" ref="G19:H19" si="6">SUM(G16:G18)</f>
        <v>0</v>
      </c>
      <c r="H19" s="78">
        <f t="shared" si="6"/>
        <v>0</v>
      </c>
      <c r="I19" s="78">
        <f>SUM(I16:I18)</f>
        <v>0</v>
      </c>
      <c r="J19" s="43"/>
      <c r="K19" s="28"/>
    </row>
    <row r="20" spans="1:11" ht="14.45" x14ac:dyDescent="0.35">
      <c r="A20" s="16" t="s">
        <v>16</v>
      </c>
      <c r="B20" s="16"/>
      <c r="C20" s="16"/>
      <c r="D20" s="31">
        <f>SUM(D19,D15,D9,D6)</f>
        <v>27</v>
      </c>
      <c r="E20" s="31"/>
      <c r="F20" s="31">
        <f>SUM(F19,F15,F9,F6)</f>
        <v>0</v>
      </c>
      <c r="G20" s="31">
        <f t="shared" ref="G20:H20" si="7">SUM(G19,G15,G9,G6)</f>
        <v>0</v>
      </c>
      <c r="H20" s="79">
        <f t="shared" si="7"/>
        <v>0</v>
      </c>
      <c r="I20" s="79">
        <f>SUM(I19,I15,I9,I6)</f>
        <v>0</v>
      </c>
      <c r="J20" s="44"/>
      <c r="K20" s="28"/>
    </row>
    <row r="21" spans="1:11" s="27" customFormat="1" ht="14.45" x14ac:dyDescent="0.35">
      <c r="A21" s="51" t="s">
        <v>140</v>
      </c>
      <c r="B21" s="52"/>
      <c r="C21" s="52"/>
      <c r="H21" s="80"/>
      <c r="I21" s="80"/>
    </row>
    <row r="22" spans="1:11" ht="18.600000000000001" x14ac:dyDescent="0.45">
      <c r="A22" s="3" t="s">
        <v>145</v>
      </c>
    </row>
  </sheetData>
  <sheetProtection selectLockedCells="1"/>
  <mergeCells count="5">
    <mergeCell ref="A3:A4"/>
    <mergeCell ref="B3:B4"/>
    <mergeCell ref="C3:C4"/>
    <mergeCell ref="D3:D4"/>
    <mergeCell ref="A1:J1"/>
  </mergeCells>
  <dataValidations count="1">
    <dataValidation type="decimal" allowBlank="1" showInputMessage="1" showErrorMessage="1" sqref="J8 J6 E8">
      <formula1>0</formula1>
      <formula2>500000</formula2>
    </dataValidation>
  </dataValidation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5"/>
  <sheetViews>
    <sheetView zoomScaleNormal="100" workbookViewId="0">
      <selection activeCell="E7" sqref="E7"/>
    </sheetView>
  </sheetViews>
  <sheetFormatPr defaultColWidth="9.140625" defaultRowHeight="15" x14ac:dyDescent="0.25"/>
  <cols>
    <col min="1" max="1" width="11.140625" style="1" customWidth="1"/>
    <col min="2" max="2" width="22.5703125" style="1" customWidth="1"/>
    <col min="3" max="3" width="28.5703125" style="1" customWidth="1"/>
    <col min="4" max="4" width="10.42578125" style="1" customWidth="1"/>
    <col min="5" max="5" width="17.140625" style="1" customWidth="1"/>
    <col min="6" max="7" width="11.5703125" style="1" customWidth="1"/>
    <col min="8" max="8" width="12.85546875" style="1" customWidth="1"/>
    <col min="9" max="73" width="10" style="1" bestFit="1" customWidth="1"/>
    <col min="74" max="74" width="11.140625" style="1" bestFit="1" customWidth="1"/>
    <col min="75" max="16384" width="9.140625" style="1"/>
  </cols>
  <sheetData>
    <row r="1" spans="1:10" ht="39" customHeight="1" thickBot="1" x14ac:dyDescent="0.3">
      <c r="A1" s="90" t="s">
        <v>152</v>
      </c>
      <c r="B1" s="91"/>
      <c r="C1" s="91"/>
      <c r="D1" s="91"/>
      <c r="E1" s="91"/>
      <c r="F1" s="91"/>
      <c r="G1" s="91"/>
      <c r="H1" s="91"/>
      <c r="I1" s="91"/>
      <c r="J1" s="92"/>
    </row>
    <row r="3" spans="1:10" s="2" customFormat="1" ht="96" customHeight="1" x14ac:dyDescent="0.25">
      <c r="A3" s="87" t="s">
        <v>0</v>
      </c>
      <c r="B3" s="87" t="s">
        <v>10</v>
      </c>
      <c r="C3" s="87" t="s">
        <v>1</v>
      </c>
      <c r="D3" s="88" t="s">
        <v>13</v>
      </c>
      <c r="E3" s="39" t="s">
        <v>14</v>
      </c>
      <c r="F3" s="40" t="s">
        <v>139</v>
      </c>
      <c r="G3" s="41" t="s">
        <v>146</v>
      </c>
      <c r="H3" s="83" t="s">
        <v>148</v>
      </c>
      <c r="I3" s="83" t="s">
        <v>149</v>
      </c>
      <c r="J3" s="40" t="s">
        <v>11</v>
      </c>
    </row>
    <row r="4" spans="1:10" s="2" customFormat="1" ht="16.5" customHeight="1" x14ac:dyDescent="0.25">
      <c r="A4" s="87"/>
      <c r="B4" s="87"/>
      <c r="C4" s="87"/>
      <c r="D4" s="88"/>
      <c r="E4" s="42" t="s">
        <v>12</v>
      </c>
      <c r="F4" s="42" t="s">
        <v>12</v>
      </c>
      <c r="G4" s="42" t="s">
        <v>12</v>
      </c>
      <c r="H4" s="42" t="s">
        <v>12</v>
      </c>
      <c r="I4" s="42" t="s">
        <v>12</v>
      </c>
      <c r="J4" s="42" t="s">
        <v>12</v>
      </c>
    </row>
    <row r="5" spans="1:10" ht="14.45" x14ac:dyDescent="0.35">
      <c r="A5" s="37" t="s">
        <v>42</v>
      </c>
      <c r="B5" s="17" t="s">
        <v>17</v>
      </c>
      <c r="C5" s="17" t="s">
        <v>43</v>
      </c>
      <c r="D5" s="19">
        <v>25</v>
      </c>
      <c r="E5" s="38"/>
      <c r="F5" s="38">
        <f>E5*D5</f>
        <v>0</v>
      </c>
      <c r="G5" s="38">
        <f>F5*15%</f>
        <v>0</v>
      </c>
      <c r="H5" s="38">
        <f>G5+F5</f>
        <v>0</v>
      </c>
      <c r="I5" s="28">
        <f>H5*12</f>
        <v>0</v>
      </c>
      <c r="J5" s="38"/>
    </row>
    <row r="6" spans="1:10" ht="14.45" x14ac:dyDescent="0.35">
      <c r="A6" s="9"/>
      <c r="B6" s="21" t="s">
        <v>89</v>
      </c>
      <c r="C6" s="21"/>
      <c r="D6" s="22">
        <f>SUM(D5)</f>
        <v>25</v>
      </c>
      <c r="E6" s="22"/>
      <c r="F6" s="22">
        <f t="shared" ref="F6:I6" si="0">SUM(F5)</f>
        <v>0</v>
      </c>
      <c r="G6" s="22">
        <f t="shared" si="0"/>
        <v>0</v>
      </c>
      <c r="H6" s="22">
        <f t="shared" si="0"/>
        <v>0</v>
      </c>
      <c r="I6" s="84">
        <f t="shared" si="0"/>
        <v>0</v>
      </c>
      <c r="J6" s="10"/>
    </row>
    <row r="7" spans="1:10" ht="14.45" x14ac:dyDescent="0.35">
      <c r="A7" s="9"/>
      <c r="B7" s="6" t="s">
        <v>73</v>
      </c>
      <c r="C7" s="6" t="s">
        <v>43</v>
      </c>
      <c r="D7" s="8">
        <v>7</v>
      </c>
      <c r="E7" s="12"/>
      <c r="F7" s="38">
        <f>E7*D7</f>
        <v>0</v>
      </c>
      <c r="G7" s="38">
        <f>F7*15%</f>
        <v>0</v>
      </c>
      <c r="H7" s="38">
        <f>G7+F7</f>
        <v>0</v>
      </c>
      <c r="I7" s="28">
        <f>H7*12</f>
        <v>0</v>
      </c>
      <c r="J7" s="10"/>
    </row>
    <row r="8" spans="1:10" ht="14.45" x14ac:dyDescent="0.35">
      <c r="A8" s="29"/>
      <c r="B8" s="30" t="s">
        <v>18</v>
      </c>
      <c r="C8" s="30"/>
      <c r="D8" s="36">
        <f>SUM(D7)</f>
        <v>7</v>
      </c>
      <c r="E8" s="36"/>
      <c r="F8" s="36">
        <f t="shared" ref="F8:I8" si="1">SUM(F7)</f>
        <v>0</v>
      </c>
      <c r="G8" s="36">
        <f t="shared" si="1"/>
        <v>0</v>
      </c>
      <c r="H8" s="36">
        <f t="shared" si="1"/>
        <v>0</v>
      </c>
      <c r="I8" s="85">
        <f t="shared" si="1"/>
        <v>0</v>
      </c>
      <c r="J8" s="10"/>
    </row>
    <row r="9" spans="1:10" ht="14.45" x14ac:dyDescent="0.35">
      <c r="A9" s="16" t="s">
        <v>56</v>
      </c>
      <c r="B9" s="16"/>
      <c r="C9" s="16"/>
      <c r="D9" s="31">
        <v>32</v>
      </c>
      <c r="E9" s="81"/>
      <c r="F9" s="81">
        <f>SUM(F6+F8)</f>
        <v>0</v>
      </c>
      <c r="G9" s="81">
        <f t="shared" ref="G9:I9" si="2">SUM(G6+G8)</f>
        <v>0</v>
      </c>
      <c r="H9" s="81">
        <f t="shared" si="2"/>
        <v>0</v>
      </c>
      <c r="I9" s="81">
        <f t="shared" si="2"/>
        <v>0</v>
      </c>
      <c r="J9" s="81"/>
    </row>
    <row r="10" spans="1:10" s="27" customFormat="1" ht="14.45" x14ac:dyDescent="0.35">
      <c r="A10" s="51" t="s">
        <v>140</v>
      </c>
      <c r="B10" s="52"/>
      <c r="C10" s="52"/>
    </row>
    <row r="11" spans="1:10" ht="18.600000000000001" x14ac:dyDescent="0.45">
      <c r="A11" s="3" t="s">
        <v>145</v>
      </c>
      <c r="E11" s="27"/>
      <c r="F11" s="27"/>
      <c r="G11" s="27"/>
    </row>
    <row r="12" spans="1:10" ht="14.45" x14ac:dyDescent="0.35">
      <c r="E12" s="27"/>
      <c r="F12" s="27"/>
      <c r="G12" s="27"/>
    </row>
    <row r="13" spans="1:10" ht="14.45" x14ac:dyDescent="0.35">
      <c r="E13" s="27"/>
      <c r="F13" s="27"/>
      <c r="G13" s="27"/>
    </row>
    <row r="14" spans="1:10" ht="14.45" x14ac:dyDescent="0.35">
      <c r="E14" s="27"/>
      <c r="F14" s="27"/>
      <c r="G14" s="27"/>
    </row>
    <row r="15" spans="1:10" ht="14.45" x14ac:dyDescent="0.35">
      <c r="I15" s="74">
        <f>I9+Trailer!I20+'LV - HV'!I16+'Forklift - Material Handling'!I34</f>
        <v>0</v>
      </c>
    </row>
  </sheetData>
  <sheetProtection selectLockedCells="1"/>
  <mergeCells count="5">
    <mergeCell ref="A3:A4"/>
    <mergeCell ref="B3:B4"/>
    <mergeCell ref="C3:C4"/>
    <mergeCell ref="D3:D4"/>
    <mergeCell ref="A1:J1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73" workbookViewId="0">
      <selection sqref="A1:G1"/>
    </sheetView>
  </sheetViews>
  <sheetFormatPr defaultRowHeight="15" x14ac:dyDescent="0.25"/>
  <cols>
    <col min="1" max="1" width="13.85546875" customWidth="1"/>
    <col min="2" max="2" width="16.85546875" customWidth="1"/>
    <col min="3" max="3" width="34.140625" bestFit="1" customWidth="1"/>
    <col min="4" max="4" width="19.85546875" customWidth="1"/>
    <col min="5" max="5" width="50.7109375" bestFit="1" customWidth="1"/>
    <col min="6" max="6" width="6.42578125" customWidth="1"/>
    <col min="7" max="7" width="17.42578125" style="61" customWidth="1"/>
  </cols>
  <sheetData>
    <row r="1" spans="1:7" ht="39" customHeight="1" x14ac:dyDescent="0.25">
      <c r="A1" s="98" t="s">
        <v>153</v>
      </c>
      <c r="B1" s="98"/>
      <c r="C1" s="98"/>
      <c r="D1" s="98"/>
      <c r="E1" s="98"/>
      <c r="F1" s="98"/>
      <c r="G1" s="98"/>
    </row>
    <row r="2" spans="1:7" ht="30" x14ac:dyDescent="0.25">
      <c r="A2" s="49" t="s">
        <v>84</v>
      </c>
      <c r="B2" s="49" t="s">
        <v>10</v>
      </c>
      <c r="C2" s="49" t="s">
        <v>85</v>
      </c>
      <c r="D2" s="50" t="s">
        <v>86</v>
      </c>
      <c r="E2" s="49" t="s">
        <v>95</v>
      </c>
      <c r="F2" s="49" t="s">
        <v>87</v>
      </c>
      <c r="G2" s="60" t="s">
        <v>144</v>
      </c>
    </row>
    <row r="3" spans="1:7" ht="14.45" x14ac:dyDescent="0.35">
      <c r="A3" s="9" t="s">
        <v>24</v>
      </c>
      <c r="B3" s="6" t="s">
        <v>19</v>
      </c>
      <c r="C3" s="9" t="s">
        <v>30</v>
      </c>
      <c r="D3" s="6" t="s">
        <v>20</v>
      </c>
      <c r="E3" s="6" t="s">
        <v>96</v>
      </c>
      <c r="F3" s="8">
        <v>1</v>
      </c>
      <c r="G3" s="63" t="s">
        <v>143</v>
      </c>
    </row>
    <row r="4" spans="1:7" ht="14.45" x14ac:dyDescent="0.35">
      <c r="A4" s="9"/>
      <c r="B4" s="6"/>
      <c r="C4" s="9" t="s">
        <v>30</v>
      </c>
      <c r="D4" s="6" t="s">
        <v>66</v>
      </c>
      <c r="E4" s="6" t="s">
        <v>97</v>
      </c>
      <c r="F4" s="8">
        <v>1</v>
      </c>
      <c r="G4" s="63" t="s">
        <v>143</v>
      </c>
    </row>
    <row r="5" spans="1:7" ht="14.45" x14ac:dyDescent="0.35">
      <c r="A5" s="9"/>
      <c r="B5" s="6"/>
      <c r="C5" s="9" t="s">
        <v>32</v>
      </c>
      <c r="D5" s="6" t="s">
        <v>20</v>
      </c>
      <c r="E5" s="6" t="s">
        <v>98</v>
      </c>
      <c r="F5" s="8">
        <v>1</v>
      </c>
      <c r="G5" s="63" t="s">
        <v>143</v>
      </c>
    </row>
    <row r="6" spans="1:7" ht="14.45" x14ac:dyDescent="0.35">
      <c r="A6" s="9"/>
      <c r="B6" s="21" t="s">
        <v>22</v>
      </c>
      <c r="C6" s="21"/>
      <c r="D6" s="21"/>
      <c r="E6" s="21"/>
      <c r="F6" s="22">
        <v>3</v>
      </c>
      <c r="G6" s="68"/>
    </row>
    <row r="7" spans="1:7" ht="14.45" x14ac:dyDescent="0.35">
      <c r="A7" s="9"/>
      <c r="B7" s="6" t="s">
        <v>88</v>
      </c>
      <c r="C7" s="9" t="s">
        <v>30</v>
      </c>
      <c r="D7" s="6" t="s">
        <v>67</v>
      </c>
      <c r="E7" s="6" t="s">
        <v>99</v>
      </c>
      <c r="F7" s="8">
        <v>1</v>
      </c>
      <c r="G7" s="63" t="s">
        <v>143</v>
      </c>
    </row>
    <row r="8" spans="1:7" ht="14.45" x14ac:dyDescent="0.35">
      <c r="A8" s="9"/>
      <c r="B8" s="6"/>
      <c r="C8" s="9" t="s">
        <v>32</v>
      </c>
      <c r="D8" s="6" t="s">
        <v>67</v>
      </c>
      <c r="E8" s="6" t="s">
        <v>100</v>
      </c>
      <c r="F8" s="8">
        <v>1</v>
      </c>
      <c r="G8" s="63" t="s">
        <v>143</v>
      </c>
    </row>
    <row r="9" spans="1:7" ht="14.45" x14ac:dyDescent="0.35">
      <c r="A9" s="9"/>
      <c r="B9" s="6"/>
      <c r="C9" s="9" t="s">
        <v>34</v>
      </c>
      <c r="D9" s="6" t="s">
        <v>67</v>
      </c>
      <c r="E9" s="6" t="s">
        <v>101</v>
      </c>
      <c r="F9" s="8">
        <v>1</v>
      </c>
      <c r="G9" s="63" t="s">
        <v>143</v>
      </c>
    </row>
    <row r="10" spans="1:7" ht="14.45" x14ac:dyDescent="0.35">
      <c r="A10" s="9"/>
      <c r="B10" s="6"/>
      <c r="C10" s="9" t="s">
        <v>68</v>
      </c>
      <c r="D10" s="6" t="s">
        <v>69</v>
      </c>
      <c r="E10" s="6" t="s">
        <v>102</v>
      </c>
      <c r="F10" s="8">
        <v>1</v>
      </c>
      <c r="G10" s="63" t="s">
        <v>143</v>
      </c>
    </row>
    <row r="11" spans="1:7" ht="14.45" x14ac:dyDescent="0.35">
      <c r="A11" s="9"/>
      <c r="B11" s="21" t="s">
        <v>23</v>
      </c>
      <c r="C11" s="21"/>
      <c r="D11" s="21"/>
      <c r="E11" s="21"/>
      <c r="F11" s="22">
        <v>4</v>
      </c>
      <c r="G11" s="68"/>
    </row>
    <row r="12" spans="1:7" ht="14.45" x14ac:dyDescent="0.35">
      <c r="A12" s="9"/>
      <c r="B12" s="6" t="s">
        <v>17</v>
      </c>
      <c r="C12" s="9" t="s">
        <v>25</v>
      </c>
      <c r="D12" s="6" t="s">
        <v>26</v>
      </c>
      <c r="E12" s="6" t="s">
        <v>103</v>
      </c>
      <c r="F12" s="8">
        <v>2</v>
      </c>
      <c r="G12" s="63" t="s">
        <v>143</v>
      </c>
    </row>
    <row r="13" spans="1:7" ht="14.45" x14ac:dyDescent="0.35">
      <c r="A13" s="9"/>
      <c r="B13" s="6"/>
      <c r="C13" s="9" t="s">
        <v>27</v>
      </c>
      <c r="D13" s="6" t="s">
        <v>28</v>
      </c>
      <c r="E13" s="6" t="s">
        <v>104</v>
      </c>
      <c r="F13" s="8">
        <v>2</v>
      </c>
      <c r="G13" s="63" t="s">
        <v>143</v>
      </c>
    </row>
    <row r="14" spans="1:7" ht="14.45" x14ac:dyDescent="0.35">
      <c r="A14" s="9"/>
      <c r="B14" s="6"/>
      <c r="C14" s="9" t="s">
        <v>27</v>
      </c>
      <c r="D14" s="6" t="s">
        <v>29</v>
      </c>
      <c r="E14" s="6" t="s">
        <v>105</v>
      </c>
      <c r="F14" s="8">
        <v>5</v>
      </c>
      <c r="G14" s="63" t="s">
        <v>143</v>
      </c>
    </row>
    <row r="15" spans="1:7" ht="14.45" x14ac:dyDescent="0.35">
      <c r="A15" s="9"/>
      <c r="B15" s="6"/>
      <c r="C15" s="9" t="s">
        <v>30</v>
      </c>
      <c r="D15" s="6" t="s">
        <v>31</v>
      </c>
      <c r="E15" s="6" t="s">
        <v>106</v>
      </c>
      <c r="F15" s="8">
        <v>1</v>
      </c>
      <c r="G15" s="63" t="s">
        <v>143</v>
      </c>
    </row>
    <row r="16" spans="1:7" ht="14.45" x14ac:dyDescent="0.35">
      <c r="A16" s="9"/>
      <c r="B16" s="6"/>
      <c r="C16" s="9" t="s">
        <v>32</v>
      </c>
      <c r="D16" s="6" t="s">
        <v>33</v>
      </c>
      <c r="E16" s="6" t="s">
        <v>107</v>
      </c>
      <c r="F16" s="8">
        <v>1</v>
      </c>
      <c r="G16" s="63" t="s">
        <v>143</v>
      </c>
    </row>
    <row r="17" spans="1:7" ht="14.45" x14ac:dyDescent="0.35">
      <c r="A17" s="9"/>
      <c r="B17" s="6"/>
      <c r="C17" s="9" t="s">
        <v>32</v>
      </c>
      <c r="D17" s="6" t="s">
        <v>26</v>
      </c>
      <c r="E17" s="6" t="s">
        <v>103</v>
      </c>
      <c r="F17" s="8">
        <v>1</v>
      </c>
      <c r="G17" s="63" t="s">
        <v>143</v>
      </c>
    </row>
    <row r="18" spans="1:7" ht="14.45" x14ac:dyDescent="0.35">
      <c r="A18" s="9"/>
      <c r="B18" s="6"/>
      <c r="C18" s="9" t="s">
        <v>34</v>
      </c>
      <c r="D18" s="6" t="s">
        <v>5</v>
      </c>
      <c r="E18" s="6" t="s">
        <v>108</v>
      </c>
      <c r="F18" s="8">
        <v>1</v>
      </c>
      <c r="G18" s="63" t="s">
        <v>143</v>
      </c>
    </row>
    <row r="19" spans="1:7" ht="14.45" x14ac:dyDescent="0.35">
      <c r="A19" s="9"/>
      <c r="B19" s="6"/>
      <c r="C19" s="9" t="s">
        <v>34</v>
      </c>
      <c r="D19" s="6" t="s">
        <v>28</v>
      </c>
      <c r="E19" s="6" t="s">
        <v>104</v>
      </c>
      <c r="F19" s="8">
        <v>1</v>
      </c>
      <c r="G19" s="63" t="s">
        <v>143</v>
      </c>
    </row>
    <row r="20" spans="1:7" ht="14.45" x14ac:dyDescent="0.35">
      <c r="A20" s="9"/>
      <c r="B20" s="6"/>
      <c r="C20" s="9" t="s">
        <v>34</v>
      </c>
      <c r="D20" s="6" t="s">
        <v>29</v>
      </c>
      <c r="E20" s="6" t="s">
        <v>105</v>
      </c>
      <c r="F20" s="8">
        <v>1</v>
      </c>
      <c r="G20" s="63" t="s">
        <v>143</v>
      </c>
    </row>
    <row r="21" spans="1:7" ht="14.45" x14ac:dyDescent="0.35">
      <c r="A21" s="9"/>
      <c r="B21" s="21" t="s">
        <v>89</v>
      </c>
      <c r="C21" s="21"/>
      <c r="D21" s="21"/>
      <c r="E21" s="21"/>
      <c r="F21" s="22">
        <v>15</v>
      </c>
      <c r="G21" s="68"/>
    </row>
    <row r="22" spans="1:7" ht="14.45" x14ac:dyDescent="0.35">
      <c r="A22" s="9"/>
      <c r="B22" s="6" t="s">
        <v>90</v>
      </c>
      <c r="C22" s="9" t="s">
        <v>27</v>
      </c>
      <c r="D22" s="6" t="s">
        <v>9</v>
      </c>
      <c r="E22" s="6" t="s">
        <v>109</v>
      </c>
      <c r="F22" s="8">
        <v>2</v>
      </c>
      <c r="G22" s="63" t="s">
        <v>143</v>
      </c>
    </row>
    <row r="23" spans="1:7" ht="14.45" x14ac:dyDescent="0.35">
      <c r="A23" s="9"/>
      <c r="B23" s="6"/>
      <c r="C23" s="9" t="s">
        <v>27</v>
      </c>
      <c r="D23" s="6"/>
      <c r="E23" s="6" t="s">
        <v>110</v>
      </c>
      <c r="F23" s="8">
        <v>1</v>
      </c>
      <c r="G23" s="63" t="s">
        <v>143</v>
      </c>
    </row>
    <row r="24" spans="1:7" ht="14.45" x14ac:dyDescent="0.35">
      <c r="A24" s="9"/>
      <c r="B24" s="6"/>
      <c r="C24" s="9" t="s">
        <v>30</v>
      </c>
      <c r="D24" s="6" t="s">
        <v>9</v>
      </c>
      <c r="E24" s="6" t="s">
        <v>109</v>
      </c>
      <c r="F24" s="8">
        <v>1</v>
      </c>
      <c r="G24" s="63" t="s">
        <v>143</v>
      </c>
    </row>
    <row r="25" spans="1:7" ht="14.45" x14ac:dyDescent="0.35">
      <c r="A25" s="9"/>
      <c r="B25" s="6"/>
      <c r="C25" s="9" t="s">
        <v>34</v>
      </c>
      <c r="D25" s="6" t="s">
        <v>9</v>
      </c>
      <c r="E25" s="6" t="s">
        <v>109</v>
      </c>
      <c r="F25" s="8">
        <v>1</v>
      </c>
      <c r="G25" s="63" t="s">
        <v>143</v>
      </c>
    </row>
    <row r="26" spans="1:7" ht="14.45" x14ac:dyDescent="0.35">
      <c r="A26" s="9"/>
      <c r="B26" s="21" t="s">
        <v>91</v>
      </c>
      <c r="C26" s="21"/>
      <c r="D26" s="21"/>
      <c r="E26" s="21"/>
      <c r="F26" s="22">
        <v>5</v>
      </c>
      <c r="G26" s="68"/>
    </row>
    <row r="27" spans="1:7" ht="14.45" x14ac:dyDescent="0.35">
      <c r="A27" s="9"/>
      <c r="B27" s="6" t="s">
        <v>70</v>
      </c>
      <c r="C27" s="9" t="s">
        <v>27</v>
      </c>
      <c r="D27" s="6" t="s">
        <v>71</v>
      </c>
      <c r="E27" s="6" t="s">
        <v>111</v>
      </c>
      <c r="F27" s="8">
        <v>1</v>
      </c>
      <c r="G27" s="63" t="s">
        <v>143</v>
      </c>
    </row>
    <row r="28" spans="1:7" ht="14.45" x14ac:dyDescent="0.35">
      <c r="A28" s="9"/>
      <c r="B28" s="6"/>
      <c r="C28" s="9" t="s">
        <v>32</v>
      </c>
      <c r="D28" s="6" t="s">
        <v>72</v>
      </c>
      <c r="E28" s="6" t="s">
        <v>112</v>
      </c>
      <c r="F28" s="8">
        <v>1</v>
      </c>
      <c r="G28" s="63" t="s">
        <v>143</v>
      </c>
    </row>
    <row r="29" spans="1:7" ht="14.45" x14ac:dyDescent="0.35">
      <c r="A29" s="9"/>
      <c r="B29" s="6"/>
      <c r="C29" s="9" t="s">
        <v>32</v>
      </c>
      <c r="D29" s="6" t="s">
        <v>3</v>
      </c>
      <c r="E29" s="6" t="s">
        <v>113</v>
      </c>
      <c r="F29" s="8">
        <v>1</v>
      </c>
      <c r="G29" s="63" t="s">
        <v>143</v>
      </c>
    </row>
    <row r="30" spans="1:7" ht="14.45" x14ac:dyDescent="0.35">
      <c r="A30" s="9"/>
      <c r="B30" s="21" t="s">
        <v>92</v>
      </c>
      <c r="C30" s="21"/>
      <c r="D30" s="21"/>
      <c r="E30" s="21"/>
      <c r="F30" s="22">
        <v>3</v>
      </c>
      <c r="G30" s="68"/>
    </row>
    <row r="31" spans="1:7" ht="14.45" x14ac:dyDescent="0.35">
      <c r="A31" s="9"/>
      <c r="B31" s="6" t="s">
        <v>73</v>
      </c>
      <c r="C31" s="9" t="s">
        <v>27</v>
      </c>
      <c r="D31" s="6" t="s">
        <v>6</v>
      </c>
      <c r="E31" s="6" t="s">
        <v>114</v>
      </c>
      <c r="F31" s="8">
        <v>5</v>
      </c>
      <c r="G31" s="63" t="s">
        <v>143</v>
      </c>
    </row>
    <row r="32" spans="1:7" ht="14.45" x14ac:dyDescent="0.35">
      <c r="A32" s="9"/>
      <c r="B32" s="6"/>
      <c r="C32" s="9" t="s">
        <v>30</v>
      </c>
      <c r="D32" s="6" t="s">
        <v>6</v>
      </c>
      <c r="E32" s="6" t="s">
        <v>114</v>
      </c>
      <c r="F32" s="8">
        <v>1</v>
      </c>
      <c r="G32" s="63" t="s">
        <v>143</v>
      </c>
    </row>
    <row r="33" spans="1:7" ht="14.45" x14ac:dyDescent="0.35">
      <c r="A33" s="9"/>
      <c r="B33" s="6"/>
      <c r="C33" s="9" t="s">
        <v>32</v>
      </c>
      <c r="D33" s="6" t="s">
        <v>7</v>
      </c>
      <c r="E33" s="6" t="s">
        <v>115</v>
      </c>
      <c r="F33" s="8">
        <v>1</v>
      </c>
      <c r="G33" s="63" t="s">
        <v>143</v>
      </c>
    </row>
    <row r="34" spans="1:7" ht="14.45" x14ac:dyDescent="0.35">
      <c r="A34" s="9"/>
      <c r="B34" s="6"/>
      <c r="C34" s="9" t="s">
        <v>32</v>
      </c>
      <c r="D34" s="6" t="s">
        <v>74</v>
      </c>
      <c r="E34" s="6" t="s">
        <v>116</v>
      </c>
      <c r="F34" s="8">
        <v>1</v>
      </c>
      <c r="G34" s="63" t="s">
        <v>143</v>
      </c>
    </row>
    <row r="35" spans="1:7" ht="14.45" x14ac:dyDescent="0.35">
      <c r="A35" s="9"/>
      <c r="B35" s="6"/>
      <c r="C35" s="9" t="s">
        <v>32</v>
      </c>
      <c r="D35" s="6" t="s">
        <v>75</v>
      </c>
      <c r="E35" s="6" t="s">
        <v>117</v>
      </c>
      <c r="F35" s="8">
        <v>1</v>
      </c>
      <c r="G35" s="63" t="s">
        <v>143</v>
      </c>
    </row>
    <row r="36" spans="1:7" ht="14.45" x14ac:dyDescent="0.35">
      <c r="A36" s="9"/>
      <c r="B36" s="6"/>
      <c r="C36" s="9" t="s">
        <v>34</v>
      </c>
      <c r="D36" s="6" t="s">
        <v>6</v>
      </c>
      <c r="E36" s="6" t="s">
        <v>118</v>
      </c>
      <c r="F36" s="8">
        <v>1</v>
      </c>
      <c r="G36" s="63" t="s">
        <v>143</v>
      </c>
    </row>
    <row r="37" spans="1:7" ht="14.45" x14ac:dyDescent="0.35">
      <c r="A37" s="9"/>
      <c r="B37" s="6"/>
      <c r="C37" s="9" t="s">
        <v>68</v>
      </c>
      <c r="D37" s="6" t="s">
        <v>6</v>
      </c>
      <c r="E37" s="6" t="s">
        <v>114</v>
      </c>
      <c r="F37" s="8">
        <v>1</v>
      </c>
      <c r="G37" s="63" t="s">
        <v>143</v>
      </c>
    </row>
    <row r="38" spans="1:7" ht="14.45" x14ac:dyDescent="0.35">
      <c r="A38" s="9"/>
      <c r="B38" s="21" t="s">
        <v>18</v>
      </c>
      <c r="C38" s="21"/>
      <c r="D38" s="21"/>
      <c r="E38" s="21"/>
      <c r="F38" s="22">
        <v>11</v>
      </c>
      <c r="G38" s="68"/>
    </row>
    <row r="39" spans="1:7" x14ac:dyDescent="0.25">
      <c r="A39" s="7" t="s">
        <v>35</v>
      </c>
      <c r="B39" s="7"/>
      <c r="C39" s="7"/>
      <c r="D39" s="7"/>
      <c r="E39" s="7"/>
      <c r="F39" s="23">
        <v>41</v>
      </c>
      <c r="G39" s="69"/>
    </row>
    <row r="40" spans="1:7" ht="27" customHeight="1" x14ac:dyDescent="0.25">
      <c r="A40" s="47" t="s">
        <v>39</v>
      </c>
      <c r="B40" s="6" t="s">
        <v>17</v>
      </c>
      <c r="C40" s="9" t="s">
        <v>40</v>
      </c>
      <c r="D40" s="6" t="s">
        <v>4</v>
      </c>
      <c r="E40" s="6" t="s">
        <v>119</v>
      </c>
      <c r="F40" s="8">
        <v>1</v>
      </c>
      <c r="G40" s="86" t="s">
        <v>151</v>
      </c>
    </row>
    <row r="41" spans="1:7" x14ac:dyDescent="0.25">
      <c r="A41" s="9"/>
      <c r="B41" s="21" t="s">
        <v>89</v>
      </c>
      <c r="C41" s="21"/>
      <c r="D41" s="21"/>
      <c r="E41" s="21"/>
      <c r="F41" s="22">
        <v>1</v>
      </c>
      <c r="G41" s="66"/>
    </row>
    <row r="42" spans="1:7" x14ac:dyDescent="0.25">
      <c r="A42" s="7" t="s">
        <v>41</v>
      </c>
      <c r="B42" s="7"/>
      <c r="C42" s="7"/>
      <c r="D42" s="7"/>
      <c r="E42" s="7"/>
      <c r="F42" s="23">
        <v>1</v>
      </c>
      <c r="G42" s="70"/>
    </row>
    <row r="43" spans="1:7" x14ac:dyDescent="0.25">
      <c r="A43" s="9" t="s">
        <v>36</v>
      </c>
      <c r="B43" s="6" t="s">
        <v>17</v>
      </c>
      <c r="C43" s="9" t="s">
        <v>37</v>
      </c>
      <c r="D43" s="6" t="s">
        <v>2</v>
      </c>
      <c r="E43" s="6" t="s">
        <v>120</v>
      </c>
      <c r="F43" s="8">
        <v>1</v>
      </c>
      <c r="G43" s="65" t="s">
        <v>141</v>
      </c>
    </row>
    <row r="44" spans="1:7" x14ac:dyDescent="0.25">
      <c r="A44" s="9"/>
      <c r="B44" s="21" t="s">
        <v>89</v>
      </c>
      <c r="C44" s="21"/>
      <c r="D44" s="21"/>
      <c r="E44" s="21"/>
      <c r="F44" s="22">
        <v>1</v>
      </c>
      <c r="G44" s="64"/>
    </row>
    <row r="45" spans="1:7" x14ac:dyDescent="0.25">
      <c r="A45" s="7" t="s">
        <v>38</v>
      </c>
      <c r="B45" s="7"/>
      <c r="C45" s="7"/>
      <c r="D45" s="7"/>
      <c r="E45" s="7"/>
      <c r="F45" s="23">
        <v>1</v>
      </c>
      <c r="G45" s="71"/>
    </row>
    <row r="46" spans="1:7" x14ac:dyDescent="0.25">
      <c r="A46" s="9" t="s">
        <v>42</v>
      </c>
      <c r="B46" s="6" t="s">
        <v>17</v>
      </c>
      <c r="C46" s="9" t="s">
        <v>43</v>
      </c>
      <c r="D46" s="6" t="s">
        <v>44</v>
      </c>
      <c r="E46" s="6" t="s">
        <v>121</v>
      </c>
      <c r="F46" s="8">
        <v>1</v>
      </c>
      <c r="G46" s="63" t="s">
        <v>142</v>
      </c>
    </row>
    <row r="47" spans="1:7" x14ac:dyDescent="0.25">
      <c r="A47" s="9"/>
      <c r="B47" s="6"/>
      <c r="C47" s="9" t="s">
        <v>43</v>
      </c>
      <c r="D47" s="6" t="s">
        <v>45</v>
      </c>
      <c r="E47" s="6" t="s">
        <v>121</v>
      </c>
      <c r="F47" s="8">
        <v>1</v>
      </c>
      <c r="G47" s="63" t="s">
        <v>142</v>
      </c>
    </row>
    <row r="48" spans="1:7" x14ac:dyDescent="0.25">
      <c r="A48" s="9"/>
      <c r="B48" s="6"/>
      <c r="C48" s="9" t="s">
        <v>43</v>
      </c>
      <c r="D48" s="6" t="s">
        <v>46</v>
      </c>
      <c r="E48" s="6" t="s">
        <v>121</v>
      </c>
      <c r="F48" s="8">
        <v>1</v>
      </c>
      <c r="G48" s="63" t="s">
        <v>142</v>
      </c>
    </row>
    <row r="49" spans="1:7" x14ac:dyDescent="0.25">
      <c r="A49" s="9"/>
      <c r="B49" s="6"/>
      <c r="C49" s="9" t="s">
        <v>43</v>
      </c>
      <c r="D49" s="6" t="s">
        <v>47</v>
      </c>
      <c r="E49" s="6" t="s">
        <v>121</v>
      </c>
      <c r="F49" s="8">
        <v>1</v>
      </c>
      <c r="G49" s="63" t="s">
        <v>142</v>
      </c>
    </row>
    <row r="50" spans="1:7" x14ac:dyDescent="0.25">
      <c r="A50" s="9"/>
      <c r="B50" s="6"/>
      <c r="C50" s="9" t="s">
        <v>43</v>
      </c>
      <c r="D50" s="6" t="s">
        <v>48</v>
      </c>
      <c r="E50" s="6" t="s">
        <v>121</v>
      </c>
      <c r="F50" s="8">
        <v>1</v>
      </c>
      <c r="G50" s="63" t="s">
        <v>142</v>
      </c>
    </row>
    <row r="51" spans="1:7" x14ac:dyDescent="0.25">
      <c r="A51" s="9"/>
      <c r="B51" s="6"/>
      <c r="C51" s="9" t="s">
        <v>43</v>
      </c>
      <c r="D51" s="6" t="s">
        <v>49</v>
      </c>
      <c r="E51" s="6" t="s">
        <v>121</v>
      </c>
      <c r="F51" s="8">
        <v>2</v>
      </c>
      <c r="G51" s="63" t="s">
        <v>142</v>
      </c>
    </row>
    <row r="52" spans="1:7" x14ac:dyDescent="0.25">
      <c r="A52" s="9"/>
      <c r="B52" s="6"/>
      <c r="C52" s="9" t="s">
        <v>43</v>
      </c>
      <c r="D52" s="6" t="s">
        <v>50</v>
      </c>
      <c r="E52" s="6" t="s">
        <v>121</v>
      </c>
      <c r="F52" s="8">
        <v>1</v>
      </c>
      <c r="G52" s="63" t="s">
        <v>142</v>
      </c>
    </row>
    <row r="53" spans="1:7" x14ac:dyDescent="0.25">
      <c r="A53" s="9"/>
      <c r="B53" s="6"/>
      <c r="C53" s="9" t="s">
        <v>43</v>
      </c>
      <c r="D53" s="6" t="s">
        <v>51</v>
      </c>
      <c r="E53" s="6" t="s">
        <v>121</v>
      </c>
      <c r="F53" s="8">
        <v>2</v>
      </c>
      <c r="G53" s="63" t="s">
        <v>142</v>
      </c>
    </row>
    <row r="54" spans="1:7" x14ac:dyDescent="0.25">
      <c r="A54" s="9"/>
      <c r="B54" s="6"/>
      <c r="C54" s="9" t="s">
        <v>43</v>
      </c>
      <c r="D54" s="6" t="s">
        <v>52</v>
      </c>
      <c r="E54" s="6" t="s">
        <v>122</v>
      </c>
      <c r="F54" s="8">
        <v>1</v>
      </c>
      <c r="G54" s="63" t="s">
        <v>142</v>
      </c>
    </row>
    <row r="55" spans="1:7" x14ac:dyDescent="0.25">
      <c r="A55" s="9"/>
      <c r="B55" s="6"/>
      <c r="C55" s="9" t="s">
        <v>43</v>
      </c>
      <c r="D55" s="6" t="s">
        <v>53</v>
      </c>
      <c r="E55" s="6" t="s">
        <v>122</v>
      </c>
      <c r="F55" s="8">
        <v>9</v>
      </c>
      <c r="G55" s="63" t="s">
        <v>142</v>
      </c>
    </row>
    <row r="56" spans="1:7" x14ac:dyDescent="0.25">
      <c r="A56" s="9"/>
      <c r="B56" s="6"/>
      <c r="C56" s="9" t="s">
        <v>43</v>
      </c>
      <c r="D56" s="6" t="s">
        <v>54</v>
      </c>
      <c r="E56" s="6" t="s">
        <v>122</v>
      </c>
      <c r="F56" s="8">
        <v>1</v>
      </c>
      <c r="G56" s="63" t="s">
        <v>142</v>
      </c>
    </row>
    <row r="57" spans="1:7" x14ac:dyDescent="0.25">
      <c r="A57" s="9"/>
      <c r="B57" s="6"/>
      <c r="C57" s="9" t="s">
        <v>43</v>
      </c>
      <c r="D57" s="6" t="s">
        <v>55</v>
      </c>
      <c r="E57" s="6" t="s">
        <v>121</v>
      </c>
      <c r="F57" s="8">
        <v>4</v>
      </c>
      <c r="G57" s="63" t="s">
        <v>142</v>
      </c>
    </row>
    <row r="58" spans="1:7" x14ac:dyDescent="0.25">
      <c r="A58" s="9"/>
      <c r="B58" s="21" t="s">
        <v>89</v>
      </c>
      <c r="C58" s="21"/>
      <c r="D58" s="21"/>
      <c r="E58" s="21"/>
      <c r="F58" s="22">
        <v>25</v>
      </c>
      <c r="G58" s="63" t="s">
        <v>142</v>
      </c>
    </row>
    <row r="59" spans="1:7" x14ac:dyDescent="0.25">
      <c r="A59" s="9"/>
      <c r="B59" s="6" t="s">
        <v>73</v>
      </c>
      <c r="C59" s="9" t="s">
        <v>43</v>
      </c>
      <c r="D59" s="6" t="s">
        <v>76</v>
      </c>
      <c r="E59" s="6" t="s">
        <v>123</v>
      </c>
      <c r="F59" s="8">
        <v>1</v>
      </c>
      <c r="G59" s="63" t="s">
        <v>142</v>
      </c>
    </row>
    <row r="60" spans="1:7" x14ac:dyDescent="0.25">
      <c r="A60" s="9"/>
      <c r="B60" s="6"/>
      <c r="C60" s="9" t="s">
        <v>43</v>
      </c>
      <c r="D60" s="6" t="s">
        <v>77</v>
      </c>
      <c r="E60" s="6" t="s">
        <v>123</v>
      </c>
      <c r="F60" s="8">
        <v>2</v>
      </c>
      <c r="G60" s="63" t="s">
        <v>142</v>
      </c>
    </row>
    <row r="61" spans="1:7" x14ac:dyDescent="0.25">
      <c r="A61" s="9"/>
      <c r="B61" s="6"/>
      <c r="C61" s="9" t="s">
        <v>43</v>
      </c>
      <c r="D61" s="6" t="s">
        <v>78</v>
      </c>
      <c r="E61" s="6" t="s">
        <v>123</v>
      </c>
      <c r="F61" s="8">
        <v>1</v>
      </c>
      <c r="G61" s="63" t="s">
        <v>142</v>
      </c>
    </row>
    <row r="62" spans="1:7" x14ac:dyDescent="0.25">
      <c r="A62" s="9"/>
      <c r="B62" s="6"/>
      <c r="C62" s="9" t="s">
        <v>43</v>
      </c>
      <c r="D62" s="6" t="s">
        <v>79</v>
      </c>
      <c r="E62" s="6" t="s">
        <v>123</v>
      </c>
      <c r="F62" s="8">
        <v>1</v>
      </c>
      <c r="G62" s="63" t="s">
        <v>142</v>
      </c>
    </row>
    <row r="63" spans="1:7" x14ac:dyDescent="0.25">
      <c r="A63" s="9"/>
      <c r="B63" s="6"/>
      <c r="C63" s="9" t="s">
        <v>43</v>
      </c>
      <c r="D63" s="6" t="s">
        <v>80</v>
      </c>
      <c r="E63" s="6" t="s">
        <v>123</v>
      </c>
      <c r="F63" s="8">
        <v>1</v>
      </c>
      <c r="G63" s="63" t="s">
        <v>142</v>
      </c>
    </row>
    <row r="64" spans="1:7" x14ac:dyDescent="0.25">
      <c r="A64" s="9"/>
      <c r="B64" s="6"/>
      <c r="C64" s="9" t="s">
        <v>43</v>
      </c>
      <c r="D64" s="6" t="s">
        <v>81</v>
      </c>
      <c r="E64" s="6" t="s">
        <v>123</v>
      </c>
      <c r="F64" s="8">
        <v>1</v>
      </c>
      <c r="G64" s="63" t="s">
        <v>142</v>
      </c>
    </row>
    <row r="65" spans="1:7" x14ac:dyDescent="0.25">
      <c r="A65" s="9"/>
      <c r="B65" s="21" t="s">
        <v>18</v>
      </c>
      <c r="C65" s="21"/>
      <c r="D65" s="21"/>
      <c r="E65" s="21"/>
      <c r="F65" s="22">
        <v>7</v>
      </c>
      <c r="G65" s="64"/>
    </row>
    <row r="66" spans="1:7" x14ac:dyDescent="0.25">
      <c r="A66" s="7" t="s">
        <v>56</v>
      </c>
      <c r="B66" s="7"/>
      <c r="C66" s="7"/>
      <c r="D66" s="7"/>
      <c r="E66" s="7"/>
      <c r="F66" s="23">
        <v>32</v>
      </c>
      <c r="G66" s="71"/>
    </row>
    <row r="67" spans="1:7" x14ac:dyDescent="0.25">
      <c r="A67" s="9" t="s">
        <v>57</v>
      </c>
      <c r="B67" s="6" t="s">
        <v>19</v>
      </c>
      <c r="C67" s="9" t="s">
        <v>58</v>
      </c>
      <c r="D67" s="6" t="s">
        <v>20</v>
      </c>
      <c r="E67" s="6" t="s">
        <v>124</v>
      </c>
      <c r="F67" s="8">
        <v>1</v>
      </c>
      <c r="G67" s="67" t="s">
        <v>150</v>
      </c>
    </row>
    <row r="68" spans="1:7" x14ac:dyDescent="0.25">
      <c r="A68" s="9"/>
      <c r="B68" s="6"/>
      <c r="C68" s="9" t="s">
        <v>59</v>
      </c>
      <c r="D68" s="6" t="s">
        <v>20</v>
      </c>
      <c r="E68" s="6" t="s">
        <v>124</v>
      </c>
      <c r="F68" s="8">
        <v>1</v>
      </c>
      <c r="G68" s="67" t="s">
        <v>150</v>
      </c>
    </row>
    <row r="69" spans="1:7" x14ac:dyDescent="0.25">
      <c r="A69" s="9"/>
      <c r="B69" s="21" t="s">
        <v>22</v>
      </c>
      <c r="C69" s="21"/>
      <c r="D69" s="21"/>
      <c r="E69" s="21"/>
      <c r="F69" s="22">
        <v>2</v>
      </c>
      <c r="G69" s="66"/>
    </row>
    <row r="70" spans="1:7" x14ac:dyDescent="0.25">
      <c r="A70" s="9"/>
      <c r="B70" s="6" t="s">
        <v>17</v>
      </c>
      <c r="C70" s="9" t="s">
        <v>58</v>
      </c>
      <c r="D70" s="6" t="s">
        <v>2</v>
      </c>
      <c r="E70" s="6" t="s">
        <v>122</v>
      </c>
      <c r="F70" s="8">
        <v>1</v>
      </c>
      <c r="G70" s="67" t="s">
        <v>150</v>
      </c>
    </row>
    <row r="71" spans="1:7" x14ac:dyDescent="0.25">
      <c r="A71" s="9"/>
      <c r="B71" s="6"/>
      <c r="C71" s="9" t="s">
        <v>59</v>
      </c>
      <c r="D71" s="6" t="s">
        <v>2</v>
      </c>
      <c r="E71" s="6" t="s">
        <v>122</v>
      </c>
      <c r="F71" s="8">
        <v>2</v>
      </c>
      <c r="G71" s="67" t="s">
        <v>150</v>
      </c>
    </row>
    <row r="72" spans="1:7" x14ac:dyDescent="0.25">
      <c r="A72" s="9"/>
      <c r="B72" s="21" t="s">
        <v>89</v>
      </c>
      <c r="C72" s="21"/>
      <c r="D72" s="21"/>
      <c r="E72" s="21"/>
      <c r="F72" s="22">
        <v>3</v>
      </c>
      <c r="G72" s="66"/>
    </row>
    <row r="73" spans="1:7" x14ac:dyDescent="0.25">
      <c r="A73" s="9"/>
      <c r="B73" s="6" t="s">
        <v>90</v>
      </c>
      <c r="C73" s="9" t="s">
        <v>59</v>
      </c>
      <c r="D73" s="6" t="s">
        <v>9</v>
      </c>
      <c r="E73" s="6" t="s">
        <v>125</v>
      </c>
      <c r="F73" s="8">
        <v>1</v>
      </c>
      <c r="G73" s="67" t="s">
        <v>150</v>
      </c>
    </row>
    <row r="74" spans="1:7" x14ac:dyDescent="0.25">
      <c r="A74" s="9"/>
      <c r="B74" s="21" t="s">
        <v>91</v>
      </c>
      <c r="C74" s="21"/>
      <c r="D74" s="21"/>
      <c r="E74" s="21"/>
      <c r="F74" s="22">
        <v>1</v>
      </c>
      <c r="G74" s="66"/>
    </row>
    <row r="75" spans="1:7" x14ac:dyDescent="0.25">
      <c r="A75" s="7" t="s">
        <v>60</v>
      </c>
      <c r="B75" s="7"/>
      <c r="C75" s="7"/>
      <c r="D75" s="7"/>
      <c r="E75" s="7"/>
      <c r="F75" s="23">
        <v>6</v>
      </c>
      <c r="G75" s="70"/>
    </row>
    <row r="76" spans="1:7" x14ac:dyDescent="0.25">
      <c r="A76" s="9" t="s">
        <v>15</v>
      </c>
      <c r="B76" s="6" t="s">
        <v>19</v>
      </c>
      <c r="C76" s="9" t="s">
        <v>63</v>
      </c>
      <c r="D76" s="6" t="s">
        <v>20</v>
      </c>
      <c r="E76" s="6" t="s">
        <v>126</v>
      </c>
      <c r="F76" s="8">
        <v>1</v>
      </c>
      <c r="G76" s="67" t="s">
        <v>150</v>
      </c>
    </row>
    <row r="77" spans="1:7" x14ac:dyDescent="0.25">
      <c r="A77" s="9"/>
      <c r="B77" s="21" t="s">
        <v>22</v>
      </c>
      <c r="C77" s="21"/>
      <c r="D77" s="21"/>
      <c r="E77" s="21"/>
      <c r="F77" s="22">
        <v>1</v>
      </c>
      <c r="G77" s="72"/>
    </row>
    <row r="78" spans="1:7" x14ac:dyDescent="0.25">
      <c r="A78" s="9"/>
      <c r="B78" s="6" t="s">
        <v>88</v>
      </c>
      <c r="C78" s="9" t="s">
        <v>63</v>
      </c>
      <c r="D78" s="6" t="s">
        <v>69</v>
      </c>
      <c r="E78" s="6" t="s">
        <v>127</v>
      </c>
      <c r="F78" s="8">
        <v>1</v>
      </c>
      <c r="G78" s="67" t="s">
        <v>150</v>
      </c>
    </row>
    <row r="79" spans="1:7" x14ac:dyDescent="0.25">
      <c r="A79" s="9"/>
      <c r="B79" s="6"/>
      <c r="C79" s="9" t="s">
        <v>63</v>
      </c>
      <c r="D79" s="6" t="s">
        <v>67</v>
      </c>
      <c r="E79" s="6" t="s">
        <v>128</v>
      </c>
      <c r="F79" s="8">
        <v>1</v>
      </c>
      <c r="G79" s="67" t="s">
        <v>150</v>
      </c>
    </row>
    <row r="80" spans="1:7" x14ac:dyDescent="0.25">
      <c r="A80" s="9"/>
      <c r="B80" s="6"/>
      <c r="C80" s="9" t="s">
        <v>65</v>
      </c>
      <c r="D80" s="6" t="s">
        <v>69</v>
      </c>
      <c r="E80" s="6" t="s">
        <v>127</v>
      </c>
      <c r="F80" s="8">
        <v>4</v>
      </c>
      <c r="G80" s="67" t="s">
        <v>150</v>
      </c>
    </row>
    <row r="81" spans="1:7" x14ac:dyDescent="0.25">
      <c r="A81" s="9"/>
      <c r="B81" s="6"/>
      <c r="C81" s="9" t="s">
        <v>65</v>
      </c>
      <c r="D81" s="6" t="s">
        <v>67</v>
      </c>
      <c r="E81" s="6" t="s">
        <v>128</v>
      </c>
      <c r="F81" s="8">
        <v>2</v>
      </c>
      <c r="G81" s="67" t="s">
        <v>150</v>
      </c>
    </row>
    <row r="82" spans="1:7" x14ac:dyDescent="0.25">
      <c r="A82" s="9"/>
      <c r="B82" s="21" t="s">
        <v>23</v>
      </c>
      <c r="C82" s="21"/>
      <c r="D82" s="21"/>
      <c r="E82" s="21"/>
      <c r="F82" s="22">
        <v>8</v>
      </c>
      <c r="G82" s="72"/>
    </row>
    <row r="83" spans="1:7" x14ac:dyDescent="0.25">
      <c r="A83" s="9"/>
      <c r="B83" s="6" t="s">
        <v>17</v>
      </c>
      <c r="C83" s="9" t="s">
        <v>61</v>
      </c>
      <c r="D83" s="6" t="s">
        <v>2</v>
      </c>
      <c r="E83" s="6" t="s">
        <v>122</v>
      </c>
      <c r="F83" s="8">
        <v>1</v>
      </c>
      <c r="G83" s="67" t="s">
        <v>150</v>
      </c>
    </row>
    <row r="84" spans="1:7" x14ac:dyDescent="0.25">
      <c r="A84" s="9"/>
      <c r="B84" s="6"/>
      <c r="C84" s="9" t="s">
        <v>62</v>
      </c>
      <c r="D84" s="6" t="s">
        <v>2</v>
      </c>
      <c r="E84" s="6" t="s">
        <v>122</v>
      </c>
      <c r="F84" s="8">
        <v>1</v>
      </c>
      <c r="G84" s="67" t="s">
        <v>150</v>
      </c>
    </row>
    <row r="85" spans="1:7" x14ac:dyDescent="0.25">
      <c r="A85" s="9"/>
      <c r="B85" s="6"/>
      <c r="C85" s="9" t="s">
        <v>63</v>
      </c>
      <c r="D85" s="6" t="s">
        <v>4</v>
      </c>
      <c r="E85" s="6" t="s">
        <v>121</v>
      </c>
      <c r="F85" s="8">
        <v>2</v>
      </c>
      <c r="G85" s="67" t="s">
        <v>150</v>
      </c>
    </row>
    <row r="86" spans="1:7" x14ac:dyDescent="0.25">
      <c r="A86" s="9"/>
      <c r="B86" s="6"/>
      <c r="C86" s="9" t="s">
        <v>63</v>
      </c>
      <c r="D86" s="6" t="s">
        <v>2</v>
      </c>
      <c r="E86" s="6" t="s">
        <v>122</v>
      </c>
      <c r="F86" s="8">
        <v>1</v>
      </c>
      <c r="G86" s="67" t="s">
        <v>150</v>
      </c>
    </row>
    <row r="87" spans="1:7" x14ac:dyDescent="0.25">
      <c r="A87" s="9"/>
      <c r="B87" s="6"/>
      <c r="C87" s="9" t="s">
        <v>64</v>
      </c>
      <c r="D87" s="6" t="s">
        <v>4</v>
      </c>
      <c r="E87" s="6" t="s">
        <v>121</v>
      </c>
      <c r="F87" s="8">
        <v>3</v>
      </c>
      <c r="G87" s="67" t="s">
        <v>150</v>
      </c>
    </row>
    <row r="88" spans="1:7" x14ac:dyDescent="0.25">
      <c r="A88" s="9"/>
      <c r="B88" s="6"/>
      <c r="C88" s="9" t="s">
        <v>65</v>
      </c>
      <c r="D88" s="6" t="s">
        <v>2</v>
      </c>
      <c r="E88" s="6" t="s">
        <v>122</v>
      </c>
      <c r="F88" s="8">
        <v>1</v>
      </c>
      <c r="G88" s="67" t="s">
        <v>150</v>
      </c>
    </row>
    <row r="89" spans="1:7" x14ac:dyDescent="0.25">
      <c r="A89" s="9"/>
      <c r="B89" s="21" t="s">
        <v>89</v>
      </c>
      <c r="C89" s="21"/>
      <c r="D89" s="21"/>
      <c r="E89" s="21"/>
      <c r="F89" s="22">
        <v>9</v>
      </c>
      <c r="G89" s="67"/>
    </row>
    <row r="90" spans="1:7" x14ac:dyDescent="0.25">
      <c r="A90" s="9"/>
      <c r="B90" s="6" t="s">
        <v>73</v>
      </c>
      <c r="C90" s="9" t="s">
        <v>63</v>
      </c>
      <c r="D90" s="6" t="s">
        <v>6</v>
      </c>
      <c r="E90" s="6" t="s">
        <v>129</v>
      </c>
      <c r="F90" s="8">
        <v>1</v>
      </c>
      <c r="G90" s="67" t="s">
        <v>150</v>
      </c>
    </row>
    <row r="91" spans="1:7" x14ac:dyDescent="0.25">
      <c r="A91" s="9"/>
      <c r="B91" s="6"/>
      <c r="C91" s="9" t="s">
        <v>63</v>
      </c>
      <c r="D91" s="6" t="s">
        <v>21</v>
      </c>
      <c r="E91" s="6" t="s">
        <v>130</v>
      </c>
      <c r="F91" s="8">
        <v>1</v>
      </c>
      <c r="G91" s="67" t="s">
        <v>150</v>
      </c>
    </row>
    <row r="92" spans="1:7" x14ac:dyDescent="0.25">
      <c r="A92" s="9"/>
      <c r="B92" s="6"/>
      <c r="C92" s="9" t="s">
        <v>64</v>
      </c>
      <c r="D92" s="6" t="s">
        <v>6</v>
      </c>
      <c r="E92" s="6" t="s">
        <v>131</v>
      </c>
      <c r="F92" s="8">
        <v>1</v>
      </c>
      <c r="G92" s="67" t="s">
        <v>150</v>
      </c>
    </row>
    <row r="93" spans="1:7" x14ac:dyDescent="0.25">
      <c r="A93" s="9"/>
      <c r="B93" s="6"/>
      <c r="C93" s="9" t="s">
        <v>64</v>
      </c>
      <c r="D93" s="6"/>
      <c r="E93" s="6" t="s">
        <v>123</v>
      </c>
      <c r="F93" s="8">
        <v>1</v>
      </c>
      <c r="G93" s="67" t="s">
        <v>150</v>
      </c>
    </row>
    <row r="94" spans="1:7" x14ac:dyDescent="0.25">
      <c r="A94" s="9"/>
      <c r="B94" s="6"/>
      <c r="C94" s="9" t="s">
        <v>64</v>
      </c>
      <c r="D94" s="6" t="s">
        <v>7</v>
      </c>
      <c r="E94" s="6" t="s">
        <v>132</v>
      </c>
      <c r="F94" s="8">
        <v>1</v>
      </c>
      <c r="G94" s="67" t="s">
        <v>150</v>
      </c>
    </row>
    <row r="95" spans="1:7" x14ac:dyDescent="0.25">
      <c r="A95" s="9"/>
      <c r="B95" s="6"/>
      <c r="C95" s="9" t="s">
        <v>64</v>
      </c>
      <c r="D95" s="6" t="s">
        <v>82</v>
      </c>
      <c r="E95" s="6" t="s">
        <v>133</v>
      </c>
      <c r="F95" s="8">
        <v>1</v>
      </c>
      <c r="G95" s="67" t="s">
        <v>150</v>
      </c>
    </row>
    <row r="96" spans="1:7" x14ac:dyDescent="0.25">
      <c r="A96" s="9"/>
      <c r="B96" s="6"/>
      <c r="C96" s="9" t="s">
        <v>64</v>
      </c>
      <c r="D96" s="6" t="s">
        <v>8</v>
      </c>
      <c r="E96" s="6" t="s">
        <v>134</v>
      </c>
      <c r="F96" s="8">
        <v>1</v>
      </c>
      <c r="G96" s="67" t="s">
        <v>150</v>
      </c>
    </row>
    <row r="97" spans="1:7" x14ac:dyDescent="0.25">
      <c r="A97" s="9"/>
      <c r="B97" s="6"/>
      <c r="C97" s="9" t="s">
        <v>64</v>
      </c>
      <c r="D97" s="6" t="s">
        <v>83</v>
      </c>
      <c r="E97" s="6" t="s">
        <v>135</v>
      </c>
      <c r="F97" s="8">
        <v>1</v>
      </c>
      <c r="G97" s="67" t="s">
        <v>150</v>
      </c>
    </row>
    <row r="98" spans="1:7" x14ac:dyDescent="0.25">
      <c r="A98" s="9"/>
      <c r="B98" s="6"/>
      <c r="C98" s="9" t="s">
        <v>65</v>
      </c>
      <c r="D98" s="6" t="s">
        <v>75</v>
      </c>
      <c r="E98" s="6" t="s">
        <v>136</v>
      </c>
      <c r="F98" s="8">
        <v>1</v>
      </c>
      <c r="G98" s="67" t="s">
        <v>150</v>
      </c>
    </row>
    <row r="99" spans="1:7" x14ac:dyDescent="0.25">
      <c r="A99" s="9"/>
      <c r="B99" s="21" t="s">
        <v>18</v>
      </c>
      <c r="C99" s="21"/>
      <c r="D99" s="21"/>
      <c r="E99" s="21"/>
      <c r="F99" s="22">
        <v>9</v>
      </c>
      <c r="G99" s="62"/>
    </row>
    <row r="100" spans="1:7" x14ac:dyDescent="0.25">
      <c r="A100" s="7" t="s">
        <v>16</v>
      </c>
      <c r="B100" s="7"/>
      <c r="C100" s="7"/>
      <c r="D100" s="7"/>
      <c r="E100" s="7"/>
      <c r="F100" s="23">
        <v>27</v>
      </c>
      <c r="G100" s="62"/>
    </row>
    <row r="101" spans="1:7" x14ac:dyDescent="0.25">
      <c r="A101" s="46" t="s">
        <v>137</v>
      </c>
      <c r="B101" s="46"/>
      <c r="C101" s="46"/>
      <c r="D101" s="46"/>
      <c r="E101" s="46"/>
      <c r="F101" s="48">
        <v>108</v>
      </c>
      <c r="G101" s="6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Forklift - Material Handling</vt:lpstr>
      <vt:lpstr>LV - HV</vt:lpstr>
      <vt:lpstr>Trailer</vt:lpstr>
      <vt:lpstr>Motorbike</vt:lpstr>
      <vt:lpstr>Address list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Steyn</dc:creator>
  <cp:lastModifiedBy>Matsepiso Hlaabye</cp:lastModifiedBy>
  <cp:lastPrinted>2017-07-12T08:33:10Z</cp:lastPrinted>
  <dcterms:created xsi:type="dcterms:W3CDTF">2017-06-22T06:10:06Z</dcterms:created>
  <dcterms:modified xsi:type="dcterms:W3CDTF">2023-11-01T12:21:12Z</dcterms:modified>
</cp:coreProperties>
</file>