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bsaorg-my.sharepoint.com/personal/nomar_dbsa_org/Documents/a. BSC MEETINGS/2026/2026/RFPs/RFP082.2026 - Drilling and Grouting/Addendums/Addendum 2/"/>
    </mc:Choice>
  </mc:AlternateContent>
  <xr:revisionPtr revIDLastSave="5" documentId="8_{23B23BD5-E474-4113-BEC3-D6629BA39B73}" xr6:coauthVersionLast="47" xr6:coauthVersionMax="47" xr10:uidLastSave="{AC9A1205-90DC-49A6-A7FC-766F5FFBD6F9}"/>
  <bookViews>
    <workbookView xWindow="28680" yWindow="-120" windowWidth="21840" windowHeight="13020" xr2:uid="{00000000-000D-0000-FFFF-FFFF00000000}"/>
  </bookViews>
  <sheets>
    <sheet name="G1" sheetId="18" r:id="rId1"/>
    <sheet name="G2" sheetId="20" r:id="rId2"/>
    <sheet name="G3" sheetId="21" r:id="rId3"/>
    <sheet name="G4" sheetId="22" r:id="rId4"/>
    <sheet name="G5" sheetId="23" r:id="rId5"/>
    <sheet name="G6" sheetId="24" r:id="rId6"/>
    <sheet name="G7" sheetId="25" r:id="rId7"/>
    <sheet name="G8" sheetId="26" r:id="rId8"/>
    <sheet name="G9" sheetId="27" r:id="rId9"/>
    <sheet name="G10" sheetId="28" r:id="rId10"/>
    <sheet name="G11" sheetId="29" r:id="rId11"/>
    <sheet name="TEST HOLE 1" sheetId="33" r:id="rId12"/>
    <sheet name="TEST HOLE 3" sheetId="30" r:id="rId13"/>
    <sheet name="TEST HOLE 3(2)" sheetId="31" r:id="rId14"/>
    <sheet name="TEST 2" sheetId="32" r:id="rId15"/>
    <sheet name="TEST HOLE 4" sheetId="34" r:id="rId16"/>
    <sheet name="TEST HOLE 5" sheetId="35" r:id="rId17"/>
    <sheet name="LUGEON METHOD" sheetId="2" r:id="rId18"/>
  </sheets>
  <definedNames>
    <definedName name="_xlnm.Print_Area" localSheetId="0">'G1'!$B$1:$N$41</definedName>
    <definedName name="_xlnm.Print_Area" localSheetId="9">'G10'!$A$1:$M$42</definedName>
    <definedName name="_xlnm.Print_Area" localSheetId="10">'G11'!$A$1:$M$42</definedName>
    <definedName name="_xlnm.Print_Area" localSheetId="1">'G2'!$A$1:$M$42</definedName>
    <definedName name="_xlnm.Print_Area" localSheetId="2">'G3'!$A$1:$M$42</definedName>
    <definedName name="_xlnm.Print_Area" localSheetId="3">'G4'!$A$1:$M$41</definedName>
    <definedName name="_xlnm.Print_Area" localSheetId="4">'G5'!$A$1:$M$41</definedName>
    <definedName name="_xlnm.Print_Area" localSheetId="5">'G6'!$A$1:$M$42</definedName>
    <definedName name="_xlnm.Print_Area" localSheetId="6">'G7'!$A$1:$M$42</definedName>
    <definedName name="_xlnm.Print_Area" localSheetId="7">'G8'!$A$1:$M$42</definedName>
    <definedName name="_xlnm.Print_Area" localSheetId="8">'G9'!$A$1:$M$42</definedName>
    <definedName name="_xlnm.Print_Area" localSheetId="14">'TEST 2'!$A$1:$M$41</definedName>
    <definedName name="_xlnm.Print_Area" localSheetId="11">'TEST HOLE 1'!$A$1:$M$41</definedName>
    <definedName name="_xlnm.Print_Area" localSheetId="12">'TEST HOLE 3'!$A$1:$M$42</definedName>
    <definedName name="_xlnm.Print_Area" localSheetId="13">'TEST HOLE 3(2)'!$A$1:$M$41</definedName>
    <definedName name="_xlnm.Print_Area" localSheetId="15">'TEST HOLE 4'!$A$1:$M$41</definedName>
    <definedName name="_xlnm.Print_Area" localSheetId="16">'TEST HOLE 5'!$A$1:$M$39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2" l="1"/>
  <c r="K8" i="32" s="1"/>
  <c r="K8" i="18"/>
  <c r="L8" i="18" s="1"/>
  <c r="B13" i="18"/>
  <c r="J9" i="35"/>
  <c r="K9" i="35" s="1"/>
  <c r="J10" i="35"/>
  <c r="K10" i="35" s="1"/>
  <c r="J11" i="35"/>
  <c r="K11" i="35" s="1"/>
  <c r="J12" i="35"/>
  <c r="K12" i="35" s="1"/>
  <c r="J13" i="35"/>
  <c r="K13" i="35"/>
  <c r="J14" i="35"/>
  <c r="K14" i="35"/>
  <c r="J15" i="35"/>
  <c r="K15" i="35" s="1"/>
  <c r="J16" i="35"/>
  <c r="K16" i="35" s="1"/>
  <c r="J17" i="35"/>
  <c r="K17" i="35" s="1"/>
  <c r="J18" i="35"/>
  <c r="K18" i="35" s="1"/>
  <c r="J19" i="35"/>
  <c r="K19" i="35"/>
  <c r="J20" i="35"/>
  <c r="K20" i="35"/>
  <c r="J21" i="35"/>
  <c r="K21" i="35" s="1"/>
  <c r="J22" i="35"/>
  <c r="K22" i="35"/>
  <c r="J23" i="35"/>
  <c r="K23" i="35" s="1"/>
  <c r="J24" i="35"/>
  <c r="K24" i="35" s="1"/>
  <c r="J25" i="35"/>
  <c r="K25" i="35"/>
  <c r="J26" i="35"/>
  <c r="K26" i="35"/>
  <c r="J27" i="35"/>
  <c r="K27" i="35" s="1"/>
  <c r="J28" i="35"/>
  <c r="K28" i="35"/>
  <c r="J29" i="35"/>
  <c r="K29" i="35" s="1"/>
  <c r="J30" i="35"/>
  <c r="K30" i="35" s="1"/>
  <c r="J31" i="35"/>
  <c r="K31" i="35"/>
  <c r="J32" i="35"/>
  <c r="K32" i="35"/>
  <c r="J33" i="35"/>
  <c r="K33" i="35" s="1"/>
  <c r="J34" i="35"/>
  <c r="K34" i="35"/>
  <c r="J35" i="35"/>
  <c r="K35" i="35" s="1"/>
  <c r="J36" i="35"/>
  <c r="K36" i="35" s="1"/>
  <c r="J37" i="35"/>
  <c r="K37" i="35"/>
  <c r="J8" i="35"/>
  <c r="K8" i="35" s="1"/>
  <c r="J9" i="34"/>
  <c r="K9" i="34"/>
  <c r="J10" i="34"/>
  <c r="K10" i="34" s="1"/>
  <c r="J11" i="34"/>
  <c r="K11" i="34" s="1"/>
  <c r="J12" i="34"/>
  <c r="K12" i="34" s="1"/>
  <c r="J13" i="34"/>
  <c r="K13" i="34" s="1"/>
  <c r="J14" i="34"/>
  <c r="K14" i="34"/>
  <c r="J15" i="34"/>
  <c r="K15" i="34"/>
  <c r="J16" i="34"/>
  <c r="K16" i="34" s="1"/>
  <c r="J17" i="34"/>
  <c r="K17" i="34" s="1"/>
  <c r="J18" i="34"/>
  <c r="K18" i="34" s="1"/>
  <c r="J19" i="34"/>
  <c r="K19" i="34"/>
  <c r="J20" i="34"/>
  <c r="K20" i="34"/>
  <c r="J21" i="34"/>
  <c r="K21" i="34"/>
  <c r="J22" i="34"/>
  <c r="K22" i="34" s="1"/>
  <c r="J23" i="34"/>
  <c r="K23" i="34" s="1"/>
  <c r="J24" i="34"/>
  <c r="K24" i="34" s="1"/>
  <c r="J25" i="34"/>
  <c r="K25" i="34"/>
  <c r="J26" i="34"/>
  <c r="K26" i="34"/>
  <c r="J27" i="34"/>
  <c r="K27" i="34"/>
  <c r="J28" i="34"/>
  <c r="K28" i="34" s="1"/>
  <c r="J29" i="34"/>
  <c r="K29" i="34" s="1"/>
  <c r="J30" i="34"/>
  <c r="K30" i="34" s="1"/>
  <c r="J31" i="34"/>
  <c r="K31" i="34"/>
  <c r="J32" i="34"/>
  <c r="K32" i="34"/>
  <c r="J33" i="34"/>
  <c r="K33" i="34"/>
  <c r="J34" i="34"/>
  <c r="K34" i="34" s="1"/>
  <c r="J35" i="34"/>
  <c r="K35" i="34" s="1"/>
  <c r="J36" i="34"/>
  <c r="K36" i="34" s="1"/>
  <c r="J37" i="34"/>
  <c r="K37" i="34"/>
  <c r="J8" i="34"/>
  <c r="K8" i="34" s="1"/>
  <c r="J37" i="32"/>
  <c r="K37" i="32" s="1"/>
  <c r="J36" i="32"/>
  <c r="K36" i="32" s="1"/>
  <c r="K35" i="32"/>
  <c r="J35" i="32"/>
  <c r="J34" i="32"/>
  <c r="K34" i="32" s="1"/>
  <c r="J33" i="32"/>
  <c r="K33" i="32" s="1"/>
  <c r="K32" i="32"/>
  <c r="J32" i="32"/>
  <c r="J31" i="32"/>
  <c r="K31" i="32" s="1"/>
  <c r="J30" i="32"/>
  <c r="K30" i="32" s="1"/>
  <c r="K29" i="32"/>
  <c r="J29" i="32"/>
  <c r="J28" i="32"/>
  <c r="K28" i="32" s="1"/>
  <c r="K27" i="32"/>
  <c r="J27" i="32"/>
  <c r="K26" i="32"/>
  <c r="J26" i="32"/>
  <c r="J25" i="32"/>
  <c r="K25" i="32" s="1"/>
  <c r="J24" i="32"/>
  <c r="K24" i="32" s="1"/>
  <c r="K23" i="32"/>
  <c r="J23" i="32"/>
  <c r="J22" i="32"/>
  <c r="K22" i="32" s="1"/>
  <c r="K21" i="32"/>
  <c r="J21" i="32"/>
  <c r="J20" i="32"/>
  <c r="K20" i="32" s="1"/>
  <c r="J19" i="32"/>
  <c r="K19" i="32" s="1"/>
  <c r="J18" i="32"/>
  <c r="K18" i="32" s="1"/>
  <c r="K17" i="32"/>
  <c r="J17" i="32"/>
  <c r="J16" i="32"/>
  <c r="K16" i="32" s="1"/>
  <c r="K15" i="32"/>
  <c r="J15" i="32"/>
  <c r="K14" i="32"/>
  <c r="J14" i="32"/>
  <c r="J13" i="32"/>
  <c r="K13" i="32" s="1"/>
  <c r="J12" i="32"/>
  <c r="K12" i="32" s="1"/>
  <c r="K11" i="32"/>
  <c r="J11" i="32"/>
  <c r="J10" i="32"/>
  <c r="K10" i="32" s="1"/>
  <c r="K9" i="32"/>
  <c r="J9" i="32"/>
  <c r="J24" i="31"/>
  <c r="K24" i="31" s="1"/>
  <c r="J9" i="31"/>
  <c r="K9" i="31"/>
  <c r="J10" i="31"/>
  <c r="K10" i="31" s="1"/>
  <c r="J11" i="31"/>
  <c r="K11" i="31" s="1"/>
  <c r="J12" i="31"/>
  <c r="K12" i="31" s="1"/>
  <c r="J13" i="31"/>
  <c r="K13" i="31"/>
  <c r="J14" i="31"/>
  <c r="K14" i="31"/>
  <c r="J15" i="31"/>
  <c r="K15" i="31"/>
  <c r="J16" i="31"/>
  <c r="K16" i="31" s="1"/>
  <c r="J17" i="31"/>
  <c r="K17" i="31" s="1"/>
  <c r="J18" i="31"/>
  <c r="K18" i="31" s="1"/>
  <c r="J19" i="31"/>
  <c r="K19" i="31"/>
  <c r="J20" i="31"/>
  <c r="K20" i="31"/>
  <c r="J21" i="31"/>
  <c r="K21" i="31"/>
  <c r="J22" i="31"/>
  <c r="K22" i="31" s="1"/>
  <c r="J23" i="31"/>
  <c r="K23" i="31" s="1"/>
  <c r="J25" i="31"/>
  <c r="K25" i="31"/>
  <c r="J26" i="31"/>
  <c r="K26" i="31"/>
  <c r="J27" i="31"/>
  <c r="K27" i="31"/>
  <c r="J28" i="31"/>
  <c r="K28" i="31" s="1"/>
  <c r="J29" i="31"/>
  <c r="K29" i="31" s="1"/>
  <c r="J30" i="31"/>
  <c r="K30" i="31" s="1"/>
  <c r="J31" i="31"/>
  <c r="K31" i="31"/>
  <c r="J32" i="31"/>
  <c r="K32" i="31"/>
  <c r="J33" i="31"/>
  <c r="K33" i="31"/>
  <c r="J34" i="31"/>
  <c r="K34" i="31" s="1"/>
  <c r="J35" i="31"/>
  <c r="K35" i="31" s="1"/>
  <c r="J36" i="31"/>
  <c r="K36" i="31" s="1"/>
  <c r="J37" i="31"/>
  <c r="K37" i="31"/>
  <c r="J8" i="31"/>
  <c r="K8" i="31" s="1"/>
  <c r="J9" i="30"/>
  <c r="K9" i="30" s="1"/>
  <c r="J10" i="30"/>
  <c r="K10" i="30" s="1"/>
  <c r="J11" i="30"/>
  <c r="K11" i="30" s="1"/>
  <c r="J12" i="30"/>
  <c r="K12" i="30" s="1"/>
  <c r="J13" i="30"/>
  <c r="K13" i="30" s="1"/>
  <c r="J14" i="30"/>
  <c r="K14" i="30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K22" i="30" s="1"/>
  <c r="J23" i="30"/>
  <c r="K23" i="30" s="1"/>
  <c r="J24" i="30"/>
  <c r="K24" i="30" s="1"/>
  <c r="J25" i="30"/>
  <c r="K25" i="30"/>
  <c r="J26" i="30"/>
  <c r="K26" i="30" s="1"/>
  <c r="J27" i="30"/>
  <c r="K27" i="30" s="1"/>
  <c r="J28" i="30"/>
  <c r="K28" i="30" s="1"/>
  <c r="J29" i="30"/>
  <c r="K29" i="30" s="1"/>
  <c r="J30" i="30"/>
  <c r="K30" i="30" s="1"/>
  <c r="J31" i="30"/>
  <c r="K31" i="30"/>
  <c r="J32" i="30"/>
  <c r="K32" i="30" s="1"/>
  <c r="J33" i="30"/>
  <c r="K33" i="30" s="1"/>
  <c r="J34" i="30"/>
  <c r="K34" i="30" s="1"/>
  <c r="J35" i="30"/>
  <c r="K35" i="30" s="1"/>
  <c r="J36" i="30"/>
  <c r="K36" i="30" s="1"/>
  <c r="J37" i="30"/>
  <c r="K37" i="30"/>
  <c r="J8" i="30"/>
  <c r="K8" i="30" s="1"/>
  <c r="J9" i="33"/>
  <c r="K9" i="33" s="1"/>
  <c r="J10" i="33"/>
  <c r="K10" i="33" s="1"/>
  <c r="J11" i="33"/>
  <c r="K11" i="33" s="1"/>
  <c r="J12" i="33"/>
  <c r="K12" i="33" s="1"/>
  <c r="J13" i="33"/>
  <c r="K13" i="33"/>
  <c r="J14" i="33"/>
  <c r="K14" i="33" s="1"/>
  <c r="J15" i="33"/>
  <c r="K15" i="33"/>
  <c r="J16" i="33"/>
  <c r="K16" i="33" s="1"/>
  <c r="J17" i="33"/>
  <c r="K17" i="33" s="1"/>
  <c r="J18" i="33"/>
  <c r="K18" i="33" s="1"/>
  <c r="J19" i="33"/>
  <c r="K19" i="33" s="1"/>
  <c r="J20" i="33"/>
  <c r="K20" i="33" s="1"/>
  <c r="J21" i="33"/>
  <c r="K21" i="33" s="1"/>
  <c r="J22" i="33"/>
  <c r="K22" i="33" s="1"/>
  <c r="J23" i="33"/>
  <c r="K23" i="33" s="1"/>
  <c r="J24" i="33"/>
  <c r="K24" i="33" s="1"/>
  <c r="J25" i="33"/>
  <c r="K25" i="33"/>
  <c r="J26" i="33"/>
  <c r="K26" i="33" s="1"/>
  <c r="J27" i="33"/>
  <c r="K27" i="33" s="1"/>
  <c r="J28" i="33"/>
  <c r="K28" i="33" s="1"/>
  <c r="J29" i="33"/>
  <c r="K29" i="33" s="1"/>
  <c r="J30" i="33"/>
  <c r="K30" i="33" s="1"/>
  <c r="J31" i="33"/>
  <c r="K31" i="33"/>
  <c r="J32" i="33"/>
  <c r="K32" i="33" s="1"/>
  <c r="J33" i="33"/>
  <c r="K33" i="33" s="1"/>
  <c r="J34" i="33"/>
  <c r="K34" i="33" s="1"/>
  <c r="J35" i="33"/>
  <c r="K35" i="33" s="1"/>
  <c r="J36" i="33"/>
  <c r="K36" i="33" s="1"/>
  <c r="J8" i="33"/>
  <c r="K8" i="33" s="1"/>
  <c r="J9" i="29"/>
  <c r="K9" i="29"/>
  <c r="J10" i="29"/>
  <c r="K10" i="29"/>
  <c r="J11" i="29"/>
  <c r="K11" i="29" s="1"/>
  <c r="J12" i="29"/>
  <c r="K12" i="29" s="1"/>
  <c r="J13" i="29"/>
  <c r="K13" i="29" s="1"/>
  <c r="J14" i="29"/>
  <c r="K14" i="29"/>
  <c r="J15" i="29"/>
  <c r="K15" i="29"/>
  <c r="J16" i="29"/>
  <c r="K16" i="29"/>
  <c r="J17" i="29"/>
  <c r="K17" i="29" s="1"/>
  <c r="J18" i="29"/>
  <c r="K18" i="29" s="1"/>
  <c r="J19" i="29"/>
  <c r="K19" i="29" s="1"/>
  <c r="J20" i="29"/>
  <c r="K20" i="29"/>
  <c r="J21" i="29"/>
  <c r="K21" i="29"/>
  <c r="J22" i="29"/>
  <c r="K22" i="29"/>
  <c r="J23" i="29"/>
  <c r="K23" i="29" s="1"/>
  <c r="J24" i="29"/>
  <c r="K24" i="29" s="1"/>
  <c r="J25" i="29"/>
  <c r="K25" i="29" s="1"/>
  <c r="J26" i="29"/>
  <c r="K26" i="29"/>
  <c r="J27" i="29"/>
  <c r="K27" i="29"/>
  <c r="J28" i="29"/>
  <c r="K28" i="29"/>
  <c r="J29" i="29"/>
  <c r="K29" i="29" s="1"/>
  <c r="J30" i="29"/>
  <c r="K30" i="29" s="1"/>
  <c r="J31" i="29"/>
  <c r="K31" i="29" s="1"/>
  <c r="J32" i="29"/>
  <c r="K32" i="29"/>
  <c r="J33" i="29"/>
  <c r="K33" i="29"/>
  <c r="J34" i="29"/>
  <c r="K34" i="29"/>
  <c r="J35" i="29"/>
  <c r="K35" i="29" s="1"/>
  <c r="J36" i="29"/>
  <c r="K36" i="29" s="1"/>
  <c r="J37" i="29"/>
  <c r="K37" i="29" s="1"/>
  <c r="J8" i="29"/>
  <c r="K8" i="29" s="1"/>
  <c r="J9" i="28"/>
  <c r="K9" i="28" s="1"/>
  <c r="J10" i="28"/>
  <c r="K10" i="28" s="1"/>
  <c r="J11" i="28"/>
  <c r="K11" i="28" s="1"/>
  <c r="J12" i="28"/>
  <c r="K12" i="28" s="1"/>
  <c r="J13" i="28"/>
  <c r="K13" i="28" s="1"/>
  <c r="J14" i="28"/>
  <c r="K14" i="28"/>
  <c r="J15" i="28"/>
  <c r="K15" i="28" s="1"/>
  <c r="J16" i="28"/>
  <c r="K16" i="28" s="1"/>
  <c r="J17" i="28"/>
  <c r="K17" i="28" s="1"/>
  <c r="J18" i="28"/>
  <c r="K18" i="28" s="1"/>
  <c r="J19" i="28"/>
  <c r="K19" i="28" s="1"/>
  <c r="J20" i="28"/>
  <c r="K20" i="28"/>
  <c r="J21" i="28"/>
  <c r="K21" i="28" s="1"/>
  <c r="J22" i="28"/>
  <c r="K22" i="28" s="1"/>
  <c r="J23" i="28"/>
  <c r="K23" i="28" s="1"/>
  <c r="J24" i="28"/>
  <c r="K24" i="28" s="1"/>
  <c r="J25" i="28"/>
  <c r="K25" i="28" s="1"/>
  <c r="J26" i="28"/>
  <c r="K26" i="28"/>
  <c r="J27" i="28"/>
  <c r="K27" i="28" s="1"/>
  <c r="J28" i="28"/>
  <c r="K28" i="28" s="1"/>
  <c r="J29" i="28"/>
  <c r="K29" i="28" s="1"/>
  <c r="J30" i="28"/>
  <c r="K30" i="28" s="1"/>
  <c r="J31" i="28"/>
  <c r="K31" i="28" s="1"/>
  <c r="J32" i="28"/>
  <c r="K32" i="28"/>
  <c r="J33" i="28"/>
  <c r="K33" i="28" s="1"/>
  <c r="J34" i="28"/>
  <c r="K34" i="28" s="1"/>
  <c r="J35" i="28"/>
  <c r="K35" i="28" s="1"/>
  <c r="J36" i="28"/>
  <c r="K36" i="28" s="1"/>
  <c r="J37" i="28"/>
  <c r="K37" i="28" s="1"/>
  <c r="J8" i="28"/>
  <c r="K8" i="28" s="1"/>
  <c r="J9" i="27"/>
  <c r="K9" i="27"/>
  <c r="J10" i="27"/>
  <c r="K10" i="27" s="1"/>
  <c r="J11" i="27"/>
  <c r="K11" i="27" s="1"/>
  <c r="J12" i="27"/>
  <c r="K12" i="27"/>
  <c r="J13" i="27"/>
  <c r="K13" i="27" s="1"/>
  <c r="J14" i="27"/>
  <c r="K14" i="27" s="1"/>
  <c r="J15" i="27"/>
  <c r="K15" i="27"/>
  <c r="J16" i="27"/>
  <c r="K16" i="27" s="1"/>
  <c r="J17" i="27"/>
  <c r="K17" i="27" s="1"/>
  <c r="J18" i="27"/>
  <c r="K18" i="27"/>
  <c r="J19" i="27"/>
  <c r="K19" i="27" s="1"/>
  <c r="J20" i="27"/>
  <c r="K20" i="27" s="1"/>
  <c r="J21" i="27"/>
  <c r="K21" i="27"/>
  <c r="J22" i="27"/>
  <c r="K22" i="27" s="1"/>
  <c r="J23" i="27"/>
  <c r="K23" i="27" s="1"/>
  <c r="J24" i="27"/>
  <c r="K24" i="27"/>
  <c r="J25" i="27"/>
  <c r="K25" i="27" s="1"/>
  <c r="J26" i="27"/>
  <c r="K26" i="27" s="1"/>
  <c r="J27" i="27"/>
  <c r="K27" i="27"/>
  <c r="J28" i="27"/>
  <c r="K28" i="27" s="1"/>
  <c r="J29" i="27"/>
  <c r="K29" i="27" s="1"/>
  <c r="J30" i="27"/>
  <c r="K30" i="27"/>
  <c r="J31" i="27"/>
  <c r="K31" i="27" s="1"/>
  <c r="J32" i="27"/>
  <c r="K32" i="27" s="1"/>
  <c r="J33" i="27"/>
  <c r="K33" i="27"/>
  <c r="J34" i="27"/>
  <c r="K34" i="27" s="1"/>
  <c r="J35" i="27"/>
  <c r="K35" i="27" s="1"/>
  <c r="J36" i="27"/>
  <c r="K36" i="27"/>
  <c r="J37" i="27"/>
  <c r="K37" i="27" s="1"/>
  <c r="J8" i="27"/>
  <c r="K8" i="27" s="1"/>
  <c r="J9" i="26"/>
  <c r="K9" i="26"/>
  <c r="J10" i="26"/>
  <c r="K10" i="26"/>
  <c r="J11" i="26"/>
  <c r="K11" i="26" s="1"/>
  <c r="J12" i="26"/>
  <c r="K12" i="26"/>
  <c r="J13" i="26"/>
  <c r="K13" i="26"/>
  <c r="J14" i="26"/>
  <c r="K14" i="26" s="1"/>
  <c r="J15" i="26"/>
  <c r="K15" i="26"/>
  <c r="J16" i="26"/>
  <c r="K16" i="26"/>
  <c r="J17" i="26"/>
  <c r="K17" i="26" s="1"/>
  <c r="J18" i="26"/>
  <c r="K18" i="26"/>
  <c r="J19" i="26"/>
  <c r="K19" i="26"/>
  <c r="J20" i="26"/>
  <c r="K20" i="26" s="1"/>
  <c r="J21" i="26"/>
  <c r="K21" i="26"/>
  <c r="J22" i="26"/>
  <c r="K22" i="26"/>
  <c r="J23" i="26"/>
  <c r="K23" i="26" s="1"/>
  <c r="J24" i="26"/>
  <c r="K24" i="26"/>
  <c r="J25" i="26"/>
  <c r="K25" i="26"/>
  <c r="J26" i="26"/>
  <c r="K26" i="26" s="1"/>
  <c r="J27" i="26"/>
  <c r="K27" i="26"/>
  <c r="J28" i="26"/>
  <c r="K28" i="26"/>
  <c r="J29" i="26"/>
  <c r="K29" i="26" s="1"/>
  <c r="J30" i="26"/>
  <c r="K30" i="26"/>
  <c r="J31" i="26"/>
  <c r="K31" i="26"/>
  <c r="J32" i="26"/>
  <c r="K32" i="26" s="1"/>
  <c r="J33" i="26"/>
  <c r="K33" i="26"/>
  <c r="J34" i="26"/>
  <c r="K34" i="26"/>
  <c r="J35" i="26"/>
  <c r="K35" i="26" s="1"/>
  <c r="J36" i="26"/>
  <c r="K36" i="26"/>
  <c r="J37" i="26"/>
  <c r="K37" i="26"/>
  <c r="J8" i="26"/>
  <c r="K8" i="26" s="1"/>
  <c r="J9" i="25"/>
  <c r="K9" i="25"/>
  <c r="J10" i="25"/>
  <c r="K10" i="25" s="1"/>
  <c r="J11" i="25"/>
  <c r="K11" i="25" s="1"/>
  <c r="J12" i="25"/>
  <c r="K12" i="25"/>
  <c r="J13" i="25"/>
  <c r="K13" i="25" s="1"/>
  <c r="J14" i="25"/>
  <c r="K14" i="25"/>
  <c r="J15" i="25"/>
  <c r="K15" i="25"/>
  <c r="J16" i="25"/>
  <c r="K16" i="25"/>
  <c r="J17" i="25"/>
  <c r="K17" i="25" s="1"/>
  <c r="J18" i="25"/>
  <c r="K18" i="25"/>
  <c r="J19" i="25"/>
  <c r="K19" i="25" s="1"/>
  <c r="J20" i="25"/>
  <c r="K20" i="25"/>
  <c r="J21" i="25"/>
  <c r="K21" i="25"/>
  <c r="J22" i="25"/>
  <c r="K22" i="25"/>
  <c r="J23" i="25"/>
  <c r="K23" i="25" s="1"/>
  <c r="J24" i="25"/>
  <c r="K24" i="25"/>
  <c r="J25" i="25"/>
  <c r="K25" i="25" s="1"/>
  <c r="J26" i="25"/>
  <c r="K26" i="25"/>
  <c r="J27" i="25"/>
  <c r="K27" i="25"/>
  <c r="J28" i="25"/>
  <c r="K28" i="25"/>
  <c r="J29" i="25"/>
  <c r="K29" i="25" s="1"/>
  <c r="J30" i="25"/>
  <c r="K30" i="25"/>
  <c r="J31" i="25"/>
  <c r="K31" i="25" s="1"/>
  <c r="J32" i="25"/>
  <c r="K32" i="25"/>
  <c r="J33" i="25"/>
  <c r="K33" i="25"/>
  <c r="J34" i="25"/>
  <c r="K34" i="25"/>
  <c r="J35" i="25"/>
  <c r="K35" i="25" s="1"/>
  <c r="J36" i="25"/>
  <c r="K36" i="25"/>
  <c r="J37" i="25"/>
  <c r="K37" i="25" s="1"/>
  <c r="J8" i="25"/>
  <c r="K8" i="25" s="1"/>
  <c r="J13" i="24"/>
  <c r="K13" i="24" s="1"/>
  <c r="J9" i="24"/>
  <c r="K9" i="24" s="1"/>
  <c r="J10" i="24"/>
  <c r="K10" i="24" s="1"/>
  <c r="J11" i="24"/>
  <c r="K11" i="24" s="1"/>
  <c r="J12" i="24"/>
  <c r="K12" i="24" s="1"/>
  <c r="J14" i="24"/>
  <c r="K14" i="24" s="1"/>
  <c r="J15" i="24"/>
  <c r="K15" i="24" s="1"/>
  <c r="J16" i="24"/>
  <c r="K16" i="24" s="1"/>
  <c r="J17" i="24"/>
  <c r="K17" i="24" s="1"/>
  <c r="J18" i="24"/>
  <c r="K18" i="24" s="1"/>
  <c r="J19" i="24"/>
  <c r="K19" i="24"/>
  <c r="J20" i="24"/>
  <c r="K20" i="24" s="1"/>
  <c r="J21" i="24"/>
  <c r="K21" i="24" s="1"/>
  <c r="J22" i="24"/>
  <c r="K22" i="24" s="1"/>
  <c r="J23" i="24"/>
  <c r="K23" i="24" s="1"/>
  <c r="J24" i="24"/>
  <c r="K24" i="24" s="1"/>
  <c r="J25" i="24"/>
  <c r="K25" i="24"/>
  <c r="J26" i="24"/>
  <c r="K26" i="24" s="1"/>
  <c r="J27" i="24"/>
  <c r="K27" i="24" s="1"/>
  <c r="J28" i="24"/>
  <c r="K28" i="24" s="1"/>
  <c r="J29" i="24"/>
  <c r="K29" i="24" s="1"/>
  <c r="J30" i="24"/>
  <c r="K30" i="24" s="1"/>
  <c r="J31" i="24"/>
  <c r="K31" i="24"/>
  <c r="J32" i="24"/>
  <c r="K32" i="24" s="1"/>
  <c r="J33" i="24"/>
  <c r="K33" i="24" s="1"/>
  <c r="J34" i="24"/>
  <c r="K34" i="24" s="1"/>
  <c r="J35" i="24"/>
  <c r="K35" i="24" s="1"/>
  <c r="J36" i="24"/>
  <c r="K36" i="24" s="1"/>
  <c r="J37" i="24"/>
  <c r="K37" i="24"/>
  <c r="J8" i="24"/>
  <c r="K8" i="24" s="1"/>
  <c r="J9" i="23"/>
  <c r="K9" i="23"/>
  <c r="J10" i="23"/>
  <c r="K10" i="23"/>
  <c r="J11" i="23"/>
  <c r="K11" i="23" s="1"/>
  <c r="J12" i="23"/>
  <c r="K12" i="23" s="1"/>
  <c r="J13" i="23"/>
  <c r="K13" i="23"/>
  <c r="J14" i="23"/>
  <c r="K14" i="23" s="1"/>
  <c r="J15" i="23"/>
  <c r="K15" i="23"/>
  <c r="J16" i="23"/>
  <c r="K16" i="23"/>
  <c r="J17" i="23"/>
  <c r="K17" i="23" s="1"/>
  <c r="J18" i="23"/>
  <c r="K18" i="23" s="1"/>
  <c r="J19" i="23"/>
  <c r="K19" i="23"/>
  <c r="J20" i="23"/>
  <c r="K20" i="23" s="1"/>
  <c r="J21" i="23"/>
  <c r="K21" i="23"/>
  <c r="J22" i="23"/>
  <c r="K22" i="23"/>
  <c r="J23" i="23"/>
  <c r="K23" i="23" s="1"/>
  <c r="J24" i="23"/>
  <c r="K24" i="23" s="1"/>
  <c r="J25" i="23"/>
  <c r="K25" i="23"/>
  <c r="J26" i="23"/>
  <c r="K26" i="23" s="1"/>
  <c r="J27" i="23"/>
  <c r="K27" i="23"/>
  <c r="J28" i="23"/>
  <c r="K28" i="23"/>
  <c r="J29" i="23"/>
  <c r="K29" i="23" s="1"/>
  <c r="J30" i="23"/>
  <c r="K30" i="23" s="1"/>
  <c r="J31" i="23"/>
  <c r="K31" i="23"/>
  <c r="J32" i="23"/>
  <c r="K32" i="23" s="1"/>
  <c r="J33" i="23"/>
  <c r="K33" i="23"/>
  <c r="J34" i="23"/>
  <c r="K34" i="23"/>
  <c r="J35" i="23"/>
  <c r="K35" i="23" s="1"/>
  <c r="J36" i="23"/>
  <c r="K36" i="23" s="1"/>
  <c r="J37" i="23"/>
  <c r="K37" i="23"/>
  <c r="J8" i="23"/>
  <c r="K8" i="23" s="1"/>
  <c r="J9" i="22"/>
  <c r="K9" i="22" s="1"/>
  <c r="J10" i="22"/>
  <c r="K10" i="22"/>
  <c r="J11" i="22"/>
  <c r="K11" i="22"/>
  <c r="J12" i="22"/>
  <c r="K12" i="22" s="1"/>
  <c r="J13" i="22"/>
  <c r="K13" i="22"/>
  <c r="J14" i="22"/>
  <c r="K14" i="22"/>
  <c r="J15" i="22"/>
  <c r="K15" i="22" s="1"/>
  <c r="J16" i="22"/>
  <c r="K16" i="22"/>
  <c r="J17" i="22"/>
  <c r="K17" i="22"/>
  <c r="J18" i="22"/>
  <c r="K18" i="22" s="1"/>
  <c r="J19" i="22"/>
  <c r="K19" i="22"/>
  <c r="J20" i="22"/>
  <c r="K20" i="22"/>
  <c r="J21" i="22"/>
  <c r="K21" i="22" s="1"/>
  <c r="J22" i="22"/>
  <c r="K22" i="22"/>
  <c r="J23" i="22"/>
  <c r="K23" i="22"/>
  <c r="J24" i="22"/>
  <c r="K24" i="22" s="1"/>
  <c r="J25" i="22"/>
  <c r="K25" i="22"/>
  <c r="J26" i="22"/>
  <c r="K26" i="22"/>
  <c r="J27" i="22"/>
  <c r="K27" i="22" s="1"/>
  <c r="J28" i="22"/>
  <c r="K28" i="22"/>
  <c r="J29" i="22"/>
  <c r="K29" i="22"/>
  <c r="J30" i="22"/>
  <c r="K30" i="22" s="1"/>
  <c r="J31" i="22"/>
  <c r="K31" i="22"/>
  <c r="J32" i="22"/>
  <c r="K32" i="22"/>
  <c r="J33" i="22"/>
  <c r="K33" i="22" s="1"/>
  <c r="J34" i="22"/>
  <c r="K34" i="22"/>
  <c r="J35" i="22"/>
  <c r="K35" i="22"/>
  <c r="J36" i="22"/>
  <c r="K36" i="22" s="1"/>
  <c r="J37" i="22"/>
  <c r="K37" i="22"/>
  <c r="J8" i="22"/>
  <c r="K8" i="22" s="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K8" i="21"/>
  <c r="J8" i="21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8" i="20"/>
  <c r="L10" i="18"/>
  <c r="L17" i="18"/>
  <c r="L22" i="18"/>
  <c r="L30" i="18"/>
  <c r="L34" i="18"/>
  <c r="K13" i="18"/>
  <c r="L13" i="18" s="1"/>
  <c r="K9" i="18"/>
  <c r="L9" i="18" s="1"/>
  <c r="K10" i="18"/>
  <c r="K11" i="18"/>
  <c r="L11" i="18" s="1"/>
  <c r="K12" i="18"/>
  <c r="L12" i="18" s="1"/>
  <c r="K14" i="18"/>
  <c r="L14" i="18" s="1"/>
  <c r="K15" i="18"/>
  <c r="L15" i="18" s="1"/>
  <c r="K16" i="18"/>
  <c r="L16" i="18" s="1"/>
  <c r="K17" i="18"/>
  <c r="K18" i="18"/>
  <c r="L18" i="18" s="1"/>
  <c r="K19" i="18"/>
  <c r="L19" i="18" s="1"/>
  <c r="K20" i="18"/>
  <c r="L20" i="18" s="1"/>
  <c r="K21" i="18"/>
  <c r="L21" i="18" s="1"/>
  <c r="K22" i="18"/>
  <c r="K23" i="18"/>
  <c r="L23" i="18" s="1"/>
  <c r="K24" i="18"/>
  <c r="L24" i="18" s="1"/>
  <c r="K25" i="18"/>
  <c r="L25" i="18" s="1"/>
  <c r="K26" i="18"/>
  <c r="L26" i="18" s="1"/>
  <c r="K27" i="18"/>
  <c r="L27" i="18" s="1"/>
  <c r="K28" i="18"/>
  <c r="L28" i="18" s="1"/>
  <c r="K29" i="18"/>
  <c r="L29" i="18" s="1"/>
  <c r="K30" i="18"/>
  <c r="K31" i="18"/>
  <c r="L31" i="18" s="1"/>
  <c r="K32" i="18"/>
  <c r="L32" i="18" s="1"/>
  <c r="K33" i="18"/>
  <c r="L33" i="18" s="1"/>
  <c r="K34" i="18"/>
  <c r="K35" i="18"/>
  <c r="L35" i="18" s="1"/>
  <c r="K36" i="18"/>
  <c r="L36" i="18" s="1"/>
  <c r="P8" i="18"/>
  <c r="D38" i="30"/>
  <c r="D37" i="32"/>
  <c r="D38" i="33"/>
  <c r="J37" i="33" s="1"/>
  <c r="K37" i="33" s="1"/>
  <c r="D37" i="25"/>
  <c r="E38" i="18"/>
  <c r="K37" i="18" s="1"/>
  <c r="L37" i="18" s="1"/>
</calcChain>
</file>

<file path=xl/sharedStrings.xml><?xml version="1.0" encoding="utf-8"?>
<sst xmlns="http://schemas.openxmlformats.org/spreadsheetml/2006/main" count="1021" uniqueCount="275">
  <si>
    <t>REPORT FORM &amp; CALCULATIONS</t>
  </si>
  <si>
    <t>STAGE</t>
  </si>
  <si>
    <t>TESTING TIMES</t>
  </si>
  <si>
    <t>GAUGE PRESSURE BARS</t>
  </si>
  <si>
    <t>WATER INJECTED INTO HOLE IN TESTING PERIOD TOTAL QUANTITY READ FROM WATER METER)</t>
  </si>
  <si>
    <t>LUGEON VALUE</t>
  </si>
  <si>
    <t>CLOCK TIMES</t>
  </si>
  <si>
    <t>FROM</t>
  </si>
  <si>
    <t>TO</t>
  </si>
  <si>
    <t>REQUIRED MINS.</t>
  </si>
  <si>
    <t>ACTUAL MINS.</t>
  </si>
  <si>
    <t>REQUIRED</t>
  </si>
  <si>
    <t>ACTUAL</t>
  </si>
  <si>
    <t>LITRES</t>
  </si>
  <si>
    <t>FOR EACH TEST</t>
  </si>
  <si>
    <t>REPRESTNTA-TIVE FOR TESTED STAGE</t>
  </si>
  <si>
    <t>GROUP</t>
  </si>
  <si>
    <t>A LAMINAR</t>
  </si>
  <si>
    <t>B TURBULENT</t>
  </si>
  <si>
    <t>D WASH-OUT</t>
  </si>
  <si>
    <t>E VOID FILLING</t>
  </si>
  <si>
    <t>*</t>
  </si>
  <si>
    <t>* PARTING BEYOND PUMP CAPACITY</t>
  </si>
  <si>
    <t xml:space="preserve"> C DILATION</t>
  </si>
  <si>
    <t>1st 10 minutes is at a low pressure - (pressure "a")</t>
  </si>
  <si>
    <t>2nd 10 minutes run is at a medium pressure - (pressure "b")</t>
  </si>
  <si>
    <t>3rd 10 minutes run is at a peak pressure - (pressure "c")</t>
  </si>
  <si>
    <t>4th 10 minutes run is at a medium pressure - (pressure "b" again)</t>
  </si>
  <si>
    <t>5th 10 minutes run is at a low pressure - (pressure "a" again)</t>
  </si>
  <si>
    <t>10 (bars)</t>
  </si>
  <si>
    <t>test pressure (bars)</t>
  </si>
  <si>
    <t>Lugeon Value = Water taken in test (litres/metre/min)        X</t>
  </si>
  <si>
    <t>EXPLANATION OF THE CALCULATION</t>
  </si>
  <si>
    <t>Lugeon (1933) in his standard test, specified a pressure of 10 bars (150p.s.i.;  1,000kPa).</t>
  </si>
  <si>
    <t>The "modified" test usually uses lower pressure than this because:</t>
  </si>
  <si>
    <t>(i)</t>
  </si>
  <si>
    <t>(ii)</t>
  </si>
  <si>
    <t>use of a pressure as high as 10 bars is not aways advisable, particularly at shallow depths</t>
  </si>
  <si>
    <t>in the weaker rocks.</t>
  </si>
  <si>
    <t>(iii)</t>
  </si>
  <si>
    <t>been (supposedly) obtained if the "definition" pressure (10 bars) has been used.</t>
  </si>
  <si>
    <t>Lugeon values then result from this conversion.</t>
  </si>
  <si>
    <t>Formula (1) carries out this conversion.  However, it presumes direct proportion when relating the</t>
  </si>
  <si>
    <t>pressures;  this presumption is only valid if flow through open jointing is laminar.</t>
  </si>
  <si>
    <t>runs, it becomes immediately apparent that the flow is not laminar, or that some other factor is exerting</t>
  </si>
  <si>
    <t>an influence.</t>
  </si>
  <si>
    <t>Accordingly, when significantly different Lugeon values result from the calculation carried out for five test</t>
  </si>
  <si>
    <t>When using the "modified" test, it is necessary to convert the results into values which would have</t>
  </si>
  <si>
    <t>a range of pressures (rather than a single pressure) is desirable, as discussed in this paper.</t>
  </si>
  <si>
    <t>satisfactory results can be readily obtained with lower pressures.</t>
  </si>
  <si>
    <t>Five consecutive water (pump-in) tests are done, each of ten minutes duration;  the</t>
  </si>
  <si>
    <t>THE LUGEON METHOD</t>
  </si>
  <si>
    <t xml:space="preserve">G1 - GROUT HOLE </t>
  </si>
  <si>
    <t>DATE</t>
  </si>
  <si>
    <t>09H00</t>
  </si>
  <si>
    <t>09H15</t>
  </si>
  <si>
    <t>09H25</t>
  </si>
  <si>
    <t>09H35</t>
  </si>
  <si>
    <t>REMARKS :  CRACKS = 15.2m</t>
  </si>
  <si>
    <t>SEVERE CAVITY AT 20.1m</t>
  </si>
  <si>
    <t>HOLE DEPTH :  24.1 m</t>
  </si>
  <si>
    <t xml:space="preserve">G2 - GROUT HOLE </t>
  </si>
  <si>
    <t>HOLE DEPTH :  22.7m</t>
  </si>
  <si>
    <t>12H03</t>
  </si>
  <si>
    <t>12H13</t>
  </si>
  <si>
    <t>12H20</t>
  </si>
  <si>
    <t>12H30</t>
  </si>
  <si>
    <t>CAVITY :  12.2m</t>
  </si>
  <si>
    <t>CAVITY :  20.8m</t>
  </si>
  <si>
    <t xml:space="preserve">G3 - GROUT HOLE </t>
  </si>
  <si>
    <t>HOLE DEPTH :  22.8m</t>
  </si>
  <si>
    <t>13H50</t>
  </si>
  <si>
    <t>14H00</t>
  </si>
  <si>
    <t>14H07</t>
  </si>
  <si>
    <t>14H17</t>
  </si>
  <si>
    <t>CAVITY :  13.1m</t>
  </si>
  <si>
    <t xml:space="preserve">G4 - GROUT HOLE </t>
  </si>
  <si>
    <t>HOLE DEPTH :  23.5m</t>
  </si>
  <si>
    <t>14H35</t>
  </si>
  <si>
    <t>14H45</t>
  </si>
  <si>
    <t>14H48</t>
  </si>
  <si>
    <t>14H58</t>
  </si>
  <si>
    <t>NO SEVERE CAVITIES</t>
  </si>
  <si>
    <t xml:space="preserve">G5 - GROUT HOLE </t>
  </si>
  <si>
    <t>HOLE DEPTH :  24m</t>
  </si>
  <si>
    <t>15H22</t>
  </si>
  <si>
    <t>SMALL CAVITY :  12.1m</t>
  </si>
  <si>
    <t xml:space="preserve">G6 - GROUT HOLE </t>
  </si>
  <si>
    <t>09H20</t>
  </si>
  <si>
    <t>15H32</t>
  </si>
  <si>
    <t>MINOR CAVITY :  10.9m</t>
  </si>
  <si>
    <t>SEVERE CAVITY :  19.7m</t>
  </si>
  <si>
    <t xml:space="preserve">G7 - GROUT HOLE </t>
  </si>
  <si>
    <t>HOLE DEPTH :  21.9m</t>
  </si>
  <si>
    <t>09H48</t>
  </si>
  <si>
    <t>10H00</t>
  </si>
  <si>
    <t>10H20</t>
  </si>
  <si>
    <t>10H30</t>
  </si>
  <si>
    <t>10H40</t>
  </si>
  <si>
    <t>MINOR CAVITY :  19.1m</t>
  </si>
  <si>
    <t>ERRATIC PRESSURE.  DIFFICULT TO KEEP AT ONE PLACE</t>
  </si>
  <si>
    <t xml:space="preserve">G8 - GROUT HOLE </t>
  </si>
  <si>
    <t>10H45</t>
  </si>
  <si>
    <t>10H50</t>
  </si>
  <si>
    <t>SEVERE CAVITY :  21.4m</t>
  </si>
  <si>
    <t>HOLE DEPTH :  25.8m</t>
  </si>
  <si>
    <t xml:space="preserve">G9 - GROUT HOLE </t>
  </si>
  <si>
    <t>HOLE DEPTH :  23.7m</t>
  </si>
  <si>
    <t>11H05</t>
  </si>
  <si>
    <t>11H20</t>
  </si>
  <si>
    <t>CAVITY :  21.5m</t>
  </si>
  <si>
    <t xml:space="preserve">G10 - GROUT HOLE </t>
  </si>
  <si>
    <t>13H40</t>
  </si>
  <si>
    <t>SEVERE CAVITY :  16.5m</t>
  </si>
  <si>
    <t>CAVITY (MINOR) :  4.8m</t>
  </si>
  <si>
    <t>10 BAGS</t>
  </si>
  <si>
    <t xml:space="preserve">G11 - GROUT HOLE </t>
  </si>
  <si>
    <t>14H18</t>
  </si>
  <si>
    <t>13H55</t>
  </si>
  <si>
    <t>SEVERE CAVITY :  22.2m</t>
  </si>
  <si>
    <t>DENSITY :  960g</t>
  </si>
  <si>
    <t>PACKER :  11.5m</t>
  </si>
  <si>
    <t>GROUT :   22/10</t>
  </si>
  <si>
    <t>PACKER :  11.0m FOR GROUTING PRESSURE KPA 250</t>
  </si>
  <si>
    <t>TEST HOLE 3 @ 10.3m = 89 = DPT</t>
  </si>
  <si>
    <t>T HOLE 1</t>
  </si>
  <si>
    <t>1st stage</t>
  </si>
  <si>
    <t>13h58</t>
  </si>
  <si>
    <t>14h08</t>
  </si>
  <si>
    <t>14h09</t>
  </si>
  <si>
    <t>14h19</t>
  </si>
  <si>
    <t>14h20</t>
  </si>
  <si>
    <t>14h27</t>
  </si>
  <si>
    <t>14h28</t>
  </si>
  <si>
    <t>14h37</t>
  </si>
  <si>
    <t>14h38</t>
  </si>
  <si>
    <t>15h12</t>
  </si>
  <si>
    <t>1m</t>
  </si>
  <si>
    <t>15H13</t>
  </si>
  <si>
    <t>15H19</t>
  </si>
  <si>
    <t>15H20</t>
  </si>
  <si>
    <t>15H25</t>
  </si>
  <si>
    <t>2nd stage</t>
  </si>
  <si>
    <t>15H27</t>
  </si>
  <si>
    <t>15H37</t>
  </si>
  <si>
    <t>13H06</t>
  </si>
  <si>
    <t>13H16</t>
  </si>
  <si>
    <t>13H17</t>
  </si>
  <si>
    <t>13H27</t>
  </si>
  <si>
    <t>13H28</t>
  </si>
  <si>
    <t>13H33</t>
  </si>
  <si>
    <t>13H35</t>
  </si>
  <si>
    <t>13H41</t>
  </si>
  <si>
    <t>13H42</t>
  </si>
  <si>
    <t>07h30</t>
  </si>
  <si>
    <t>07H20</t>
  </si>
  <si>
    <t>07H33</t>
  </si>
  <si>
    <t>07H43</t>
  </si>
  <si>
    <t>07H45</t>
  </si>
  <si>
    <t>07H55</t>
  </si>
  <si>
    <t>08H00</t>
  </si>
  <si>
    <t>08H10</t>
  </si>
  <si>
    <t>08H12</t>
  </si>
  <si>
    <t>08H22</t>
  </si>
  <si>
    <t>A LAMINAR  - T1</t>
  </si>
  <si>
    <t>B TURBULENT - T2</t>
  </si>
  <si>
    <t xml:space="preserve"> C DILATION - T3</t>
  </si>
  <si>
    <t>D WASH-OUT - T4</t>
  </si>
  <si>
    <t>E VOID FILLING - T5</t>
  </si>
  <si>
    <t>T6</t>
  </si>
  <si>
    <t>W/S = 0.5</t>
  </si>
  <si>
    <t>GROUT MIX :  CEMENT  50kg</t>
  </si>
  <si>
    <t>UCS - 0124 = 250g</t>
  </si>
  <si>
    <t>WATER = 25l</t>
  </si>
  <si>
    <t xml:space="preserve">A LAMINAR  </t>
  </si>
  <si>
    <t xml:space="preserve">B TURBULENT </t>
  </si>
  <si>
    <t xml:space="preserve"> C DILATION </t>
  </si>
  <si>
    <t xml:space="preserve">D WASH-OUT </t>
  </si>
  <si>
    <t>4m</t>
  </si>
  <si>
    <t>TEST HOLE 3 @ 10.3 - 89 - DPT</t>
  </si>
  <si>
    <t>TEST 2</t>
  </si>
  <si>
    <t>09H54</t>
  </si>
  <si>
    <t xml:space="preserve">LITRES    </t>
  </si>
  <si>
    <t>8m</t>
  </si>
  <si>
    <t>5m</t>
  </si>
  <si>
    <t>6m</t>
  </si>
  <si>
    <t>16H03</t>
  </si>
  <si>
    <t>16H15</t>
  </si>
  <si>
    <t>16H10</t>
  </si>
  <si>
    <t>16H20</t>
  </si>
  <si>
    <t>REMARKS</t>
  </si>
  <si>
    <t>15H40</t>
  </si>
  <si>
    <t>15H55</t>
  </si>
  <si>
    <t>09H40</t>
  </si>
  <si>
    <t>14H47</t>
  </si>
  <si>
    <t>15H02</t>
  </si>
  <si>
    <t>P/B</t>
  </si>
  <si>
    <t>09H58</t>
  </si>
  <si>
    <t>10H04</t>
  </si>
  <si>
    <t>09H32</t>
  </si>
  <si>
    <t>09H43</t>
  </si>
  <si>
    <t>10H03</t>
  </si>
  <si>
    <t>10H14</t>
  </si>
  <si>
    <t>09H42</t>
  </si>
  <si>
    <t>09H3</t>
  </si>
  <si>
    <t>09H59</t>
  </si>
  <si>
    <t>10H13</t>
  </si>
  <si>
    <t>10H24</t>
  </si>
  <si>
    <t>TEST HOLE 1 :  HERMAN LOMBAARD</t>
  </si>
  <si>
    <t>T1</t>
  </si>
  <si>
    <t>T3</t>
  </si>
  <si>
    <t>T4</t>
  </si>
  <si>
    <t>9.3m</t>
  </si>
  <si>
    <t>T2</t>
  </si>
  <si>
    <t>5.5m</t>
  </si>
  <si>
    <t>7.5m</t>
  </si>
  <si>
    <t>0.9m</t>
  </si>
  <si>
    <t>T5</t>
  </si>
  <si>
    <t>13H00</t>
  </si>
  <si>
    <t>13H10</t>
  </si>
  <si>
    <t>13H15</t>
  </si>
  <si>
    <t>13H26</t>
  </si>
  <si>
    <t>13H30</t>
  </si>
  <si>
    <t>13H40410</t>
  </si>
  <si>
    <t>13H52</t>
  </si>
  <si>
    <t>14H28</t>
  </si>
  <si>
    <t>14H8</t>
  </si>
  <si>
    <t>14H39</t>
  </si>
  <si>
    <t>14H49</t>
  </si>
  <si>
    <t>14H50</t>
  </si>
  <si>
    <t>15H01</t>
  </si>
  <si>
    <t>15H12</t>
  </si>
  <si>
    <t>15H23</t>
  </si>
  <si>
    <t>09H09</t>
  </si>
  <si>
    <t>09H19</t>
  </si>
  <si>
    <t>09H30</t>
  </si>
  <si>
    <t>09H41</t>
  </si>
  <si>
    <t>09H49</t>
  </si>
  <si>
    <t>09H55</t>
  </si>
  <si>
    <t>10H01</t>
  </si>
  <si>
    <t>10H49</t>
  </si>
  <si>
    <t>10H59</t>
  </si>
  <si>
    <t>11H00</t>
  </si>
  <si>
    <t>11H10</t>
  </si>
  <si>
    <t>11H12</t>
  </si>
  <si>
    <t>11H23</t>
  </si>
  <si>
    <t>11H25</t>
  </si>
  <si>
    <t>11H34</t>
  </si>
  <si>
    <t>11H35</t>
  </si>
  <si>
    <t>11H45</t>
  </si>
  <si>
    <t>13H04</t>
  </si>
  <si>
    <t>13H14</t>
  </si>
  <si>
    <t>13H25</t>
  </si>
  <si>
    <t>13H37</t>
  </si>
  <si>
    <t>13H38</t>
  </si>
  <si>
    <t>13H46</t>
  </si>
  <si>
    <t>TEST HOLE 4</t>
  </si>
  <si>
    <t>T1 HERMAN 2024/10/02</t>
  </si>
  <si>
    <t>T2 CPH 2024/10/03</t>
  </si>
  <si>
    <t>T3 CPH 2024/10/04</t>
  </si>
  <si>
    <t>SEMENT 50</t>
  </si>
  <si>
    <t>MIX 2</t>
  </si>
  <si>
    <t>UCS-012A 150g</t>
  </si>
  <si>
    <t>WATER 20 Litres</t>
  </si>
  <si>
    <t>GROUT MIX</t>
  </si>
  <si>
    <t>CEMENT 50kg</t>
  </si>
  <si>
    <t>WATER 8 Litres</t>
  </si>
  <si>
    <t>T2 HERMAN</t>
  </si>
  <si>
    <t>T3 HERMAN 2024/10/08</t>
  </si>
  <si>
    <t>TEST HOLE 5</t>
  </si>
  <si>
    <t>GAUGE PRESSURE Kpa</t>
  </si>
  <si>
    <t>WATER TEST STAGE</t>
  </si>
  <si>
    <t>GROUT STAGE NU AND INFO</t>
  </si>
  <si>
    <r>
      <t>Stage1 Packer plased on 15m IH Camera 20.1 meter 275 Kg dry mix, Cup Wate = 985g = 1.79</t>
    </r>
    <r>
      <rPr>
        <sz val="8"/>
        <color theme="1"/>
        <rFont val="Aptos Narrow"/>
        <family val="2"/>
      </rPr>
      <t>q</t>
    </r>
    <r>
      <rPr>
        <sz val="8"/>
        <color theme="1"/>
        <rFont val="Calibri"/>
        <family val="2"/>
      </rPr>
      <t xml:space="preserve"> </t>
    </r>
    <r>
      <rPr>
        <sz val="8"/>
        <color theme="1"/>
        <rFont val="Calibri"/>
        <family val="2"/>
        <scheme val="minor"/>
      </rPr>
      <t>Wet.</t>
    </r>
  </si>
  <si>
    <t>Liter per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</si>
</sst>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vertical="center" wrapText="1"/>
    </xf>
    <xf numFmtId="14" fontId="3" fillId="0" borderId="27" xfId="0" applyNumberFormat="1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2" fillId="0" borderId="24" xfId="0" applyFont="1" applyBorder="1"/>
    <xf numFmtId="0" fontId="2" fillId="0" borderId="25" xfId="0" applyFont="1" applyBorder="1"/>
    <xf numFmtId="0" fontId="5" fillId="0" borderId="14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11" xfId="0" applyFont="1" applyBorder="1" applyAlignment="1">
      <alignment horizontal="center"/>
    </xf>
    <xf numFmtId="20" fontId="5" fillId="0" borderId="1" xfId="0" applyNumberFormat="1" applyFont="1" applyBorder="1"/>
    <xf numFmtId="0" fontId="4" fillId="0" borderId="32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6" xfId="0" applyFont="1" applyFill="1" applyBorder="1"/>
    <xf numFmtId="0" fontId="7" fillId="0" borderId="0" xfId="0" applyFont="1"/>
    <xf numFmtId="1" fontId="2" fillId="0" borderId="24" xfId="0" applyNumberFormat="1" applyFont="1" applyBorder="1"/>
    <xf numFmtId="1" fontId="2" fillId="0" borderId="1" xfId="0" applyNumberFormat="1" applyFont="1" applyBorder="1" applyAlignment="1">
      <alignment horizontal="center" vertical="center" textRotation="90" wrapText="1"/>
    </xf>
    <xf numFmtId="1" fontId="5" fillId="0" borderId="1" xfId="0" applyNumberFormat="1" applyFont="1" applyBorder="1"/>
    <xf numFmtId="1" fontId="2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1" fontId="4" fillId="0" borderId="3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14" fontId="3" fillId="0" borderId="20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2" fillId="4" borderId="0" xfId="0" applyFont="1" applyFill="1"/>
    <xf numFmtId="0" fontId="5" fillId="2" borderId="21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textRotation="45"/>
    </xf>
    <xf numFmtId="0" fontId="2" fillId="0" borderId="9" xfId="0" applyFont="1" applyBorder="1" applyAlignment="1">
      <alignment horizontal="center" vertical="center" textRotation="45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14" fontId="2" fillId="0" borderId="10" xfId="0" applyNumberFormat="1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14" fontId="2" fillId="0" borderId="13" xfId="0" applyNumberFormat="1" applyFont="1" applyBorder="1" applyAlignment="1">
      <alignment horizontal="center" vertical="center" textRotation="90"/>
    </xf>
    <xf numFmtId="14" fontId="2" fillId="0" borderId="11" xfId="0" applyNumberFormat="1" applyFont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45"/>
    </xf>
    <xf numFmtId="0" fontId="2" fillId="0" borderId="29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2" fillId="0" borderId="3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0" xfId="0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30BA-F7BB-49F5-86AF-6F0A45A9DBF8}">
  <sheetPr>
    <pageSetUpPr fitToPage="1"/>
  </sheetPr>
  <dimension ref="A1:P51"/>
  <sheetViews>
    <sheetView tabSelected="1" topLeftCell="A18" zoomScaleNormal="100" workbookViewId="0">
      <selection activeCell="O13" sqref="O13"/>
    </sheetView>
  </sheetViews>
  <sheetFormatPr defaultColWidth="9.08984375" defaultRowHeight="10.5" x14ac:dyDescent="0.25"/>
  <cols>
    <col min="1" max="3" width="9.08984375" style="5"/>
    <col min="4" max="4" width="6.36328125" style="5" customWidth="1"/>
    <col min="5" max="5" width="9.08984375" style="22"/>
    <col min="6" max="7" width="15.6328125" style="5" customWidth="1"/>
    <col min="8" max="8" width="9.08984375" style="22"/>
    <col min="9" max="10" width="12.08984375" style="22" customWidth="1"/>
    <col min="11" max="11" width="7.54296875" style="5" customWidth="1"/>
    <col min="12" max="12" width="11.26953125" style="36" customWidth="1"/>
    <col min="13" max="13" width="9.08984375" style="5"/>
    <col min="14" max="14" width="9.6328125" style="5" customWidth="1"/>
    <col min="15" max="16384" width="9.08984375" style="5"/>
  </cols>
  <sheetData>
    <row r="1" spans="1:16" x14ac:dyDescent="0.25">
      <c r="A1" s="42"/>
      <c r="B1" s="65" t="s">
        <v>52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6" ht="11" thickBot="1" x14ac:dyDescent="0.3">
      <c r="A2" s="42"/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6" ht="25.25" customHeight="1" x14ac:dyDescent="0.25">
      <c r="A3" s="42"/>
      <c r="B3" s="75" t="s">
        <v>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53" t="s">
        <v>16</v>
      </c>
    </row>
    <row r="4" spans="1:16" ht="25.25" customHeight="1" thickBot="1" x14ac:dyDescent="0.3">
      <c r="A4" s="42"/>
      <c r="B4" s="71" t="s">
        <v>60</v>
      </c>
      <c r="C4" s="72"/>
      <c r="D4" s="72"/>
      <c r="E4" s="72"/>
      <c r="F4" s="72"/>
      <c r="G4" s="72"/>
      <c r="H4" s="73"/>
      <c r="I4" s="73"/>
      <c r="J4" s="73"/>
      <c r="K4" s="72"/>
      <c r="L4" s="72"/>
      <c r="M4" s="74"/>
      <c r="N4" s="78"/>
    </row>
    <row r="5" spans="1:16" ht="26" customHeight="1" thickBot="1" x14ac:dyDescent="0.3">
      <c r="A5" s="47" t="s">
        <v>272</v>
      </c>
      <c r="B5" s="39" t="s">
        <v>53</v>
      </c>
      <c r="C5" s="79" t="s">
        <v>271</v>
      </c>
      <c r="D5" s="82" t="s">
        <v>2</v>
      </c>
      <c r="E5" s="83"/>
      <c r="F5" s="83"/>
      <c r="G5" s="84"/>
      <c r="H5" s="85" t="s">
        <v>270</v>
      </c>
      <c r="I5" s="86"/>
      <c r="J5" s="30" t="s">
        <v>274</v>
      </c>
      <c r="K5" s="87" t="s">
        <v>4</v>
      </c>
      <c r="L5" s="33"/>
      <c r="M5" s="18"/>
      <c r="N5" s="53"/>
    </row>
    <row r="6" spans="1:16" ht="35.4" customHeight="1" thickBot="1" x14ac:dyDescent="0.3">
      <c r="A6" s="48"/>
      <c r="B6" s="40">
        <v>45581</v>
      </c>
      <c r="C6" s="80"/>
      <c r="D6" s="47" t="s">
        <v>9</v>
      </c>
      <c r="E6" s="47" t="s">
        <v>10</v>
      </c>
      <c r="F6" s="89" t="s">
        <v>6</v>
      </c>
      <c r="G6" s="90"/>
      <c r="H6" s="59" t="s">
        <v>11</v>
      </c>
      <c r="I6" s="59" t="s">
        <v>12</v>
      </c>
      <c r="J6" s="37">
        <v>300</v>
      </c>
      <c r="K6" s="88"/>
      <c r="L6" s="61" t="s">
        <v>5</v>
      </c>
      <c r="M6" s="62"/>
      <c r="N6" s="53"/>
      <c r="P6" s="5">
        <v>300</v>
      </c>
    </row>
    <row r="7" spans="1:16" ht="57" customHeight="1" thickBot="1" x14ac:dyDescent="0.3">
      <c r="A7" s="49"/>
      <c r="B7" s="41"/>
      <c r="C7" s="81"/>
      <c r="D7" s="49"/>
      <c r="E7" s="49"/>
      <c r="F7" s="7" t="s">
        <v>7</v>
      </c>
      <c r="G7" s="6" t="s">
        <v>8</v>
      </c>
      <c r="H7" s="60"/>
      <c r="I7" s="60"/>
      <c r="J7" s="7">
        <v>60</v>
      </c>
      <c r="K7" s="8" t="s">
        <v>13</v>
      </c>
      <c r="L7" s="34" t="s">
        <v>14</v>
      </c>
      <c r="M7" s="1" t="s">
        <v>15</v>
      </c>
      <c r="N7" s="53"/>
      <c r="P7" s="5">
        <v>60</v>
      </c>
    </row>
    <row r="8" spans="1:16" ht="22.25" customHeight="1" thickBot="1" x14ac:dyDescent="0.35">
      <c r="A8" s="91" t="s">
        <v>273</v>
      </c>
      <c r="B8" s="63">
        <v>45581</v>
      </c>
      <c r="C8" s="9" t="s">
        <v>7</v>
      </c>
      <c r="D8" s="10">
        <v>10</v>
      </c>
      <c r="E8" s="21">
        <v>15</v>
      </c>
      <c r="F8" s="20" t="s">
        <v>54</v>
      </c>
      <c r="G8" s="20" t="s">
        <v>55</v>
      </c>
      <c r="H8" s="21">
        <v>100</v>
      </c>
      <c r="I8" s="21">
        <v>0.1</v>
      </c>
      <c r="J8" s="21">
        <v>650</v>
      </c>
      <c r="K8" s="20">
        <f>SUM((J8/$J$7)*E8)</f>
        <v>162.5</v>
      </c>
      <c r="L8" s="35">
        <f>SUM(K8*(H8/I8))</f>
        <v>162500</v>
      </c>
      <c r="M8" s="50"/>
      <c r="N8" s="53" t="s">
        <v>17</v>
      </c>
      <c r="P8" s="5">
        <f>P6/P7</f>
        <v>5</v>
      </c>
    </row>
    <row r="9" spans="1:16" ht="22.25" customHeight="1" thickBot="1" x14ac:dyDescent="0.35">
      <c r="A9" s="92"/>
      <c r="B9" s="63">
        <v>45581</v>
      </c>
      <c r="C9" s="19">
        <v>16</v>
      </c>
      <c r="D9" s="10">
        <v>10</v>
      </c>
      <c r="E9" s="21"/>
      <c r="F9" s="20"/>
      <c r="G9" s="20"/>
      <c r="H9" s="21">
        <v>250</v>
      </c>
      <c r="I9" s="21"/>
      <c r="J9" s="21"/>
      <c r="K9" s="20">
        <f t="shared" ref="K9:K36" si="0">SUM((J9/$J$7)*E9)</f>
        <v>0</v>
      </c>
      <c r="L9" s="35" t="e">
        <f t="shared" ref="L9:L37" si="1">SUM(K9*(H9/I9))</f>
        <v>#DIV/0!</v>
      </c>
      <c r="M9" s="51"/>
      <c r="N9" s="54"/>
    </row>
    <row r="10" spans="1:16" ht="22.25" customHeight="1" thickBot="1" x14ac:dyDescent="0.35">
      <c r="A10" s="92"/>
      <c r="B10" s="63">
        <v>45581</v>
      </c>
      <c r="C10" s="11" t="s">
        <v>8</v>
      </c>
      <c r="D10" s="10">
        <v>10</v>
      </c>
      <c r="E10" s="21"/>
      <c r="F10" s="20"/>
      <c r="G10" s="20"/>
      <c r="H10" s="21">
        <v>410</v>
      </c>
      <c r="I10" s="21"/>
      <c r="J10" s="21"/>
      <c r="K10" s="20">
        <f t="shared" si="0"/>
        <v>0</v>
      </c>
      <c r="L10" s="35" t="e">
        <f t="shared" si="1"/>
        <v>#DIV/0!</v>
      </c>
      <c r="M10" s="51"/>
      <c r="N10" s="54"/>
    </row>
    <row r="11" spans="1:16" ht="22.25" customHeight="1" thickBot="1" x14ac:dyDescent="0.35">
      <c r="A11" s="92"/>
      <c r="B11" s="63">
        <v>45581</v>
      </c>
      <c r="C11" s="19">
        <v>24.1</v>
      </c>
      <c r="D11" s="10">
        <v>10</v>
      </c>
      <c r="E11" s="21"/>
      <c r="F11" s="20"/>
      <c r="G11" s="20"/>
      <c r="H11" s="21">
        <v>250</v>
      </c>
      <c r="I11" s="21"/>
      <c r="J11" s="21"/>
      <c r="K11" s="20">
        <f t="shared" si="0"/>
        <v>0</v>
      </c>
      <c r="L11" s="35" t="e">
        <f t="shared" si="1"/>
        <v>#DIV/0!</v>
      </c>
      <c r="M11" s="51"/>
      <c r="N11" s="54"/>
    </row>
    <row r="12" spans="1:16" ht="22.25" customHeight="1" thickBot="1" x14ac:dyDescent="0.35">
      <c r="A12" s="92"/>
      <c r="B12" s="64">
        <v>45581</v>
      </c>
      <c r="C12" s="13"/>
      <c r="D12" s="10">
        <v>10</v>
      </c>
      <c r="E12" s="21"/>
      <c r="F12" s="20"/>
      <c r="G12" s="20"/>
      <c r="H12" s="21">
        <v>100</v>
      </c>
      <c r="I12" s="21"/>
      <c r="J12" s="21"/>
      <c r="K12" s="20">
        <f t="shared" si="0"/>
        <v>0</v>
      </c>
      <c r="L12" s="35" t="e">
        <f t="shared" si="1"/>
        <v>#DIV/0!</v>
      </c>
      <c r="M12" s="52"/>
      <c r="N12" s="54"/>
    </row>
    <row r="13" spans="1:16" ht="22.25" customHeight="1" thickBot="1" x14ac:dyDescent="0.35">
      <c r="A13" s="92"/>
      <c r="B13" s="58">
        <f>B8</f>
        <v>45581</v>
      </c>
      <c r="C13" s="9" t="s">
        <v>7</v>
      </c>
      <c r="D13" s="10">
        <v>10</v>
      </c>
      <c r="E13" s="21">
        <v>10</v>
      </c>
      <c r="F13" s="20" t="s">
        <v>56</v>
      </c>
      <c r="G13" s="20" t="s">
        <v>57</v>
      </c>
      <c r="H13" s="21">
        <v>100</v>
      </c>
      <c r="I13" s="21">
        <v>1</v>
      </c>
      <c r="J13" s="21">
        <v>700</v>
      </c>
      <c r="K13" s="20">
        <f>SUM((J13/$J$7)*E13)</f>
        <v>116.66666666666666</v>
      </c>
      <c r="L13" s="35">
        <f t="shared" si="1"/>
        <v>11666.666666666666</v>
      </c>
      <c r="M13" s="50"/>
      <c r="N13" s="53" t="s">
        <v>18</v>
      </c>
    </row>
    <row r="14" spans="1:16" ht="22.25" customHeight="1" thickBot="1" x14ac:dyDescent="0.35">
      <c r="A14" s="92"/>
      <c r="B14" s="48"/>
      <c r="C14" s="19">
        <v>12</v>
      </c>
      <c r="D14" s="10">
        <v>10</v>
      </c>
      <c r="E14" s="21"/>
      <c r="F14" s="20"/>
      <c r="G14" s="20"/>
      <c r="H14" s="21">
        <v>250</v>
      </c>
      <c r="I14" s="21"/>
      <c r="J14" s="21"/>
      <c r="K14" s="20">
        <f t="shared" si="0"/>
        <v>0</v>
      </c>
      <c r="L14" s="35" t="e">
        <f t="shared" si="1"/>
        <v>#DIV/0!</v>
      </c>
      <c r="M14" s="51"/>
      <c r="N14" s="54"/>
    </row>
    <row r="15" spans="1:16" ht="22.25" customHeight="1" thickBot="1" x14ac:dyDescent="0.35">
      <c r="A15" s="92"/>
      <c r="B15" s="48"/>
      <c r="C15" s="11" t="s">
        <v>8</v>
      </c>
      <c r="D15" s="10">
        <v>10</v>
      </c>
      <c r="E15" s="21"/>
      <c r="F15" s="20"/>
      <c r="G15" s="20"/>
      <c r="H15" s="21">
        <v>410</v>
      </c>
      <c r="I15" s="21"/>
      <c r="J15" s="21"/>
      <c r="K15" s="20">
        <f t="shared" si="0"/>
        <v>0</v>
      </c>
      <c r="L15" s="35" t="e">
        <f t="shared" si="1"/>
        <v>#DIV/0!</v>
      </c>
      <c r="M15" s="51"/>
      <c r="N15" s="54"/>
    </row>
    <row r="16" spans="1:16" ht="22.25" customHeight="1" thickBot="1" x14ac:dyDescent="0.35">
      <c r="A16" s="92"/>
      <c r="B16" s="48"/>
      <c r="C16" s="19">
        <v>24.1</v>
      </c>
      <c r="D16" s="10">
        <v>10</v>
      </c>
      <c r="E16" s="21"/>
      <c r="F16" s="20"/>
      <c r="G16" s="20"/>
      <c r="H16" s="21">
        <v>250</v>
      </c>
      <c r="I16" s="21"/>
      <c r="J16" s="21"/>
      <c r="K16" s="20">
        <f t="shared" si="0"/>
        <v>0</v>
      </c>
      <c r="L16" s="35" t="e">
        <f t="shared" si="1"/>
        <v>#DIV/0!</v>
      </c>
      <c r="M16" s="51"/>
      <c r="N16" s="54"/>
    </row>
    <row r="17" spans="1:14" ht="22.25" customHeight="1" thickBot="1" x14ac:dyDescent="0.35">
      <c r="A17" s="93"/>
      <c r="B17" s="49"/>
      <c r="C17" s="13"/>
      <c r="D17" s="10">
        <v>10</v>
      </c>
      <c r="E17" s="21"/>
      <c r="F17" s="20"/>
      <c r="G17" s="20"/>
      <c r="H17" s="21">
        <v>100</v>
      </c>
      <c r="I17" s="21"/>
      <c r="J17" s="21"/>
      <c r="K17" s="20">
        <f t="shared" si="0"/>
        <v>0</v>
      </c>
      <c r="L17" s="35" t="e">
        <f t="shared" si="1"/>
        <v>#DIV/0!</v>
      </c>
      <c r="M17" s="52"/>
      <c r="N17" s="54"/>
    </row>
    <row r="18" spans="1:14" ht="22.25" customHeight="1" thickBot="1" x14ac:dyDescent="0.35">
      <c r="A18" s="50"/>
      <c r="B18" s="47"/>
      <c r="C18" s="9" t="s">
        <v>7</v>
      </c>
      <c r="D18" s="10">
        <v>10</v>
      </c>
      <c r="E18" s="21"/>
      <c r="F18" s="20"/>
      <c r="G18" s="20"/>
      <c r="H18" s="21">
        <v>100</v>
      </c>
      <c r="I18" s="21"/>
      <c r="J18" s="21"/>
      <c r="K18" s="20">
        <f t="shared" si="0"/>
        <v>0</v>
      </c>
      <c r="L18" s="35" t="e">
        <f t="shared" si="1"/>
        <v>#DIV/0!</v>
      </c>
      <c r="M18" s="50"/>
      <c r="N18" s="53" t="s">
        <v>23</v>
      </c>
    </row>
    <row r="19" spans="1:14" ht="22.25" customHeight="1" thickBot="1" x14ac:dyDescent="0.35">
      <c r="A19" s="51"/>
      <c r="B19" s="48"/>
      <c r="C19" s="12"/>
      <c r="D19" s="10">
        <v>10</v>
      </c>
      <c r="E19" s="21"/>
      <c r="F19" s="20"/>
      <c r="G19" s="20"/>
      <c r="H19" s="21">
        <v>250</v>
      </c>
      <c r="I19" s="21"/>
      <c r="J19" s="21"/>
      <c r="K19" s="20">
        <f t="shared" si="0"/>
        <v>0</v>
      </c>
      <c r="L19" s="35" t="e">
        <f t="shared" si="1"/>
        <v>#DIV/0!</v>
      </c>
      <c r="M19" s="51"/>
      <c r="N19" s="54"/>
    </row>
    <row r="20" spans="1:14" ht="22.25" customHeight="1" thickBot="1" x14ac:dyDescent="0.35">
      <c r="A20" s="51"/>
      <c r="B20" s="48"/>
      <c r="C20" s="11" t="s">
        <v>8</v>
      </c>
      <c r="D20" s="10">
        <v>10</v>
      </c>
      <c r="E20" s="21"/>
      <c r="F20" s="20"/>
      <c r="G20" s="20"/>
      <c r="H20" s="21">
        <v>410</v>
      </c>
      <c r="I20" s="21"/>
      <c r="J20" s="21"/>
      <c r="K20" s="20">
        <f t="shared" si="0"/>
        <v>0</v>
      </c>
      <c r="L20" s="35" t="e">
        <f t="shared" si="1"/>
        <v>#DIV/0!</v>
      </c>
      <c r="M20" s="51"/>
      <c r="N20" s="54"/>
    </row>
    <row r="21" spans="1:14" ht="22.25" customHeight="1" thickBot="1" x14ac:dyDescent="0.35">
      <c r="A21" s="51"/>
      <c r="B21" s="48"/>
      <c r="C21" s="12"/>
      <c r="D21" s="10">
        <v>10</v>
      </c>
      <c r="E21" s="21"/>
      <c r="F21" s="20"/>
      <c r="G21" s="20"/>
      <c r="H21" s="21">
        <v>250</v>
      </c>
      <c r="I21" s="21"/>
      <c r="J21" s="21"/>
      <c r="K21" s="20">
        <f t="shared" si="0"/>
        <v>0</v>
      </c>
      <c r="L21" s="35" t="e">
        <f t="shared" si="1"/>
        <v>#DIV/0!</v>
      </c>
      <c r="M21" s="51"/>
      <c r="N21" s="54"/>
    </row>
    <row r="22" spans="1:14" ht="22.25" customHeight="1" thickBot="1" x14ac:dyDescent="0.35">
      <c r="A22" s="51"/>
      <c r="B22" s="49"/>
      <c r="C22" s="13"/>
      <c r="D22" s="10">
        <v>10</v>
      </c>
      <c r="E22" s="21"/>
      <c r="F22" s="20"/>
      <c r="G22" s="20"/>
      <c r="H22" s="21">
        <v>100</v>
      </c>
      <c r="I22" s="21"/>
      <c r="J22" s="21"/>
      <c r="K22" s="20">
        <f t="shared" si="0"/>
        <v>0</v>
      </c>
      <c r="L22" s="35" t="e">
        <f t="shared" si="1"/>
        <v>#DIV/0!</v>
      </c>
      <c r="M22" s="52"/>
      <c r="N22" s="54"/>
    </row>
    <row r="23" spans="1:14" ht="22.25" customHeight="1" thickBot="1" x14ac:dyDescent="0.35">
      <c r="A23" s="51"/>
      <c r="B23" s="58">
        <v>45601</v>
      </c>
      <c r="C23" s="9" t="s">
        <v>7</v>
      </c>
      <c r="D23" s="10">
        <v>10</v>
      </c>
      <c r="E23" s="21"/>
      <c r="F23" s="20"/>
      <c r="G23" s="20"/>
      <c r="H23" s="21">
        <v>100</v>
      </c>
      <c r="I23" s="21"/>
      <c r="J23" s="21"/>
      <c r="K23" s="20">
        <f t="shared" si="0"/>
        <v>0</v>
      </c>
      <c r="L23" s="35" t="e">
        <f t="shared" si="1"/>
        <v>#DIV/0!</v>
      </c>
      <c r="M23" s="50"/>
      <c r="N23" s="53" t="s">
        <v>19</v>
      </c>
    </row>
    <row r="24" spans="1:14" ht="22.25" customHeight="1" thickBot="1" x14ac:dyDescent="0.35">
      <c r="A24" s="51"/>
      <c r="B24" s="48"/>
      <c r="C24" s="12">
        <v>0</v>
      </c>
      <c r="D24" s="10">
        <v>10</v>
      </c>
      <c r="E24" s="21"/>
      <c r="F24" s="20"/>
      <c r="G24" s="20"/>
      <c r="H24" s="21">
        <v>250</v>
      </c>
      <c r="I24" s="21"/>
      <c r="J24" s="21"/>
      <c r="K24" s="20">
        <f t="shared" si="0"/>
        <v>0</v>
      </c>
      <c r="L24" s="35" t="e">
        <f t="shared" si="1"/>
        <v>#DIV/0!</v>
      </c>
      <c r="M24" s="51"/>
      <c r="N24" s="54"/>
    </row>
    <row r="25" spans="1:14" ht="22.25" customHeight="1" thickBot="1" x14ac:dyDescent="0.35">
      <c r="A25" s="51"/>
      <c r="B25" s="48"/>
      <c r="C25" s="11" t="s">
        <v>8</v>
      </c>
      <c r="D25" s="10">
        <v>10</v>
      </c>
      <c r="E25" s="21"/>
      <c r="F25" s="20"/>
      <c r="G25" s="20"/>
      <c r="H25" s="21">
        <v>410</v>
      </c>
      <c r="I25" s="21"/>
      <c r="J25" s="21"/>
      <c r="K25" s="20">
        <f t="shared" si="0"/>
        <v>0</v>
      </c>
      <c r="L25" s="35" t="e">
        <f t="shared" si="1"/>
        <v>#DIV/0!</v>
      </c>
      <c r="M25" s="51"/>
      <c r="N25" s="54"/>
    </row>
    <row r="26" spans="1:14" ht="22.25" customHeight="1" thickBot="1" x14ac:dyDescent="0.35">
      <c r="A26" s="51"/>
      <c r="B26" s="48"/>
      <c r="C26" s="12">
        <v>15.5</v>
      </c>
      <c r="D26" s="10">
        <v>10</v>
      </c>
      <c r="E26" s="21"/>
      <c r="F26" s="20"/>
      <c r="G26" s="20"/>
      <c r="H26" s="21">
        <v>250</v>
      </c>
      <c r="I26" s="21"/>
      <c r="J26" s="21"/>
      <c r="K26" s="20">
        <f t="shared" si="0"/>
        <v>0</v>
      </c>
      <c r="L26" s="35" t="e">
        <f t="shared" si="1"/>
        <v>#DIV/0!</v>
      </c>
      <c r="M26" s="51"/>
      <c r="N26" s="54"/>
    </row>
    <row r="27" spans="1:14" ht="22.25" customHeight="1" thickBot="1" x14ac:dyDescent="0.35">
      <c r="A27" s="52"/>
      <c r="B27" s="49"/>
      <c r="C27" s="13"/>
      <c r="D27" s="10">
        <v>10</v>
      </c>
      <c r="E27" s="21"/>
      <c r="F27" s="20"/>
      <c r="G27" s="20"/>
      <c r="H27" s="21">
        <v>100</v>
      </c>
      <c r="I27" s="21"/>
      <c r="J27" s="21"/>
      <c r="K27" s="20">
        <f t="shared" si="0"/>
        <v>0</v>
      </c>
      <c r="L27" s="35" t="e">
        <f t="shared" si="1"/>
        <v>#DIV/0!</v>
      </c>
      <c r="M27" s="52"/>
      <c r="N27" s="54"/>
    </row>
    <row r="28" spans="1:14" ht="22.25" customHeight="1" thickBot="1" x14ac:dyDescent="0.35">
      <c r="B28" s="47"/>
      <c r="C28" s="9" t="s">
        <v>7</v>
      </c>
      <c r="D28" s="10">
        <v>10</v>
      </c>
      <c r="E28" s="21"/>
      <c r="F28" s="20"/>
      <c r="G28" s="20"/>
      <c r="H28" s="21">
        <v>100</v>
      </c>
      <c r="I28" s="21"/>
      <c r="J28" s="21"/>
      <c r="K28" s="20">
        <f t="shared" si="0"/>
        <v>0</v>
      </c>
      <c r="L28" s="35" t="e">
        <f t="shared" si="1"/>
        <v>#DIV/0!</v>
      </c>
      <c r="M28" s="50"/>
      <c r="N28" s="53" t="s">
        <v>20</v>
      </c>
    </row>
    <row r="29" spans="1:14" ht="22.25" customHeight="1" thickBot="1" x14ac:dyDescent="0.35">
      <c r="B29" s="48"/>
      <c r="C29" s="12"/>
      <c r="D29" s="10">
        <v>10</v>
      </c>
      <c r="E29" s="21"/>
      <c r="F29" s="20"/>
      <c r="G29" s="20"/>
      <c r="H29" s="21">
        <v>250</v>
      </c>
      <c r="I29" s="21"/>
      <c r="J29" s="21"/>
      <c r="K29" s="20">
        <f t="shared" si="0"/>
        <v>0</v>
      </c>
      <c r="L29" s="35" t="e">
        <f t="shared" si="1"/>
        <v>#DIV/0!</v>
      </c>
      <c r="M29" s="51"/>
      <c r="N29" s="54"/>
    </row>
    <row r="30" spans="1:14" ht="22.25" customHeight="1" thickBot="1" x14ac:dyDescent="0.35">
      <c r="B30" s="48"/>
      <c r="C30" s="11" t="s">
        <v>8</v>
      </c>
      <c r="D30" s="10">
        <v>10</v>
      </c>
      <c r="E30" s="21"/>
      <c r="F30" s="20"/>
      <c r="G30" s="20"/>
      <c r="H30" s="21">
        <v>410</v>
      </c>
      <c r="I30" s="21"/>
      <c r="J30" s="21"/>
      <c r="K30" s="20">
        <f t="shared" si="0"/>
        <v>0</v>
      </c>
      <c r="L30" s="35" t="e">
        <f t="shared" si="1"/>
        <v>#DIV/0!</v>
      </c>
      <c r="M30" s="51"/>
      <c r="N30" s="54"/>
    </row>
    <row r="31" spans="1:14" ht="22.25" customHeight="1" thickBot="1" x14ac:dyDescent="0.35">
      <c r="B31" s="48"/>
      <c r="C31" s="12"/>
      <c r="D31" s="10">
        <v>10</v>
      </c>
      <c r="E31" s="21"/>
      <c r="F31" s="20"/>
      <c r="G31" s="20"/>
      <c r="H31" s="21">
        <v>250</v>
      </c>
      <c r="I31" s="21"/>
      <c r="J31" s="21"/>
      <c r="K31" s="20">
        <f t="shared" si="0"/>
        <v>0</v>
      </c>
      <c r="L31" s="35" t="e">
        <f t="shared" si="1"/>
        <v>#DIV/0!</v>
      </c>
      <c r="M31" s="51"/>
      <c r="N31" s="54"/>
    </row>
    <row r="32" spans="1:14" ht="22.25" customHeight="1" thickBot="1" x14ac:dyDescent="0.35">
      <c r="B32" s="49"/>
      <c r="C32" s="13"/>
      <c r="D32" s="10">
        <v>10</v>
      </c>
      <c r="E32" s="21"/>
      <c r="F32" s="20"/>
      <c r="G32" s="20"/>
      <c r="H32" s="21">
        <v>100</v>
      </c>
      <c r="I32" s="21"/>
      <c r="J32" s="21"/>
      <c r="K32" s="20">
        <f t="shared" si="0"/>
        <v>0</v>
      </c>
      <c r="L32" s="35" t="e">
        <f t="shared" si="1"/>
        <v>#DIV/0!</v>
      </c>
      <c r="M32" s="52"/>
      <c r="N32" s="54"/>
    </row>
    <row r="33" spans="2:14" ht="22.25" customHeight="1" thickBot="1" x14ac:dyDescent="0.35">
      <c r="B33" s="47"/>
      <c r="C33" s="9" t="s">
        <v>7</v>
      </c>
      <c r="D33" s="10">
        <v>10</v>
      </c>
      <c r="E33" s="21"/>
      <c r="F33" s="20"/>
      <c r="G33" s="20"/>
      <c r="H33" s="21">
        <v>100</v>
      </c>
      <c r="I33" s="21"/>
      <c r="J33" s="21"/>
      <c r="K33" s="20">
        <f t="shared" si="0"/>
        <v>0</v>
      </c>
      <c r="L33" s="35" t="e">
        <f t="shared" si="1"/>
        <v>#DIV/0!</v>
      </c>
      <c r="M33" s="50"/>
      <c r="N33" s="53" t="s">
        <v>21</v>
      </c>
    </row>
    <row r="34" spans="2:14" ht="22.25" customHeight="1" thickBot="1" x14ac:dyDescent="0.35">
      <c r="B34" s="48"/>
      <c r="C34" s="12"/>
      <c r="D34" s="10">
        <v>10</v>
      </c>
      <c r="E34" s="21"/>
      <c r="F34" s="20"/>
      <c r="G34" s="20"/>
      <c r="H34" s="21">
        <v>250</v>
      </c>
      <c r="I34" s="21"/>
      <c r="J34" s="21"/>
      <c r="K34" s="20">
        <f t="shared" si="0"/>
        <v>0</v>
      </c>
      <c r="L34" s="35" t="e">
        <f t="shared" si="1"/>
        <v>#DIV/0!</v>
      </c>
      <c r="M34" s="51"/>
      <c r="N34" s="54"/>
    </row>
    <row r="35" spans="2:14" ht="22.25" customHeight="1" thickBot="1" x14ac:dyDescent="0.35">
      <c r="B35" s="48"/>
      <c r="C35" s="11" t="s">
        <v>8</v>
      </c>
      <c r="D35" s="10">
        <v>10</v>
      </c>
      <c r="E35" s="21"/>
      <c r="F35" s="20"/>
      <c r="G35" s="20"/>
      <c r="H35" s="21">
        <v>410</v>
      </c>
      <c r="I35" s="21"/>
      <c r="J35" s="21"/>
      <c r="K35" s="20">
        <f t="shared" si="0"/>
        <v>0</v>
      </c>
      <c r="L35" s="35" t="e">
        <f t="shared" si="1"/>
        <v>#DIV/0!</v>
      </c>
      <c r="M35" s="51"/>
      <c r="N35" s="54"/>
    </row>
    <row r="36" spans="2:14" ht="22.25" customHeight="1" thickBot="1" x14ac:dyDescent="0.35">
      <c r="B36" s="48"/>
      <c r="C36" s="12"/>
      <c r="D36" s="10">
        <v>10</v>
      </c>
      <c r="E36" s="21"/>
      <c r="F36" s="20"/>
      <c r="G36" s="20"/>
      <c r="H36" s="21">
        <v>250</v>
      </c>
      <c r="I36" s="21"/>
      <c r="J36" s="21"/>
      <c r="K36" s="20">
        <f t="shared" si="0"/>
        <v>0</v>
      </c>
      <c r="L36" s="35" t="e">
        <f t="shared" si="1"/>
        <v>#DIV/0!</v>
      </c>
      <c r="M36" s="51"/>
      <c r="N36" s="54"/>
    </row>
    <row r="37" spans="2:14" ht="22.25" customHeight="1" thickBot="1" x14ac:dyDescent="0.35">
      <c r="B37" s="49"/>
      <c r="C37" s="13"/>
      <c r="D37" s="10">
        <v>10</v>
      </c>
      <c r="F37" s="20"/>
      <c r="G37" s="20"/>
      <c r="H37" s="21">
        <v>100</v>
      </c>
      <c r="I37" s="21"/>
      <c r="J37" s="21"/>
      <c r="K37" s="20">
        <f>SUM((J37/$J$7)*E38)</f>
        <v>0</v>
      </c>
      <c r="L37" s="35" t="e">
        <f t="shared" si="1"/>
        <v>#DIV/0!</v>
      </c>
      <c r="M37" s="52"/>
      <c r="N37" s="54"/>
    </row>
    <row r="38" spans="2:14" ht="20" customHeight="1" thickBot="1" x14ac:dyDescent="0.3">
      <c r="E38" s="21">
        <f>SUM(E8:E36)</f>
        <v>25</v>
      </c>
    </row>
    <row r="39" spans="2:14" ht="20" hidden="1" customHeight="1" x14ac:dyDescent="0.25">
      <c r="K39" s="5" t="s">
        <v>22</v>
      </c>
    </row>
    <row r="40" spans="2:14" ht="20" customHeight="1" x14ac:dyDescent="0.3">
      <c r="C40" s="55" t="s">
        <v>58</v>
      </c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2:14" ht="20" customHeight="1" x14ac:dyDescent="0.3">
      <c r="C41" s="43" t="s">
        <v>59</v>
      </c>
      <c r="D41" s="44"/>
      <c r="E41" s="44"/>
      <c r="F41" s="44"/>
      <c r="G41" s="44"/>
      <c r="H41" s="44"/>
      <c r="I41" s="44"/>
      <c r="J41" s="44"/>
      <c r="K41" s="44"/>
      <c r="L41" s="44"/>
      <c r="M41" s="45"/>
    </row>
    <row r="42" spans="2:14" ht="20" customHeight="1" x14ac:dyDescent="0.3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2:14" ht="20" customHeight="1" x14ac:dyDescent="0.3">
      <c r="C43" s="31"/>
      <c r="D43" s="56" t="s">
        <v>190</v>
      </c>
      <c r="E43" s="56"/>
      <c r="F43" s="56"/>
      <c r="G43" s="56"/>
      <c r="H43" s="56"/>
      <c r="I43" s="56"/>
      <c r="J43" s="56"/>
      <c r="K43" s="56"/>
      <c r="L43" s="56"/>
      <c r="M43" s="56"/>
      <c r="N43" s="57"/>
    </row>
    <row r="44" spans="2:14" ht="20" customHeight="1" x14ac:dyDescent="0.3">
      <c r="C44" s="94" t="s">
        <v>196</v>
      </c>
      <c r="D44" s="96" t="s">
        <v>170</v>
      </c>
      <c r="E44" s="96"/>
      <c r="F44" s="96"/>
      <c r="G44" s="96"/>
      <c r="H44" s="96"/>
      <c r="I44" s="96"/>
      <c r="J44" s="96"/>
      <c r="K44" s="96"/>
      <c r="L44" s="96"/>
      <c r="M44" s="96"/>
      <c r="N44" s="97"/>
    </row>
    <row r="45" spans="2:14" ht="20" customHeight="1" x14ac:dyDescent="0.3">
      <c r="C45" s="94"/>
      <c r="D45" s="96" t="s">
        <v>171</v>
      </c>
      <c r="E45" s="96"/>
      <c r="F45" s="96"/>
      <c r="G45" s="96"/>
      <c r="H45" s="96"/>
      <c r="I45" s="96"/>
      <c r="J45" s="96"/>
      <c r="K45" s="96"/>
      <c r="L45" s="96"/>
      <c r="M45" s="96"/>
      <c r="N45" s="97"/>
    </row>
    <row r="46" spans="2:14" ht="20" customHeight="1" x14ac:dyDescent="0.3">
      <c r="C46" s="94"/>
      <c r="D46" s="96" t="s">
        <v>172</v>
      </c>
      <c r="E46" s="96"/>
      <c r="F46" s="96"/>
      <c r="G46" s="96"/>
      <c r="H46" s="96"/>
      <c r="I46" s="96"/>
      <c r="J46" s="96"/>
      <c r="K46" s="96"/>
      <c r="L46" s="96"/>
      <c r="M46" s="96"/>
      <c r="N46" s="97"/>
    </row>
    <row r="47" spans="2:14" ht="20" customHeight="1" x14ac:dyDescent="0.3">
      <c r="C47" s="95"/>
      <c r="D47" s="44" t="s">
        <v>173</v>
      </c>
      <c r="E47" s="44"/>
      <c r="F47" s="44"/>
      <c r="G47" s="44"/>
      <c r="H47" s="44"/>
      <c r="I47" s="44"/>
      <c r="J47" s="44"/>
      <c r="K47" s="44"/>
      <c r="L47" s="44"/>
      <c r="M47" s="44"/>
      <c r="N47" s="45"/>
    </row>
    <row r="48" spans="2:14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44">
    <mergeCell ref="A5:A7"/>
    <mergeCell ref="A8:A17"/>
    <mergeCell ref="A18:A27"/>
    <mergeCell ref="D43:N43"/>
    <mergeCell ref="C44:C47"/>
    <mergeCell ref="D44:N44"/>
    <mergeCell ref="D45:N45"/>
    <mergeCell ref="D46:N46"/>
    <mergeCell ref="D47:N47"/>
    <mergeCell ref="N8:N12"/>
    <mergeCell ref="N23:N27"/>
    <mergeCell ref="B28:B32"/>
    <mergeCell ref="M28:M32"/>
    <mergeCell ref="N28:N32"/>
    <mergeCell ref="B13:B17"/>
    <mergeCell ref="M13:M17"/>
    <mergeCell ref="N13:N17"/>
    <mergeCell ref="B18:B22"/>
    <mergeCell ref="M18:M22"/>
    <mergeCell ref="N18:N22"/>
    <mergeCell ref="B1:M2"/>
    <mergeCell ref="B4:M4"/>
    <mergeCell ref="B3:M3"/>
    <mergeCell ref="N3:N7"/>
    <mergeCell ref="C5:C7"/>
    <mergeCell ref="D5:G5"/>
    <mergeCell ref="H5:I5"/>
    <mergeCell ref="K5:K6"/>
    <mergeCell ref="D6:D7"/>
    <mergeCell ref="E6:E7"/>
    <mergeCell ref="F6:G6"/>
    <mergeCell ref="B23:B27"/>
    <mergeCell ref="M23:M27"/>
    <mergeCell ref="H6:H7"/>
    <mergeCell ref="I6:I7"/>
    <mergeCell ref="L6:M6"/>
    <mergeCell ref="B8:B12"/>
    <mergeCell ref="M8:M12"/>
    <mergeCell ref="C41:M41"/>
    <mergeCell ref="C42:M42"/>
    <mergeCell ref="B33:B37"/>
    <mergeCell ref="M33:M37"/>
    <mergeCell ref="N33:N37"/>
    <mergeCell ref="C40:M4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90CA-FC0D-4BE8-BED3-3BB96589D230}">
  <sheetPr>
    <pageSetUpPr fitToPage="1"/>
  </sheetPr>
  <dimension ref="A1:M52"/>
  <sheetViews>
    <sheetView topLeftCell="A42" zoomScaleNormal="100" workbookViewId="0">
      <selection activeCell="B46" sqref="B46:M50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107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15</v>
      </c>
      <c r="E8" s="20" t="s">
        <v>112</v>
      </c>
      <c r="F8" s="20" t="s">
        <v>118</v>
      </c>
      <c r="G8" s="21">
        <v>100</v>
      </c>
      <c r="H8" s="21">
        <v>0.1</v>
      </c>
      <c r="I8" s="21">
        <v>650</v>
      </c>
      <c r="J8" s="20">
        <f>SUM((I8/$I$7)*D8)</f>
        <v>162.5</v>
      </c>
      <c r="K8" s="20">
        <f>SUM(J8*(G8/H8))</f>
        <v>162500</v>
      </c>
      <c r="L8" s="50"/>
      <c r="M8" s="53" t="s">
        <v>17</v>
      </c>
    </row>
    <row r="9" spans="1:13" ht="22.25" customHeight="1" thickBot="1" x14ac:dyDescent="0.35">
      <c r="A9" s="51"/>
      <c r="B9" s="19">
        <v>11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20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20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23.7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20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20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/>
      <c r="E13" s="20"/>
      <c r="F13" s="20"/>
      <c r="G13" s="21">
        <v>100</v>
      </c>
      <c r="H13" s="21"/>
      <c r="I13" s="21">
        <v>650</v>
      </c>
      <c r="J13" s="20">
        <f t="shared" si="0"/>
        <v>0</v>
      </c>
      <c r="K13" s="20" t="e">
        <f t="shared" si="1"/>
        <v>#DIV/0!</v>
      </c>
      <c r="L13" s="50"/>
      <c r="M13" s="53" t="s">
        <v>18</v>
      </c>
    </row>
    <row r="14" spans="1:13" ht="22.25" customHeight="1" thickBot="1" x14ac:dyDescent="0.35">
      <c r="A14" s="51"/>
      <c r="B14" s="19"/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20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20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20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20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20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9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20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20" t="e">
        <f t="shared" si="1"/>
        <v>#DIV/0!</v>
      </c>
      <c r="L20" s="51"/>
      <c r="M20" s="54"/>
    </row>
    <row r="21" spans="1:13" ht="22.25" customHeight="1" thickBot="1" x14ac:dyDescent="0.35">
      <c r="A21" s="51"/>
      <c r="B21" s="19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20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20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20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20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20" t="e">
        <f t="shared" si="1"/>
        <v>#DIV/0!</v>
      </c>
      <c r="L25" s="51"/>
      <c r="M25" s="54"/>
    </row>
    <row r="26" spans="1:13" ht="22.25" customHeight="1" thickBot="1" x14ac:dyDescent="0.35">
      <c r="A26" s="51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20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20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20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20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20" t="e">
        <f t="shared" si="1"/>
        <v>#DIV/0!</v>
      </c>
      <c r="L30" s="51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20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20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20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20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20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20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20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98" t="s">
        <v>113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B42" s="98" t="s">
        <v>114</v>
      </c>
      <c r="C42" s="96"/>
      <c r="D42" s="96"/>
      <c r="E42" s="96"/>
      <c r="F42" s="96"/>
      <c r="G42" s="96"/>
      <c r="H42" s="96"/>
      <c r="I42" s="96"/>
      <c r="J42" s="96"/>
      <c r="K42" s="96"/>
      <c r="L42" s="97"/>
    </row>
    <row r="43" spans="1:13" ht="20" customHeight="1" x14ac:dyDescent="0.3">
      <c r="B43" s="98" t="s">
        <v>123</v>
      </c>
      <c r="C43" s="96"/>
      <c r="D43" s="96"/>
      <c r="E43" s="96"/>
      <c r="F43" s="96"/>
      <c r="G43" s="96"/>
      <c r="H43" s="96"/>
      <c r="I43" s="96"/>
      <c r="J43" s="96"/>
      <c r="K43" s="96"/>
      <c r="L43" s="97"/>
    </row>
    <row r="44" spans="1:13" ht="20" customHeight="1" x14ac:dyDescent="0.3">
      <c r="B44" s="43" t="s">
        <v>115</v>
      </c>
      <c r="C44" s="44"/>
      <c r="D44" s="44"/>
      <c r="E44" s="44"/>
      <c r="F44" s="44"/>
      <c r="G44" s="44"/>
      <c r="H44" s="44"/>
      <c r="I44" s="44"/>
      <c r="J44" s="44"/>
      <c r="K44" s="44"/>
      <c r="L44" s="45"/>
    </row>
    <row r="45" spans="1:13" ht="20" customHeight="1" x14ac:dyDescent="0.25"/>
    <row r="46" spans="1:13" ht="20" customHeight="1" x14ac:dyDescent="0.3">
      <c r="B46" s="31"/>
      <c r="C46" s="56" t="s">
        <v>190</v>
      </c>
      <c r="D46" s="56"/>
      <c r="E46" s="56"/>
      <c r="F46" s="56"/>
      <c r="G46" s="56"/>
      <c r="H46" s="56"/>
      <c r="I46" s="56"/>
      <c r="J46" s="56"/>
      <c r="K46" s="56"/>
      <c r="L46" s="56"/>
      <c r="M46" s="57"/>
    </row>
    <row r="47" spans="1:13" ht="20" customHeight="1" x14ac:dyDescent="0.3">
      <c r="B47" s="94" t="s">
        <v>196</v>
      </c>
      <c r="C47" s="96" t="s">
        <v>170</v>
      </c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20" customHeight="1" x14ac:dyDescent="0.3">
      <c r="B48" s="94"/>
      <c r="C48" s="96" t="s">
        <v>171</v>
      </c>
      <c r="D48" s="96"/>
      <c r="E48" s="96"/>
      <c r="F48" s="96"/>
      <c r="G48" s="96"/>
      <c r="H48" s="96"/>
      <c r="I48" s="96"/>
      <c r="J48" s="96"/>
      <c r="K48" s="96"/>
      <c r="L48" s="96"/>
      <c r="M48" s="97"/>
    </row>
    <row r="49" spans="2:13" ht="20" customHeight="1" x14ac:dyDescent="0.3">
      <c r="B49" s="94"/>
      <c r="C49" s="96" t="s">
        <v>172</v>
      </c>
      <c r="D49" s="96"/>
      <c r="E49" s="96"/>
      <c r="F49" s="96"/>
      <c r="G49" s="96"/>
      <c r="H49" s="96"/>
      <c r="I49" s="96"/>
      <c r="J49" s="96"/>
      <c r="K49" s="96"/>
      <c r="L49" s="96"/>
      <c r="M49" s="97"/>
    </row>
    <row r="50" spans="2:13" ht="20" customHeight="1" x14ac:dyDescent="0.3">
      <c r="B50" s="95"/>
      <c r="C50" s="44" t="s">
        <v>173</v>
      </c>
      <c r="D50" s="44"/>
      <c r="E50" s="44"/>
      <c r="F50" s="44"/>
      <c r="G50" s="44"/>
      <c r="H50" s="44"/>
      <c r="I50" s="44"/>
      <c r="J50" s="44"/>
      <c r="K50" s="44"/>
      <c r="L50" s="44"/>
      <c r="M50" s="45"/>
    </row>
    <row r="51" spans="2:13" ht="20" customHeight="1" x14ac:dyDescent="0.25"/>
    <row r="52" spans="2:13" ht="20" customHeight="1" x14ac:dyDescent="0.25"/>
  </sheetData>
  <mergeCells count="43">
    <mergeCell ref="C46:M46"/>
    <mergeCell ref="B47:B50"/>
    <mergeCell ref="C47:M47"/>
    <mergeCell ref="C48:M48"/>
    <mergeCell ref="C49:M49"/>
    <mergeCell ref="C50:M50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B44:L44"/>
    <mergeCell ref="A33:A37"/>
    <mergeCell ref="L33:L37"/>
    <mergeCell ref="M33:M37"/>
    <mergeCell ref="B40:L40"/>
    <mergeCell ref="B42:L42"/>
    <mergeCell ref="B43:L43"/>
    <mergeCell ref="B41:L4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AD38-8832-4517-A71A-46F0DB006B03}">
  <sheetPr>
    <pageSetUpPr fitToPage="1"/>
  </sheetPr>
  <dimension ref="A1:M52"/>
  <sheetViews>
    <sheetView topLeftCell="A40" zoomScaleNormal="100" workbookViewId="0">
      <selection activeCell="B46" sqref="B46:M50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62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17</v>
      </c>
      <c r="E8" s="20" t="s">
        <v>117</v>
      </c>
      <c r="F8" s="20" t="s">
        <v>78</v>
      </c>
      <c r="G8" s="21">
        <v>100</v>
      </c>
      <c r="H8" s="21">
        <v>0.1</v>
      </c>
      <c r="I8" s="21">
        <v>650</v>
      </c>
      <c r="J8" s="20">
        <f>SUM((I8/$I$7)*D8)</f>
        <v>184.16666666666669</v>
      </c>
      <c r="K8" s="35">
        <f>SUM(J8*(G8/H8))</f>
        <v>184166.66666666669</v>
      </c>
      <c r="L8" s="50"/>
      <c r="M8" s="53" t="s">
        <v>17</v>
      </c>
    </row>
    <row r="9" spans="1:13" ht="22.25" customHeight="1" thickBot="1" x14ac:dyDescent="0.35">
      <c r="A9" s="51"/>
      <c r="B9" s="19">
        <v>11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22.7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/>
      <c r="E13" s="20"/>
      <c r="F13" s="20"/>
      <c r="G13" s="21">
        <v>100</v>
      </c>
      <c r="H13" s="21"/>
      <c r="I13" s="21">
        <v>650</v>
      </c>
      <c r="J13" s="20">
        <f t="shared" si="0"/>
        <v>0</v>
      </c>
      <c r="K13" s="35" t="e">
        <f t="shared" si="1"/>
        <v>#DIV/0!</v>
      </c>
      <c r="L13" s="50"/>
      <c r="M13" s="53" t="s">
        <v>18</v>
      </c>
    </row>
    <row r="14" spans="1:13" ht="22.25" customHeight="1" thickBot="1" x14ac:dyDescent="0.35">
      <c r="A14" s="51"/>
      <c r="B14" s="19"/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35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9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9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35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35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98" t="s">
        <v>119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B42" s="98" t="s">
        <v>122</v>
      </c>
      <c r="C42" s="96"/>
      <c r="D42" s="96"/>
      <c r="E42" s="96"/>
      <c r="F42" s="96"/>
      <c r="G42" s="96"/>
      <c r="H42" s="96"/>
      <c r="I42" s="96"/>
      <c r="J42" s="96"/>
      <c r="K42" s="96"/>
      <c r="L42" s="97"/>
    </row>
    <row r="43" spans="1:13" ht="20" customHeight="1" x14ac:dyDescent="0.3">
      <c r="B43" s="98" t="s">
        <v>120</v>
      </c>
      <c r="C43" s="96"/>
      <c r="D43" s="96"/>
      <c r="E43" s="96"/>
      <c r="F43" s="96"/>
      <c r="G43" s="96"/>
      <c r="H43" s="96"/>
      <c r="I43" s="96"/>
      <c r="J43" s="96"/>
      <c r="K43" s="96"/>
      <c r="L43" s="97"/>
    </row>
    <row r="44" spans="1:13" ht="20" customHeight="1" x14ac:dyDescent="0.3">
      <c r="B44" s="43" t="s">
        <v>121</v>
      </c>
      <c r="C44" s="44"/>
      <c r="D44" s="44"/>
      <c r="E44" s="44"/>
      <c r="F44" s="44"/>
      <c r="G44" s="44"/>
      <c r="H44" s="44"/>
      <c r="I44" s="44"/>
      <c r="J44" s="44"/>
      <c r="K44" s="44"/>
      <c r="L44" s="45"/>
    </row>
    <row r="45" spans="1:13" ht="20" customHeight="1" x14ac:dyDescent="0.25"/>
    <row r="46" spans="1:13" ht="20" customHeight="1" x14ac:dyDescent="0.3">
      <c r="B46" s="31"/>
      <c r="C46" s="56" t="s">
        <v>190</v>
      </c>
      <c r="D46" s="56"/>
      <c r="E46" s="56"/>
      <c r="F46" s="56"/>
      <c r="G46" s="56"/>
      <c r="H46" s="56"/>
      <c r="I46" s="56"/>
      <c r="J46" s="56"/>
      <c r="K46" s="56"/>
      <c r="L46" s="56"/>
      <c r="M46" s="57"/>
    </row>
    <row r="47" spans="1:13" ht="20" customHeight="1" x14ac:dyDescent="0.3">
      <c r="B47" s="94" t="s">
        <v>196</v>
      </c>
      <c r="C47" s="96" t="s">
        <v>170</v>
      </c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20" customHeight="1" x14ac:dyDescent="0.3">
      <c r="B48" s="94"/>
      <c r="C48" s="96" t="s">
        <v>171</v>
      </c>
      <c r="D48" s="96"/>
      <c r="E48" s="96"/>
      <c r="F48" s="96"/>
      <c r="G48" s="96"/>
      <c r="H48" s="96"/>
      <c r="I48" s="96"/>
      <c r="J48" s="96"/>
      <c r="K48" s="96"/>
      <c r="L48" s="96"/>
      <c r="M48" s="97"/>
    </row>
    <row r="49" spans="2:13" ht="20" customHeight="1" x14ac:dyDescent="0.3">
      <c r="B49" s="94"/>
      <c r="C49" s="96" t="s">
        <v>172</v>
      </c>
      <c r="D49" s="96"/>
      <c r="E49" s="96"/>
      <c r="F49" s="96"/>
      <c r="G49" s="96"/>
      <c r="H49" s="96"/>
      <c r="I49" s="96"/>
      <c r="J49" s="96"/>
      <c r="K49" s="96"/>
      <c r="L49" s="96"/>
      <c r="M49" s="97"/>
    </row>
    <row r="50" spans="2:13" ht="20" customHeight="1" x14ac:dyDescent="0.3">
      <c r="B50" s="95"/>
      <c r="C50" s="44" t="s">
        <v>173</v>
      </c>
      <c r="D50" s="44"/>
      <c r="E50" s="44"/>
      <c r="F50" s="44"/>
      <c r="G50" s="44"/>
      <c r="H50" s="44"/>
      <c r="I50" s="44"/>
      <c r="J50" s="44"/>
      <c r="K50" s="44"/>
      <c r="L50" s="44"/>
      <c r="M50" s="45"/>
    </row>
    <row r="51" spans="2:13" ht="20" customHeight="1" x14ac:dyDescent="0.25"/>
    <row r="52" spans="2:13" ht="20" customHeight="1" x14ac:dyDescent="0.25"/>
  </sheetData>
  <mergeCells count="43">
    <mergeCell ref="C46:M46"/>
    <mergeCell ref="B47:B50"/>
    <mergeCell ref="C47:M47"/>
    <mergeCell ref="C48:M48"/>
    <mergeCell ref="C49:M49"/>
    <mergeCell ref="C50:M50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B44:L44"/>
    <mergeCell ref="A33:A37"/>
    <mergeCell ref="L33:L37"/>
    <mergeCell ref="M33:M37"/>
    <mergeCell ref="B41:L41"/>
    <mergeCell ref="B42:L42"/>
    <mergeCell ref="B43:L43"/>
    <mergeCell ref="B40:L4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40" max="16383" man="1"/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7208-E75A-45F2-84A4-80CE4A2FC1A4}">
  <sheetPr>
    <pageSetUpPr fitToPage="1"/>
  </sheetPr>
  <dimension ref="A1:M51"/>
  <sheetViews>
    <sheetView topLeftCell="A5" zoomScaleNormal="100" workbookViewId="0">
      <selection activeCell="B41" sqref="B41:M45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8.81640625" style="24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208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27"/>
      <c r="B4" s="28"/>
      <c r="C4" s="28"/>
      <c r="D4" s="28"/>
      <c r="E4" s="28"/>
      <c r="F4" s="28"/>
      <c r="G4" s="28"/>
      <c r="H4" s="28"/>
      <c r="I4" s="28"/>
      <c r="J4" s="28"/>
      <c r="K4" s="38"/>
      <c r="L4" s="29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45548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182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109" t="s">
        <v>209</v>
      </c>
      <c r="B8" s="9" t="s">
        <v>7</v>
      </c>
      <c r="C8" s="10">
        <v>10</v>
      </c>
      <c r="D8" s="21">
        <v>10</v>
      </c>
      <c r="E8" s="20" t="s">
        <v>218</v>
      </c>
      <c r="F8" s="20" t="s">
        <v>219</v>
      </c>
      <c r="G8" s="21">
        <v>100</v>
      </c>
      <c r="H8" s="21">
        <v>100</v>
      </c>
      <c r="I8" s="21">
        <v>138</v>
      </c>
      <c r="J8" s="23">
        <f>SUM((I8/$I$7)*D8)</f>
        <v>23</v>
      </c>
      <c r="K8" s="35">
        <f>SUM(J8*(G8/H8))</f>
        <v>23</v>
      </c>
      <c r="L8" s="104"/>
      <c r="M8" s="53" t="s">
        <v>174</v>
      </c>
    </row>
    <row r="9" spans="1:13" ht="22.25" customHeight="1" thickBot="1" x14ac:dyDescent="0.35">
      <c r="A9" s="109"/>
      <c r="B9" s="19" t="s">
        <v>184</v>
      </c>
      <c r="C9" s="10">
        <v>10</v>
      </c>
      <c r="D9" s="21">
        <v>11</v>
      </c>
      <c r="E9" s="20" t="s">
        <v>220</v>
      </c>
      <c r="F9" s="20" t="s">
        <v>221</v>
      </c>
      <c r="G9" s="21">
        <v>250</v>
      </c>
      <c r="H9" s="21">
        <v>200</v>
      </c>
      <c r="I9" s="21">
        <v>350</v>
      </c>
      <c r="J9" s="23">
        <f t="shared" ref="J9:J36" si="0">SUM((I9/$I$7)*D9)</f>
        <v>64.166666666666657</v>
      </c>
      <c r="K9" s="35">
        <f t="shared" ref="K9:K37" si="1">SUM(J9*(G9/H9))</f>
        <v>80.208333333333314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>
        <v>10</v>
      </c>
      <c r="E10" s="20" t="s">
        <v>222</v>
      </c>
      <c r="F10" s="20" t="s">
        <v>223</v>
      </c>
      <c r="G10" s="21">
        <v>410</v>
      </c>
      <c r="H10" s="21">
        <v>230</v>
      </c>
      <c r="I10" s="21">
        <v>650</v>
      </c>
      <c r="J10" s="23">
        <f t="shared" si="0"/>
        <v>108.33333333333334</v>
      </c>
      <c r="K10" s="35">
        <f t="shared" si="1"/>
        <v>193.11594202898553</v>
      </c>
      <c r="L10" s="105"/>
      <c r="M10" s="54"/>
    </row>
    <row r="11" spans="1:13" ht="22.25" customHeight="1" thickBot="1" x14ac:dyDescent="0.35">
      <c r="A11" s="109"/>
      <c r="B11" s="19" t="s">
        <v>212</v>
      </c>
      <c r="C11" s="10">
        <v>10</v>
      </c>
      <c r="D11" s="21">
        <v>9</v>
      </c>
      <c r="E11" s="20" t="s">
        <v>152</v>
      </c>
      <c r="F11" s="20" t="s">
        <v>71</v>
      </c>
      <c r="G11" s="21">
        <v>250</v>
      </c>
      <c r="H11" s="21">
        <v>250</v>
      </c>
      <c r="I11" s="21">
        <v>355</v>
      </c>
      <c r="J11" s="23">
        <f t="shared" si="0"/>
        <v>53.25</v>
      </c>
      <c r="K11" s="35">
        <f t="shared" si="1"/>
        <v>53.25</v>
      </c>
      <c r="L11" s="105"/>
      <c r="M11" s="54"/>
    </row>
    <row r="12" spans="1:13" ht="22.25" customHeight="1" thickBot="1" x14ac:dyDescent="0.35">
      <c r="A12" s="110"/>
      <c r="B12" s="19"/>
      <c r="C12" s="10">
        <v>10</v>
      </c>
      <c r="D12" s="21">
        <v>8</v>
      </c>
      <c r="E12" s="20" t="s">
        <v>224</v>
      </c>
      <c r="F12" s="20" t="s">
        <v>72</v>
      </c>
      <c r="G12" s="21">
        <v>100</v>
      </c>
      <c r="H12" s="21">
        <v>100</v>
      </c>
      <c r="I12" s="21">
        <v>135</v>
      </c>
      <c r="J12" s="23">
        <f t="shared" si="0"/>
        <v>18</v>
      </c>
      <c r="K12" s="35">
        <f t="shared" si="1"/>
        <v>18</v>
      </c>
      <c r="L12" s="106"/>
      <c r="M12" s="54"/>
    </row>
    <row r="13" spans="1:13" ht="22.25" customHeight="1" thickBot="1" x14ac:dyDescent="0.35">
      <c r="A13" s="109" t="s">
        <v>213</v>
      </c>
      <c r="B13" s="9" t="s">
        <v>7</v>
      </c>
      <c r="C13" s="10">
        <v>10</v>
      </c>
      <c r="D13" s="21">
        <v>10</v>
      </c>
      <c r="E13" s="20" t="s">
        <v>225</v>
      </c>
      <c r="F13" s="20" t="s">
        <v>226</v>
      </c>
      <c r="G13" s="21">
        <v>100</v>
      </c>
      <c r="H13" s="21">
        <v>100</v>
      </c>
      <c r="I13" s="21">
        <v>650</v>
      </c>
      <c r="J13" s="23">
        <f t="shared" si="0"/>
        <v>108.33333333333334</v>
      </c>
      <c r="K13" s="35">
        <f t="shared" si="1"/>
        <v>108.33333333333334</v>
      </c>
      <c r="L13" s="104"/>
      <c r="M13" s="53" t="s">
        <v>175</v>
      </c>
    </row>
    <row r="14" spans="1:13" ht="22.25" customHeight="1" thickBot="1" x14ac:dyDescent="0.35">
      <c r="A14" s="109"/>
      <c r="B14" s="19" t="s">
        <v>137</v>
      </c>
      <c r="C14" s="10">
        <v>10</v>
      </c>
      <c r="D14" s="21">
        <v>10</v>
      </c>
      <c r="E14" s="20" t="s">
        <v>227</v>
      </c>
      <c r="F14" s="20" t="s">
        <v>228</v>
      </c>
      <c r="G14" s="21">
        <v>250</v>
      </c>
      <c r="H14" s="21">
        <v>135</v>
      </c>
      <c r="I14" s="21">
        <v>800</v>
      </c>
      <c r="J14" s="23">
        <f t="shared" si="0"/>
        <v>133.33333333333334</v>
      </c>
      <c r="K14" s="35">
        <f t="shared" si="1"/>
        <v>246.9135802469136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>
        <v>11</v>
      </c>
      <c r="E15" s="20" t="s">
        <v>229</v>
      </c>
      <c r="F15" s="20" t="s">
        <v>230</v>
      </c>
      <c r="G15" s="21">
        <v>410</v>
      </c>
      <c r="H15" s="21">
        <v>135</v>
      </c>
      <c r="I15" s="21">
        <v>830</v>
      </c>
      <c r="J15" s="23">
        <f t="shared" si="0"/>
        <v>152.16666666666669</v>
      </c>
      <c r="K15" s="35">
        <f t="shared" si="1"/>
        <v>462.13580246913591</v>
      </c>
      <c r="L15" s="105"/>
      <c r="M15" s="54"/>
    </row>
    <row r="16" spans="1:13" ht="22.25" customHeight="1" thickBot="1" x14ac:dyDescent="0.35">
      <c r="A16" s="109"/>
      <c r="B16" s="19" t="s">
        <v>212</v>
      </c>
      <c r="C16" s="10">
        <v>10</v>
      </c>
      <c r="D16" s="21">
        <v>10</v>
      </c>
      <c r="E16" s="20" t="s">
        <v>195</v>
      </c>
      <c r="F16" s="20" t="s">
        <v>231</v>
      </c>
      <c r="G16" s="21">
        <v>250</v>
      </c>
      <c r="H16" s="21">
        <v>135</v>
      </c>
      <c r="I16" s="21">
        <v>950</v>
      </c>
      <c r="J16" s="23">
        <f t="shared" si="0"/>
        <v>158.33333333333334</v>
      </c>
      <c r="K16" s="35">
        <f t="shared" si="1"/>
        <v>293.20987654320987</v>
      </c>
      <c r="L16" s="105"/>
      <c r="M16" s="54"/>
    </row>
    <row r="17" spans="1:13" ht="22.25" customHeight="1" thickBot="1" x14ac:dyDescent="0.35">
      <c r="A17" s="110"/>
      <c r="B17" s="19"/>
      <c r="C17" s="10">
        <v>10</v>
      </c>
      <c r="D17" s="21">
        <v>10</v>
      </c>
      <c r="E17" s="20" t="s">
        <v>138</v>
      </c>
      <c r="F17" s="20" t="s">
        <v>232</v>
      </c>
      <c r="G17" s="21">
        <v>100</v>
      </c>
      <c r="H17" s="21">
        <v>100</v>
      </c>
      <c r="I17" s="21">
        <v>750</v>
      </c>
      <c r="J17" s="23">
        <f t="shared" si="0"/>
        <v>125</v>
      </c>
      <c r="K17" s="35">
        <f t="shared" si="1"/>
        <v>125</v>
      </c>
      <c r="L17" s="106"/>
      <c r="M17" s="54"/>
    </row>
    <row r="18" spans="1:13" ht="22.25" customHeight="1" thickBot="1" x14ac:dyDescent="0.35">
      <c r="A18" s="108" t="s">
        <v>210</v>
      </c>
      <c r="B18" s="9" t="s">
        <v>7</v>
      </c>
      <c r="C18" s="10">
        <v>10</v>
      </c>
      <c r="D18" s="21">
        <v>10</v>
      </c>
      <c r="E18" s="20" t="s">
        <v>233</v>
      </c>
      <c r="F18" s="20" t="s">
        <v>234</v>
      </c>
      <c r="G18" s="21">
        <v>100</v>
      </c>
      <c r="H18" s="21">
        <v>80</v>
      </c>
      <c r="I18" s="21">
        <v>800</v>
      </c>
      <c r="J18" s="23">
        <f t="shared" si="0"/>
        <v>133.33333333333334</v>
      </c>
      <c r="K18" s="35">
        <f t="shared" si="1"/>
        <v>166.66666666666669</v>
      </c>
      <c r="L18" s="104"/>
      <c r="M18" s="53" t="s">
        <v>176</v>
      </c>
    </row>
    <row r="19" spans="1:13" ht="22.25" customHeight="1" thickBot="1" x14ac:dyDescent="0.35">
      <c r="A19" s="109"/>
      <c r="B19" s="19" t="s">
        <v>214</v>
      </c>
      <c r="C19" s="10">
        <v>10</v>
      </c>
      <c r="D19" s="21">
        <v>10</v>
      </c>
      <c r="E19" s="20" t="s">
        <v>88</v>
      </c>
      <c r="F19" s="20" t="s">
        <v>235</v>
      </c>
      <c r="G19" s="21">
        <v>250</v>
      </c>
      <c r="H19" s="21">
        <v>0.1</v>
      </c>
      <c r="I19" s="21">
        <v>850</v>
      </c>
      <c r="J19" s="23">
        <f t="shared" si="0"/>
        <v>141.66666666666666</v>
      </c>
      <c r="K19" s="35">
        <f t="shared" si="1"/>
        <v>354166.66666666663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>
        <v>10</v>
      </c>
      <c r="E20" s="20" t="s">
        <v>235</v>
      </c>
      <c r="F20" s="20" t="s">
        <v>193</v>
      </c>
      <c r="G20" s="21">
        <v>410</v>
      </c>
      <c r="H20" s="21">
        <v>0.1</v>
      </c>
      <c r="I20" s="21">
        <v>850</v>
      </c>
      <c r="J20" s="23">
        <f t="shared" si="0"/>
        <v>141.66666666666666</v>
      </c>
      <c r="K20" s="35">
        <f t="shared" si="1"/>
        <v>580833.33333333326</v>
      </c>
      <c r="L20" s="105"/>
      <c r="M20" s="54"/>
    </row>
    <row r="21" spans="1:13" ht="22.25" customHeight="1" thickBot="1" x14ac:dyDescent="0.35">
      <c r="A21" s="109"/>
      <c r="B21" s="19" t="s">
        <v>212</v>
      </c>
      <c r="C21" s="10">
        <v>10</v>
      </c>
      <c r="D21" s="21">
        <v>8</v>
      </c>
      <c r="E21" s="20" t="s">
        <v>236</v>
      </c>
      <c r="F21" s="20" t="s">
        <v>237</v>
      </c>
      <c r="G21" s="21">
        <v>250</v>
      </c>
      <c r="H21" s="21">
        <v>0.1</v>
      </c>
      <c r="I21" s="21">
        <v>850</v>
      </c>
      <c r="J21" s="23">
        <f t="shared" si="0"/>
        <v>113.33333333333333</v>
      </c>
      <c r="K21" s="35">
        <f t="shared" si="1"/>
        <v>283333.33333333331</v>
      </c>
      <c r="L21" s="105"/>
      <c r="M21" s="54"/>
    </row>
    <row r="22" spans="1:13" ht="22.25" customHeight="1" thickBot="1" x14ac:dyDescent="0.35">
      <c r="A22" s="110"/>
      <c r="B22" s="13">
        <v>53</v>
      </c>
      <c r="C22" s="10">
        <v>10</v>
      </c>
      <c r="D22" s="21">
        <v>6</v>
      </c>
      <c r="E22" s="20" t="s">
        <v>238</v>
      </c>
      <c r="F22" s="20" t="s">
        <v>239</v>
      </c>
      <c r="G22" s="21">
        <v>100</v>
      </c>
      <c r="H22" s="21">
        <v>8.5</v>
      </c>
      <c r="I22" s="21">
        <v>850</v>
      </c>
      <c r="J22" s="23">
        <f t="shared" si="0"/>
        <v>85</v>
      </c>
      <c r="K22" s="35">
        <f t="shared" si="1"/>
        <v>1000.0000000000001</v>
      </c>
      <c r="L22" s="106"/>
      <c r="M22" s="54"/>
    </row>
    <row r="23" spans="1:13" ht="22.25" customHeight="1" thickBot="1" x14ac:dyDescent="0.35">
      <c r="A23" s="108" t="s">
        <v>211</v>
      </c>
      <c r="B23" s="9" t="s">
        <v>7</v>
      </c>
      <c r="C23" s="10">
        <v>10</v>
      </c>
      <c r="D23" s="21">
        <v>10</v>
      </c>
      <c r="E23" s="26" t="s">
        <v>240</v>
      </c>
      <c r="F23" s="20" t="s">
        <v>241</v>
      </c>
      <c r="G23" s="21">
        <v>100</v>
      </c>
      <c r="H23" s="21">
        <v>100</v>
      </c>
      <c r="I23" s="21">
        <v>50</v>
      </c>
      <c r="J23" s="23">
        <f t="shared" si="0"/>
        <v>8.3333333333333339</v>
      </c>
      <c r="K23" s="35">
        <f t="shared" si="1"/>
        <v>8.3333333333333339</v>
      </c>
      <c r="L23" s="104"/>
      <c r="M23" s="53" t="s">
        <v>177</v>
      </c>
    </row>
    <row r="24" spans="1:13" ht="22.25" customHeight="1" thickBot="1" x14ac:dyDescent="0.35">
      <c r="A24" s="109"/>
      <c r="B24" s="19" t="s">
        <v>215</v>
      </c>
      <c r="C24" s="10">
        <v>10</v>
      </c>
      <c r="D24" s="21">
        <v>10</v>
      </c>
      <c r="E24" s="20" t="s">
        <v>242</v>
      </c>
      <c r="F24" s="20" t="s">
        <v>243</v>
      </c>
      <c r="G24" s="21">
        <v>250</v>
      </c>
      <c r="H24" s="21">
        <v>250</v>
      </c>
      <c r="I24" s="21">
        <v>65</v>
      </c>
      <c r="J24" s="23">
        <f t="shared" si="0"/>
        <v>10.833333333333332</v>
      </c>
      <c r="K24" s="35">
        <f t="shared" si="1"/>
        <v>10.833333333333332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>
        <v>11</v>
      </c>
      <c r="E25" s="20" t="s">
        <v>244</v>
      </c>
      <c r="F25" s="20" t="s">
        <v>245</v>
      </c>
      <c r="G25" s="21">
        <v>410</v>
      </c>
      <c r="H25" s="21">
        <v>410</v>
      </c>
      <c r="I25" s="21">
        <v>125</v>
      </c>
      <c r="J25" s="23">
        <f t="shared" si="0"/>
        <v>22.916666666666668</v>
      </c>
      <c r="K25" s="35">
        <f t="shared" si="1"/>
        <v>22.916666666666668</v>
      </c>
      <c r="L25" s="105"/>
      <c r="M25" s="54"/>
    </row>
    <row r="26" spans="1:13" ht="22.25" customHeight="1" thickBot="1" x14ac:dyDescent="0.35">
      <c r="A26" s="109"/>
      <c r="B26" s="19" t="s">
        <v>212</v>
      </c>
      <c r="C26" s="10">
        <v>10</v>
      </c>
      <c r="D26" s="21">
        <v>10</v>
      </c>
      <c r="E26" s="20" t="s">
        <v>246</v>
      </c>
      <c r="F26" s="20" t="s">
        <v>247</v>
      </c>
      <c r="G26" s="21">
        <v>250</v>
      </c>
      <c r="H26" s="21">
        <v>250</v>
      </c>
      <c r="I26" s="21">
        <v>60</v>
      </c>
      <c r="J26" s="23">
        <f t="shared" si="0"/>
        <v>10</v>
      </c>
      <c r="K26" s="35">
        <f t="shared" si="1"/>
        <v>10</v>
      </c>
      <c r="L26" s="105"/>
      <c r="M26" s="54"/>
    </row>
    <row r="27" spans="1:13" ht="22.25" customHeight="1" thickBot="1" x14ac:dyDescent="0.35">
      <c r="A27" s="110"/>
      <c r="B27" s="13">
        <v>54</v>
      </c>
      <c r="C27" s="10">
        <v>10</v>
      </c>
      <c r="D27" s="21">
        <v>10</v>
      </c>
      <c r="E27" s="20" t="s">
        <v>248</v>
      </c>
      <c r="F27" s="20" t="s">
        <v>249</v>
      </c>
      <c r="G27" s="21">
        <v>100</v>
      </c>
      <c r="H27" s="21">
        <v>100</v>
      </c>
      <c r="I27" s="21">
        <v>60</v>
      </c>
      <c r="J27" s="23">
        <f t="shared" si="0"/>
        <v>10</v>
      </c>
      <c r="K27" s="35">
        <f t="shared" si="1"/>
        <v>10</v>
      </c>
      <c r="L27" s="106"/>
      <c r="M27" s="54"/>
    </row>
    <row r="28" spans="1:13" ht="22.25" customHeight="1" thickBot="1" x14ac:dyDescent="0.35">
      <c r="A28" s="108" t="s">
        <v>217</v>
      </c>
      <c r="B28" s="9" t="s">
        <v>7</v>
      </c>
      <c r="C28" s="10">
        <v>10</v>
      </c>
      <c r="D28" s="21">
        <v>10</v>
      </c>
      <c r="E28" s="20" t="s">
        <v>250</v>
      </c>
      <c r="F28" s="20" t="s">
        <v>251</v>
      </c>
      <c r="G28" s="21">
        <v>100</v>
      </c>
      <c r="H28" s="21">
        <v>0.1</v>
      </c>
      <c r="I28" s="21">
        <v>850</v>
      </c>
      <c r="J28" s="23">
        <f t="shared" si="0"/>
        <v>141.66666666666666</v>
      </c>
      <c r="K28" s="35">
        <f t="shared" si="1"/>
        <v>141666.66666666666</v>
      </c>
      <c r="L28" s="104"/>
      <c r="M28" s="53" t="s">
        <v>20</v>
      </c>
    </row>
    <row r="29" spans="1:13" ht="22.25" customHeight="1" thickBot="1" x14ac:dyDescent="0.35">
      <c r="A29" s="109"/>
      <c r="B29" s="19" t="s">
        <v>216</v>
      </c>
      <c r="C29" s="10">
        <v>10</v>
      </c>
      <c r="D29" s="21">
        <v>10</v>
      </c>
      <c r="E29" s="20" t="s">
        <v>220</v>
      </c>
      <c r="F29" s="20" t="s">
        <v>252</v>
      </c>
      <c r="G29" s="21">
        <v>250</v>
      </c>
      <c r="H29" s="21">
        <v>0.1</v>
      </c>
      <c r="I29" s="21">
        <v>850</v>
      </c>
      <c r="J29" s="23">
        <f t="shared" si="0"/>
        <v>141.66666666666666</v>
      </c>
      <c r="K29" s="35">
        <f t="shared" si="1"/>
        <v>354166.66666666663</v>
      </c>
      <c r="L29" s="105"/>
      <c r="M29" s="54"/>
    </row>
    <row r="30" spans="1:13" ht="22.25" customHeight="1" thickBot="1" x14ac:dyDescent="0.35">
      <c r="A30" s="109"/>
      <c r="B30" s="11" t="s">
        <v>8</v>
      </c>
      <c r="C30" s="10">
        <v>10</v>
      </c>
      <c r="D30" s="21">
        <v>11</v>
      </c>
      <c r="E30" s="20" t="s">
        <v>221</v>
      </c>
      <c r="F30" s="20" t="s">
        <v>253</v>
      </c>
      <c r="G30" s="21">
        <v>410</v>
      </c>
      <c r="H30" s="21">
        <v>0.1</v>
      </c>
      <c r="I30" s="21">
        <v>850</v>
      </c>
      <c r="J30" s="23">
        <f t="shared" si="0"/>
        <v>155.83333333333331</v>
      </c>
      <c r="K30" s="35">
        <f t="shared" si="1"/>
        <v>638916.66666666663</v>
      </c>
      <c r="L30" s="105"/>
      <c r="M30" s="54"/>
    </row>
    <row r="31" spans="1:13" ht="22.25" customHeight="1" thickBot="1" x14ac:dyDescent="0.35">
      <c r="A31" s="109"/>
      <c r="B31" s="19" t="s">
        <v>212</v>
      </c>
      <c r="C31" s="10">
        <v>10</v>
      </c>
      <c r="D31" s="21">
        <v>3</v>
      </c>
      <c r="E31" s="20" t="s">
        <v>254</v>
      </c>
      <c r="F31" s="20" t="s">
        <v>152</v>
      </c>
      <c r="G31" s="21">
        <v>250</v>
      </c>
      <c r="H31" s="21">
        <v>0.1</v>
      </c>
      <c r="I31" s="21">
        <v>850</v>
      </c>
      <c r="J31" s="23">
        <f t="shared" si="0"/>
        <v>42.5</v>
      </c>
      <c r="K31" s="35">
        <f t="shared" si="1"/>
        <v>106250</v>
      </c>
      <c r="L31" s="105"/>
      <c r="M31" s="54"/>
    </row>
    <row r="32" spans="1:13" ht="22.25" customHeight="1" thickBot="1" x14ac:dyDescent="0.35">
      <c r="A32" s="110"/>
      <c r="B32" s="13"/>
      <c r="C32" s="10">
        <v>10</v>
      </c>
      <c r="D32" s="21">
        <v>4</v>
      </c>
      <c r="E32" s="20" t="s">
        <v>153</v>
      </c>
      <c r="F32" s="20" t="s">
        <v>255</v>
      </c>
      <c r="G32" s="21">
        <v>100</v>
      </c>
      <c r="H32" s="21">
        <v>0.1</v>
      </c>
      <c r="I32" s="21">
        <v>850</v>
      </c>
      <c r="J32" s="23">
        <f t="shared" si="0"/>
        <v>56.666666666666664</v>
      </c>
      <c r="K32" s="35">
        <f t="shared" si="1"/>
        <v>56666.666666666664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/>
      <c r="H33" s="21"/>
      <c r="I33" s="21"/>
      <c r="J33" s="23">
        <f t="shared" si="0"/>
        <v>0</v>
      </c>
      <c r="K33" s="35" t="e">
        <f t="shared" si="1"/>
        <v>#DIV/0!</v>
      </c>
      <c r="L33" s="104"/>
      <c r="M33" s="53"/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/>
      <c r="H34" s="21"/>
      <c r="I34" s="21"/>
      <c r="J34" s="23">
        <f t="shared" si="0"/>
        <v>0</v>
      </c>
      <c r="K34" s="35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/>
      <c r="H35" s="21"/>
      <c r="I35" s="21"/>
      <c r="J35" s="23">
        <f t="shared" si="0"/>
        <v>0</v>
      </c>
      <c r="K35" s="35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/>
      <c r="H36" s="21"/>
      <c r="I36" s="21"/>
      <c r="J36" s="23">
        <f t="shared" si="0"/>
        <v>0</v>
      </c>
      <c r="K36" s="35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E37" s="20"/>
      <c r="F37" s="20"/>
      <c r="G37" s="21"/>
      <c r="H37" s="21"/>
      <c r="I37" s="21"/>
      <c r="J37" s="23">
        <f>SUM((I37/$I$7)*D38)</f>
        <v>0</v>
      </c>
      <c r="K37" s="35" t="e">
        <f t="shared" si="1"/>
        <v>#DIV/0!</v>
      </c>
      <c r="L37" s="106"/>
      <c r="M37" s="54"/>
    </row>
    <row r="38" spans="1:13" ht="20" customHeight="1" thickBot="1" x14ac:dyDescent="0.3">
      <c r="D38" s="21">
        <f>SUM(D8:D36)</f>
        <v>232</v>
      </c>
    </row>
    <row r="39" spans="1:13" ht="20" hidden="1" customHeight="1" x14ac:dyDescent="0.25">
      <c r="J39" s="24" t="s">
        <v>22</v>
      </c>
    </row>
    <row r="40" spans="1:13" ht="20" customHeight="1" x14ac:dyDescent="0.3">
      <c r="A40" s="107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</row>
    <row r="41" spans="1:13" ht="20" customHeight="1" x14ac:dyDescent="0.3">
      <c r="A41" s="107"/>
      <c r="B41" s="31"/>
      <c r="C41" s="56" t="s">
        <v>190</v>
      </c>
      <c r="D41" s="56"/>
      <c r="E41" s="56"/>
      <c r="F41" s="56"/>
      <c r="G41" s="56"/>
      <c r="H41" s="56"/>
      <c r="I41" s="56"/>
      <c r="J41" s="56"/>
      <c r="K41" s="56"/>
      <c r="L41" s="56"/>
      <c r="M41" s="57"/>
    </row>
    <row r="42" spans="1:13" ht="20" customHeight="1" x14ac:dyDescent="0.3">
      <c r="A42" s="107"/>
      <c r="B42" s="94" t="s">
        <v>196</v>
      </c>
      <c r="C42" s="96" t="s">
        <v>170</v>
      </c>
      <c r="D42" s="96"/>
      <c r="E42" s="96"/>
      <c r="F42" s="96"/>
      <c r="G42" s="96"/>
      <c r="H42" s="96"/>
      <c r="I42" s="96"/>
      <c r="J42" s="96"/>
      <c r="K42" s="96"/>
      <c r="L42" s="96"/>
      <c r="M42" s="97"/>
    </row>
    <row r="43" spans="1:13" ht="20" customHeight="1" x14ac:dyDescent="0.3">
      <c r="A43" s="107"/>
      <c r="B43" s="94"/>
      <c r="C43" s="96" t="s">
        <v>171</v>
      </c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20" customHeight="1" x14ac:dyDescent="0.3">
      <c r="B44" s="94"/>
      <c r="C44" s="96" t="s">
        <v>172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5"/>
      <c r="C45" s="44" t="s">
        <v>173</v>
      </c>
      <c r="D45" s="44"/>
      <c r="E45" s="44"/>
      <c r="F45" s="44"/>
      <c r="G45" s="44"/>
      <c r="H45" s="44"/>
      <c r="I45" s="44"/>
      <c r="J45" s="44"/>
      <c r="K45" s="44"/>
      <c r="L45" s="44"/>
      <c r="M45" s="45"/>
    </row>
    <row r="46" spans="1:13" ht="20" customHeight="1" x14ac:dyDescent="0.25"/>
    <row r="47" spans="1:13" ht="20" customHeight="1" x14ac:dyDescent="0.25"/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39">
    <mergeCell ref="M8:M12"/>
    <mergeCell ref="A1:L2"/>
    <mergeCell ref="A3:L3"/>
    <mergeCell ref="M3:M7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A33:A37"/>
    <mergeCell ref="L33:L37"/>
    <mergeCell ref="M33:M37"/>
    <mergeCell ref="A40:A43"/>
    <mergeCell ref="B40:L40"/>
    <mergeCell ref="C41:M41"/>
    <mergeCell ref="B42:B45"/>
    <mergeCell ref="C42:M42"/>
    <mergeCell ref="C43:M43"/>
    <mergeCell ref="C44:M44"/>
    <mergeCell ref="C45:M45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3D88-BA37-4044-A4BF-075A2E3590C0}">
  <sheetPr>
    <pageSetUpPr fitToPage="1"/>
  </sheetPr>
  <dimension ref="A1:M52"/>
  <sheetViews>
    <sheetView topLeftCell="A4" zoomScaleNormal="100" workbookViewId="0">
      <selection activeCell="O11" sqref="O11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24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45574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109" t="s">
        <v>125</v>
      </c>
      <c r="B8" s="9" t="s">
        <v>7</v>
      </c>
      <c r="C8" s="10">
        <v>10</v>
      </c>
      <c r="D8" s="21">
        <v>10</v>
      </c>
      <c r="E8" s="20" t="s">
        <v>127</v>
      </c>
      <c r="F8" s="20" t="s">
        <v>128</v>
      </c>
      <c r="G8" s="21">
        <v>100</v>
      </c>
      <c r="H8" s="21">
        <v>100</v>
      </c>
      <c r="I8" s="21">
        <v>150</v>
      </c>
      <c r="J8" s="23">
        <f>SUM((I8/$I$7)*D8)</f>
        <v>25</v>
      </c>
      <c r="K8" s="35">
        <f>SUM(J8*(G8/H8))</f>
        <v>25</v>
      </c>
      <c r="L8" s="104"/>
      <c r="M8" s="53" t="s">
        <v>164</v>
      </c>
    </row>
    <row r="9" spans="1:13" ht="22.25" customHeight="1" thickBot="1" x14ac:dyDescent="0.35">
      <c r="A9" s="109"/>
      <c r="B9" s="19">
        <v>5</v>
      </c>
      <c r="C9" s="10">
        <v>10</v>
      </c>
      <c r="D9" s="21">
        <v>10</v>
      </c>
      <c r="E9" s="20" t="s">
        <v>129</v>
      </c>
      <c r="F9" s="20" t="s">
        <v>130</v>
      </c>
      <c r="G9" s="21">
        <v>250</v>
      </c>
      <c r="H9" s="21">
        <v>250</v>
      </c>
      <c r="I9" s="21">
        <v>500</v>
      </c>
      <c r="J9" s="23">
        <f t="shared" ref="J9:J36" si="0">SUM((I9/$I$7)*D9)</f>
        <v>83.333333333333343</v>
      </c>
      <c r="K9" s="35">
        <f t="shared" ref="K9:K37" si="1">SUM(J9*(G9/H9))</f>
        <v>83.333333333333343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>
        <v>7</v>
      </c>
      <c r="E10" s="20" t="s">
        <v>131</v>
      </c>
      <c r="F10" s="20" t="s">
        <v>132</v>
      </c>
      <c r="G10" s="21">
        <v>410</v>
      </c>
      <c r="H10" s="21">
        <v>350</v>
      </c>
      <c r="I10" s="21">
        <v>650</v>
      </c>
      <c r="J10" s="23">
        <f t="shared" si="0"/>
        <v>75.833333333333343</v>
      </c>
      <c r="K10" s="35">
        <f t="shared" si="1"/>
        <v>88.833333333333343</v>
      </c>
      <c r="L10" s="105"/>
      <c r="M10" s="54"/>
    </row>
    <row r="11" spans="1:13" ht="22.25" customHeight="1" thickBot="1" x14ac:dyDescent="0.35">
      <c r="A11" s="109"/>
      <c r="B11" s="19">
        <v>10.3</v>
      </c>
      <c r="C11" s="10">
        <v>10</v>
      </c>
      <c r="D11" s="21">
        <v>9</v>
      </c>
      <c r="E11" s="20" t="s">
        <v>133</v>
      </c>
      <c r="F11" s="20" t="s">
        <v>134</v>
      </c>
      <c r="G11" s="21">
        <v>250</v>
      </c>
      <c r="H11" s="21">
        <v>225</v>
      </c>
      <c r="I11" s="21">
        <v>550</v>
      </c>
      <c r="J11" s="23">
        <f t="shared" si="0"/>
        <v>82.5</v>
      </c>
      <c r="K11" s="35">
        <f t="shared" si="1"/>
        <v>91.666666666666671</v>
      </c>
      <c r="L11" s="105"/>
      <c r="M11" s="54"/>
    </row>
    <row r="12" spans="1:13" ht="22.25" customHeight="1" thickBot="1" x14ac:dyDescent="0.35">
      <c r="A12" s="110"/>
      <c r="B12" s="19" t="s">
        <v>126</v>
      </c>
      <c r="C12" s="10">
        <v>10</v>
      </c>
      <c r="D12" s="21">
        <v>9</v>
      </c>
      <c r="E12" s="20" t="s">
        <v>135</v>
      </c>
      <c r="F12" s="20" t="s">
        <v>194</v>
      </c>
      <c r="G12" s="21">
        <v>100</v>
      </c>
      <c r="H12" s="21">
        <v>100</v>
      </c>
      <c r="I12" s="21">
        <v>150</v>
      </c>
      <c r="J12" s="23">
        <f t="shared" si="0"/>
        <v>22.5</v>
      </c>
      <c r="K12" s="35">
        <f t="shared" si="1"/>
        <v>22.5</v>
      </c>
      <c r="L12" s="106"/>
      <c r="M12" s="54"/>
    </row>
    <row r="13" spans="1:13" ht="22.25" customHeight="1" thickBot="1" x14ac:dyDescent="0.35">
      <c r="A13" s="109" t="s">
        <v>125</v>
      </c>
      <c r="B13" s="9" t="s">
        <v>7</v>
      </c>
      <c r="C13" s="10">
        <v>10</v>
      </c>
      <c r="D13" s="21">
        <v>10</v>
      </c>
      <c r="E13" s="20" t="s">
        <v>195</v>
      </c>
      <c r="F13" s="20" t="s">
        <v>136</v>
      </c>
      <c r="G13" s="21">
        <v>100</v>
      </c>
      <c r="H13" s="21">
        <v>100</v>
      </c>
      <c r="I13" s="21">
        <v>350</v>
      </c>
      <c r="J13" s="23">
        <f t="shared" si="0"/>
        <v>58.333333333333329</v>
      </c>
      <c r="K13" s="35">
        <f t="shared" si="1"/>
        <v>58.333333333333329</v>
      </c>
      <c r="L13" s="104"/>
      <c r="M13" s="53" t="s">
        <v>165</v>
      </c>
    </row>
    <row r="14" spans="1:13" ht="22.25" customHeight="1" thickBot="1" x14ac:dyDescent="0.35">
      <c r="A14" s="109"/>
      <c r="B14" s="19" t="s">
        <v>137</v>
      </c>
      <c r="C14" s="10">
        <v>10</v>
      </c>
      <c r="D14" s="21"/>
      <c r="E14" s="20" t="s">
        <v>138</v>
      </c>
      <c r="F14" s="20" t="s">
        <v>139</v>
      </c>
      <c r="G14" s="21">
        <v>250</v>
      </c>
      <c r="H14" s="21">
        <v>250</v>
      </c>
      <c r="I14" s="21">
        <v>650</v>
      </c>
      <c r="J14" s="23">
        <f t="shared" si="0"/>
        <v>0</v>
      </c>
      <c r="K14" s="35">
        <f t="shared" si="1"/>
        <v>0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/>
      <c r="E15" s="20"/>
      <c r="F15" s="20"/>
      <c r="G15" s="21">
        <v>410</v>
      </c>
      <c r="H15" s="21">
        <v>200</v>
      </c>
      <c r="I15" s="21">
        <v>650</v>
      </c>
      <c r="J15" s="23">
        <f t="shared" si="0"/>
        <v>0</v>
      </c>
      <c r="K15" s="35">
        <f t="shared" si="1"/>
        <v>0</v>
      </c>
      <c r="L15" s="105"/>
      <c r="M15" s="54"/>
    </row>
    <row r="16" spans="1:13" ht="22.25" customHeight="1" thickBot="1" x14ac:dyDescent="0.35">
      <c r="A16" s="109"/>
      <c r="B16" s="19">
        <v>0.3</v>
      </c>
      <c r="C16" s="10">
        <v>10</v>
      </c>
      <c r="D16" s="21">
        <v>6</v>
      </c>
      <c r="E16" s="20" t="s">
        <v>140</v>
      </c>
      <c r="F16" s="20" t="s">
        <v>141</v>
      </c>
      <c r="G16" s="21">
        <v>250</v>
      </c>
      <c r="H16" s="21">
        <v>150</v>
      </c>
      <c r="I16" s="21">
        <v>650</v>
      </c>
      <c r="J16" s="23">
        <f t="shared" si="0"/>
        <v>65</v>
      </c>
      <c r="K16" s="35">
        <f t="shared" si="1"/>
        <v>108.33333333333334</v>
      </c>
      <c r="L16" s="105"/>
      <c r="M16" s="54"/>
    </row>
    <row r="17" spans="1:13" ht="22.25" customHeight="1" thickBot="1" x14ac:dyDescent="0.35">
      <c r="A17" s="110"/>
      <c r="B17" s="19" t="s">
        <v>142</v>
      </c>
      <c r="C17" s="10">
        <v>10</v>
      </c>
      <c r="D17" s="21">
        <v>7</v>
      </c>
      <c r="E17" s="20" t="s">
        <v>143</v>
      </c>
      <c r="F17" s="20" t="s">
        <v>144</v>
      </c>
      <c r="G17" s="21">
        <v>100</v>
      </c>
      <c r="H17" s="21">
        <v>100</v>
      </c>
      <c r="I17" s="21">
        <v>450</v>
      </c>
      <c r="J17" s="23">
        <f t="shared" si="0"/>
        <v>52.5</v>
      </c>
      <c r="K17" s="35">
        <f t="shared" si="1"/>
        <v>52.5</v>
      </c>
      <c r="L17" s="106"/>
      <c r="M17" s="54"/>
    </row>
    <row r="18" spans="1:13" ht="22.25" customHeight="1" thickBot="1" x14ac:dyDescent="0.35">
      <c r="A18" s="108">
        <v>45576</v>
      </c>
      <c r="B18" s="9" t="s">
        <v>7</v>
      </c>
      <c r="C18" s="10">
        <v>10</v>
      </c>
      <c r="D18" s="21">
        <v>10</v>
      </c>
      <c r="E18" s="20" t="s">
        <v>145</v>
      </c>
      <c r="F18" s="20" t="s">
        <v>146</v>
      </c>
      <c r="G18" s="21">
        <v>100</v>
      </c>
      <c r="H18" s="21">
        <v>100</v>
      </c>
      <c r="I18" s="21">
        <v>175</v>
      </c>
      <c r="J18" s="23">
        <f t="shared" si="0"/>
        <v>29.166666666666664</v>
      </c>
      <c r="K18" s="35">
        <f t="shared" si="1"/>
        <v>29.166666666666664</v>
      </c>
      <c r="L18" s="104"/>
      <c r="M18" s="53" t="s">
        <v>166</v>
      </c>
    </row>
    <row r="19" spans="1:13" ht="22.25" customHeight="1" thickBot="1" x14ac:dyDescent="0.35">
      <c r="A19" s="109"/>
      <c r="B19" s="19"/>
      <c r="C19" s="10">
        <v>10</v>
      </c>
      <c r="D19" s="21">
        <v>10</v>
      </c>
      <c r="E19" s="20" t="s">
        <v>147</v>
      </c>
      <c r="F19" s="20" t="s">
        <v>148</v>
      </c>
      <c r="G19" s="21">
        <v>250</v>
      </c>
      <c r="H19" s="21">
        <v>250</v>
      </c>
      <c r="I19" s="21">
        <v>525</v>
      </c>
      <c r="J19" s="23">
        <f t="shared" si="0"/>
        <v>87.5</v>
      </c>
      <c r="K19" s="35">
        <f t="shared" si="1"/>
        <v>87.5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>
        <v>6</v>
      </c>
      <c r="E20" s="20" t="s">
        <v>149</v>
      </c>
      <c r="F20" s="20" t="s">
        <v>150</v>
      </c>
      <c r="G20" s="21">
        <v>410</v>
      </c>
      <c r="H20" s="21">
        <v>375</v>
      </c>
      <c r="I20" s="21">
        <v>650</v>
      </c>
      <c r="J20" s="23">
        <f t="shared" si="0"/>
        <v>65</v>
      </c>
      <c r="K20" s="35">
        <f t="shared" si="1"/>
        <v>71.066666666666663</v>
      </c>
      <c r="L20" s="105"/>
      <c r="M20" s="54"/>
    </row>
    <row r="21" spans="1:13" ht="22.25" customHeight="1" thickBot="1" x14ac:dyDescent="0.35">
      <c r="A21" s="109"/>
      <c r="B21" s="19"/>
      <c r="C21" s="10">
        <v>10</v>
      </c>
      <c r="D21" s="21">
        <v>6</v>
      </c>
      <c r="E21" s="20" t="s">
        <v>151</v>
      </c>
      <c r="F21" s="20" t="s">
        <v>152</v>
      </c>
      <c r="G21" s="21">
        <v>250</v>
      </c>
      <c r="H21" s="21">
        <v>100</v>
      </c>
      <c r="I21" s="21">
        <v>550</v>
      </c>
      <c r="J21" s="23">
        <f t="shared" si="0"/>
        <v>55</v>
      </c>
      <c r="K21" s="35">
        <f t="shared" si="1"/>
        <v>137.5</v>
      </c>
      <c r="L21" s="105"/>
      <c r="M21" s="54"/>
    </row>
    <row r="22" spans="1:13" ht="22.25" customHeight="1" thickBot="1" x14ac:dyDescent="0.35">
      <c r="A22" s="110"/>
      <c r="B22" s="13"/>
      <c r="C22" s="10">
        <v>10</v>
      </c>
      <c r="D22" s="21">
        <v>8</v>
      </c>
      <c r="E22" s="20" t="s">
        <v>153</v>
      </c>
      <c r="F22" s="20" t="s">
        <v>71</v>
      </c>
      <c r="G22" s="21">
        <v>100</v>
      </c>
      <c r="H22" s="21">
        <v>100</v>
      </c>
      <c r="I22" s="21">
        <v>175</v>
      </c>
      <c r="J22" s="23">
        <f t="shared" si="0"/>
        <v>23.333333333333332</v>
      </c>
      <c r="K22" s="35">
        <f t="shared" si="1"/>
        <v>23.333333333333332</v>
      </c>
      <c r="L22" s="106"/>
      <c r="M22" s="54"/>
    </row>
    <row r="23" spans="1:13" ht="22.25" customHeight="1" thickBot="1" x14ac:dyDescent="0.35">
      <c r="A23" s="108">
        <v>45580</v>
      </c>
      <c r="B23" s="9" t="s">
        <v>7</v>
      </c>
      <c r="C23" s="10">
        <v>10</v>
      </c>
      <c r="D23" s="21">
        <v>10</v>
      </c>
      <c r="E23" s="26" t="s">
        <v>155</v>
      </c>
      <c r="F23" s="20" t="s">
        <v>154</v>
      </c>
      <c r="G23" s="21">
        <v>100</v>
      </c>
      <c r="H23" s="21">
        <v>110</v>
      </c>
      <c r="I23" s="21">
        <v>250</v>
      </c>
      <c r="J23" s="23">
        <f t="shared" si="0"/>
        <v>41.666666666666671</v>
      </c>
      <c r="K23" s="35">
        <f t="shared" si="1"/>
        <v>37.878787878787882</v>
      </c>
      <c r="L23" s="104"/>
      <c r="M23" s="53" t="s">
        <v>167</v>
      </c>
    </row>
    <row r="24" spans="1:13" ht="22.25" customHeight="1" thickBot="1" x14ac:dyDescent="0.35">
      <c r="A24" s="109"/>
      <c r="B24" s="19" t="s">
        <v>137</v>
      </c>
      <c r="C24" s="10">
        <v>10</v>
      </c>
      <c r="D24" s="21">
        <v>10</v>
      </c>
      <c r="E24" s="20" t="s">
        <v>156</v>
      </c>
      <c r="F24" s="20" t="s">
        <v>157</v>
      </c>
      <c r="G24" s="21">
        <v>250</v>
      </c>
      <c r="H24" s="21">
        <v>250</v>
      </c>
      <c r="I24" s="21">
        <v>4.3</v>
      </c>
      <c r="J24" s="23">
        <f t="shared" si="0"/>
        <v>0.71666666666666667</v>
      </c>
      <c r="K24" s="35">
        <f t="shared" si="1"/>
        <v>0.71666666666666667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>
        <v>10</v>
      </c>
      <c r="E25" s="20" t="s">
        <v>158</v>
      </c>
      <c r="F25" s="20" t="s">
        <v>159</v>
      </c>
      <c r="G25" s="21">
        <v>410</v>
      </c>
      <c r="H25" s="21">
        <v>400</v>
      </c>
      <c r="I25" s="21">
        <v>650</v>
      </c>
      <c r="J25" s="23">
        <f t="shared" si="0"/>
        <v>108.33333333333334</v>
      </c>
      <c r="K25" s="35">
        <f t="shared" si="1"/>
        <v>111.04166666666667</v>
      </c>
      <c r="L25" s="105"/>
      <c r="M25" s="54"/>
    </row>
    <row r="26" spans="1:13" ht="22.25" customHeight="1" thickBot="1" x14ac:dyDescent="0.35">
      <c r="A26" s="109"/>
      <c r="B26" s="19"/>
      <c r="C26" s="10">
        <v>10</v>
      </c>
      <c r="D26" s="21">
        <v>10</v>
      </c>
      <c r="E26" s="20" t="s">
        <v>160</v>
      </c>
      <c r="F26" s="20" t="s">
        <v>161</v>
      </c>
      <c r="G26" s="21">
        <v>250</v>
      </c>
      <c r="H26" s="21">
        <v>250</v>
      </c>
      <c r="I26" s="21">
        <v>500</v>
      </c>
      <c r="J26" s="23">
        <f t="shared" si="0"/>
        <v>83.333333333333343</v>
      </c>
      <c r="K26" s="35">
        <f t="shared" si="1"/>
        <v>83.333333333333343</v>
      </c>
      <c r="L26" s="105"/>
      <c r="M26" s="54"/>
    </row>
    <row r="27" spans="1:13" ht="22.25" customHeight="1" thickBot="1" x14ac:dyDescent="0.35">
      <c r="A27" s="110"/>
      <c r="B27" s="13"/>
      <c r="C27" s="10">
        <v>10</v>
      </c>
      <c r="D27" s="21">
        <v>10</v>
      </c>
      <c r="E27" s="20" t="s">
        <v>162</v>
      </c>
      <c r="F27" s="20" t="s">
        <v>163</v>
      </c>
      <c r="G27" s="21">
        <v>100</v>
      </c>
      <c r="H27" s="21">
        <v>100</v>
      </c>
      <c r="I27" s="21">
        <v>450</v>
      </c>
      <c r="J27" s="23">
        <f t="shared" si="0"/>
        <v>75</v>
      </c>
      <c r="K27" s="35">
        <f t="shared" si="1"/>
        <v>75</v>
      </c>
      <c r="L27" s="106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3">
        <f t="shared" si="0"/>
        <v>0</v>
      </c>
      <c r="K28" s="35" t="e">
        <f t="shared" si="1"/>
        <v>#DIV/0!</v>
      </c>
      <c r="L28" s="104"/>
      <c r="M28" s="53" t="s">
        <v>168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3">
        <f t="shared" si="0"/>
        <v>0</v>
      </c>
      <c r="K29" s="35" t="e">
        <f t="shared" si="1"/>
        <v>#DIV/0!</v>
      </c>
      <c r="L29" s="105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3">
        <f t="shared" si="0"/>
        <v>0</v>
      </c>
      <c r="K30" s="35" t="e">
        <f t="shared" si="1"/>
        <v>#DIV/0!</v>
      </c>
      <c r="L30" s="105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3">
        <f t="shared" si="0"/>
        <v>0</v>
      </c>
      <c r="K31" s="35" t="e">
        <f t="shared" si="1"/>
        <v>#DIV/0!</v>
      </c>
      <c r="L31" s="105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3">
        <f t="shared" si="0"/>
        <v>0</v>
      </c>
      <c r="K32" s="35" t="e">
        <f t="shared" si="1"/>
        <v>#DIV/0!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3">
        <f t="shared" si="0"/>
        <v>0</v>
      </c>
      <c r="K33" s="35" t="e">
        <f t="shared" si="1"/>
        <v>#DIV/0!</v>
      </c>
      <c r="L33" s="104"/>
      <c r="M33" s="53" t="s">
        <v>169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3">
        <f t="shared" si="0"/>
        <v>0</v>
      </c>
      <c r="K34" s="35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3">
        <f t="shared" si="0"/>
        <v>0</v>
      </c>
      <c r="K35" s="35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3">
        <f t="shared" si="0"/>
        <v>0</v>
      </c>
      <c r="K36" s="35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E37" s="20"/>
      <c r="F37" s="20"/>
      <c r="G37" s="21">
        <v>100</v>
      </c>
      <c r="H37" s="21"/>
      <c r="I37" s="21"/>
      <c r="J37" s="23">
        <f>SUM((I37/$I$7)*D38)</f>
        <v>0</v>
      </c>
      <c r="K37" s="35" t="e">
        <f t="shared" si="1"/>
        <v>#DIV/0!</v>
      </c>
      <c r="L37" s="106"/>
      <c r="M37" s="54"/>
    </row>
    <row r="38" spans="1:13" ht="20" customHeight="1" thickBot="1" x14ac:dyDescent="0.3">
      <c r="D38" s="21">
        <f>SUM(D8:D36)</f>
        <v>158</v>
      </c>
    </row>
    <row r="39" spans="1:13" ht="20" hidden="1" customHeight="1" x14ac:dyDescent="0.25">
      <c r="J39" s="24" t="s">
        <v>22</v>
      </c>
    </row>
    <row r="40" spans="1:13" ht="20" customHeight="1" x14ac:dyDescent="0.3">
      <c r="A40" s="31"/>
      <c r="B40" s="56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A41" s="94" t="s">
        <v>196</v>
      </c>
      <c r="B41" s="96" t="s">
        <v>170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A42" s="94"/>
      <c r="B42" s="96" t="s">
        <v>171</v>
      </c>
      <c r="C42" s="96"/>
      <c r="D42" s="96"/>
      <c r="E42" s="96"/>
      <c r="F42" s="96"/>
      <c r="G42" s="96"/>
      <c r="H42" s="96"/>
      <c r="I42" s="96"/>
      <c r="J42" s="96"/>
      <c r="K42" s="96"/>
      <c r="L42" s="97"/>
    </row>
    <row r="43" spans="1:13" ht="20" customHeight="1" x14ac:dyDescent="0.3">
      <c r="A43" s="94"/>
      <c r="B43" s="96" t="s">
        <v>172</v>
      </c>
      <c r="C43" s="96"/>
      <c r="D43" s="96"/>
      <c r="E43" s="96"/>
      <c r="F43" s="96"/>
      <c r="G43" s="96"/>
      <c r="H43" s="96"/>
      <c r="I43" s="96"/>
      <c r="J43" s="96"/>
      <c r="K43" s="96"/>
      <c r="L43" s="97"/>
    </row>
    <row r="44" spans="1:13" ht="20" customHeight="1" x14ac:dyDescent="0.3">
      <c r="A44" s="95"/>
      <c r="B44" s="44" t="s">
        <v>173</v>
      </c>
      <c r="C44" s="44"/>
      <c r="D44" s="44"/>
      <c r="E44" s="44"/>
      <c r="F44" s="44"/>
      <c r="G44" s="44"/>
      <c r="H44" s="44"/>
      <c r="I44" s="44"/>
      <c r="J44" s="44"/>
      <c r="K44" s="44"/>
      <c r="L44" s="45"/>
    </row>
    <row r="45" spans="1:13" ht="20" customHeight="1" x14ac:dyDescent="0.25"/>
    <row r="46" spans="1:13" ht="20" customHeight="1" x14ac:dyDescent="0.25"/>
    <row r="47" spans="1:13" ht="20" customHeight="1" x14ac:dyDescent="0.25"/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38"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B44:L44"/>
    <mergeCell ref="A41:A44"/>
    <mergeCell ref="A33:A37"/>
    <mergeCell ref="L33:L37"/>
    <mergeCell ref="M33:M37"/>
    <mergeCell ref="B41:L41"/>
    <mergeCell ref="B42:L42"/>
    <mergeCell ref="B43:L43"/>
    <mergeCell ref="B40:L4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40" max="16383" man="1"/>
    <brk id="4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D2A5-373B-4665-80A3-521866E198AC}">
  <sheetPr>
    <pageSetUpPr fitToPage="1"/>
  </sheetPr>
  <dimension ref="A1:M51"/>
  <sheetViews>
    <sheetView topLeftCell="A26" zoomScaleNormal="100" workbookViewId="0">
      <selection activeCell="B40" sqref="B40:M44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24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179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/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109"/>
      <c r="B8" s="9" t="s">
        <v>7</v>
      </c>
      <c r="C8" s="10">
        <v>10</v>
      </c>
      <c r="D8" s="21">
        <v>10</v>
      </c>
      <c r="E8" s="20"/>
      <c r="F8" s="20"/>
      <c r="G8" s="21">
        <v>100</v>
      </c>
      <c r="H8" s="21">
        <v>100</v>
      </c>
      <c r="I8" s="21">
        <v>550</v>
      </c>
      <c r="J8" s="23">
        <f>SUM((I8/$I$7)*D8)</f>
        <v>91.666666666666657</v>
      </c>
      <c r="K8" s="35">
        <f>SUM(J8*(G8/H8))</f>
        <v>91.666666666666657</v>
      </c>
      <c r="L8" s="104"/>
      <c r="M8" s="53" t="s">
        <v>174</v>
      </c>
    </row>
    <row r="9" spans="1:13" ht="22.25" customHeight="1" thickBot="1" x14ac:dyDescent="0.35">
      <c r="A9" s="109"/>
      <c r="B9" s="19">
        <v>2</v>
      </c>
      <c r="C9" s="10">
        <v>10</v>
      </c>
      <c r="D9" s="21">
        <v>10</v>
      </c>
      <c r="E9" s="20"/>
      <c r="F9" s="20"/>
      <c r="G9" s="21">
        <v>250</v>
      </c>
      <c r="H9" s="21">
        <v>200</v>
      </c>
      <c r="I9" s="21">
        <v>475</v>
      </c>
      <c r="J9" s="23">
        <f t="shared" ref="J9:J37" si="0">SUM((I9/$I$7)*D9)</f>
        <v>79.166666666666671</v>
      </c>
      <c r="K9" s="35">
        <f t="shared" ref="K9:K37" si="1">SUM(J9*(G9/H9))</f>
        <v>98.958333333333343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3">
        <f t="shared" si="0"/>
        <v>0</v>
      </c>
      <c r="K10" s="35" t="e">
        <f t="shared" si="1"/>
        <v>#DIV/0!</v>
      </c>
      <c r="L10" s="105"/>
      <c r="M10" s="54"/>
    </row>
    <row r="11" spans="1:13" ht="22.25" customHeight="1" thickBot="1" x14ac:dyDescent="0.35">
      <c r="A11" s="109"/>
      <c r="B11" s="19">
        <v>10.3</v>
      </c>
      <c r="C11" s="10">
        <v>10</v>
      </c>
      <c r="D11" s="21"/>
      <c r="E11" s="20"/>
      <c r="F11" s="20"/>
      <c r="G11" s="21">
        <v>250</v>
      </c>
      <c r="H11" s="21"/>
      <c r="I11" s="21"/>
      <c r="J11" s="23">
        <f t="shared" si="0"/>
        <v>0</v>
      </c>
      <c r="K11" s="35" t="e">
        <f t="shared" si="1"/>
        <v>#DIV/0!</v>
      </c>
      <c r="L11" s="105"/>
      <c r="M11" s="54"/>
    </row>
    <row r="12" spans="1:13" ht="22.25" customHeight="1" thickBot="1" x14ac:dyDescent="0.35">
      <c r="A12" s="110"/>
      <c r="B12" s="19">
        <v>51</v>
      </c>
      <c r="C12" s="10">
        <v>10</v>
      </c>
      <c r="D12" s="21"/>
      <c r="E12" s="20"/>
      <c r="F12" s="20"/>
      <c r="G12" s="21">
        <v>100</v>
      </c>
      <c r="H12" s="21"/>
      <c r="I12" s="21"/>
      <c r="J12" s="23">
        <f t="shared" si="0"/>
        <v>0</v>
      </c>
      <c r="K12" s="35" t="e">
        <f t="shared" si="1"/>
        <v>#DIV/0!</v>
      </c>
      <c r="L12" s="106"/>
      <c r="M12" s="54"/>
    </row>
    <row r="13" spans="1:13" ht="22.25" customHeight="1" thickBot="1" x14ac:dyDescent="0.35">
      <c r="A13" s="109"/>
      <c r="B13" s="9" t="s">
        <v>7</v>
      </c>
      <c r="C13" s="10">
        <v>10</v>
      </c>
      <c r="D13" s="21">
        <v>10</v>
      </c>
      <c r="E13" s="20"/>
      <c r="F13" s="20"/>
      <c r="G13" s="21">
        <v>100</v>
      </c>
      <c r="H13" s="21">
        <v>100</v>
      </c>
      <c r="I13" s="21">
        <v>550</v>
      </c>
      <c r="J13" s="23">
        <f t="shared" si="0"/>
        <v>91.666666666666657</v>
      </c>
      <c r="K13" s="35">
        <f t="shared" si="1"/>
        <v>91.666666666666657</v>
      </c>
      <c r="L13" s="104"/>
      <c r="M13" s="53" t="s">
        <v>175</v>
      </c>
    </row>
    <row r="14" spans="1:13" ht="22.25" customHeight="1" thickBot="1" x14ac:dyDescent="0.35">
      <c r="A14" s="109"/>
      <c r="B14" s="19" t="s">
        <v>178</v>
      </c>
      <c r="C14" s="10">
        <v>10</v>
      </c>
      <c r="D14" s="21">
        <v>10</v>
      </c>
      <c r="E14" s="20"/>
      <c r="F14" s="20"/>
      <c r="G14" s="21">
        <v>250</v>
      </c>
      <c r="H14" s="21">
        <v>200</v>
      </c>
      <c r="I14" s="21">
        <v>400</v>
      </c>
      <c r="J14" s="23">
        <f t="shared" si="0"/>
        <v>66.666666666666671</v>
      </c>
      <c r="K14" s="35">
        <f t="shared" si="1"/>
        <v>83.333333333333343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3">
        <f t="shared" si="0"/>
        <v>0</v>
      </c>
      <c r="K15" s="35" t="e">
        <f t="shared" si="1"/>
        <v>#DIV/0!</v>
      </c>
      <c r="L15" s="105"/>
      <c r="M15" s="54"/>
    </row>
    <row r="16" spans="1:13" ht="22.25" customHeight="1" thickBot="1" x14ac:dyDescent="0.35">
      <c r="A16" s="109"/>
      <c r="B16" s="19">
        <v>10.3</v>
      </c>
      <c r="C16" s="10">
        <v>10</v>
      </c>
      <c r="D16" s="21"/>
      <c r="E16" s="20"/>
      <c r="F16" s="20"/>
      <c r="G16" s="21">
        <v>250</v>
      </c>
      <c r="H16" s="21"/>
      <c r="I16" s="21"/>
      <c r="J16" s="23">
        <f t="shared" si="0"/>
        <v>0</v>
      </c>
      <c r="K16" s="35" t="e">
        <f t="shared" si="1"/>
        <v>#DIV/0!</v>
      </c>
      <c r="L16" s="105"/>
      <c r="M16" s="54"/>
    </row>
    <row r="17" spans="1:13" ht="22.25" customHeight="1" thickBot="1" x14ac:dyDescent="0.35">
      <c r="A17" s="110"/>
      <c r="B17" s="19">
        <v>52</v>
      </c>
      <c r="C17" s="10">
        <v>10</v>
      </c>
      <c r="D17" s="21"/>
      <c r="E17" s="20"/>
      <c r="F17" s="20"/>
      <c r="G17" s="21">
        <v>100</v>
      </c>
      <c r="H17" s="21"/>
      <c r="I17" s="21"/>
      <c r="J17" s="23">
        <f t="shared" si="0"/>
        <v>0</v>
      </c>
      <c r="K17" s="35" t="e">
        <f t="shared" si="1"/>
        <v>#DIV/0!</v>
      </c>
      <c r="L17" s="106"/>
      <c r="M17" s="54"/>
    </row>
    <row r="18" spans="1:13" ht="22.25" customHeight="1" thickBot="1" x14ac:dyDescent="0.35">
      <c r="A18" s="108"/>
      <c r="B18" s="9" t="s">
        <v>7</v>
      </c>
      <c r="C18" s="10">
        <v>10</v>
      </c>
      <c r="D18" s="21">
        <v>10</v>
      </c>
      <c r="E18" s="20"/>
      <c r="F18" s="20"/>
      <c r="G18" s="21">
        <v>100</v>
      </c>
      <c r="H18" s="21">
        <v>100</v>
      </c>
      <c r="I18" s="21">
        <v>550</v>
      </c>
      <c r="J18" s="23">
        <f t="shared" si="0"/>
        <v>91.666666666666657</v>
      </c>
      <c r="K18" s="35">
        <f t="shared" si="1"/>
        <v>91.666666666666657</v>
      </c>
      <c r="L18" s="104"/>
      <c r="M18" s="53" t="s">
        <v>176</v>
      </c>
    </row>
    <row r="19" spans="1:13" ht="22.25" customHeight="1" thickBot="1" x14ac:dyDescent="0.35">
      <c r="A19" s="109"/>
      <c r="B19" s="19">
        <v>6</v>
      </c>
      <c r="C19" s="10">
        <v>10</v>
      </c>
      <c r="D19" s="21">
        <v>10</v>
      </c>
      <c r="E19" s="20"/>
      <c r="F19" s="20"/>
      <c r="G19" s="21">
        <v>250</v>
      </c>
      <c r="H19" s="21">
        <v>200</v>
      </c>
      <c r="I19" s="21">
        <v>500</v>
      </c>
      <c r="J19" s="23">
        <f t="shared" si="0"/>
        <v>83.333333333333343</v>
      </c>
      <c r="K19" s="35">
        <f t="shared" si="1"/>
        <v>104.16666666666669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3">
        <f t="shared" si="0"/>
        <v>0</v>
      </c>
      <c r="K20" s="35" t="e">
        <f t="shared" si="1"/>
        <v>#DIV/0!</v>
      </c>
      <c r="L20" s="105"/>
      <c r="M20" s="54"/>
    </row>
    <row r="21" spans="1:13" ht="22.25" customHeight="1" thickBot="1" x14ac:dyDescent="0.35">
      <c r="A21" s="109"/>
      <c r="B21" s="19">
        <v>10.3</v>
      </c>
      <c r="C21" s="10">
        <v>10</v>
      </c>
      <c r="D21" s="21"/>
      <c r="E21" s="20"/>
      <c r="F21" s="20"/>
      <c r="G21" s="21">
        <v>250</v>
      </c>
      <c r="H21" s="21"/>
      <c r="I21" s="21"/>
      <c r="J21" s="23">
        <f t="shared" si="0"/>
        <v>0</v>
      </c>
      <c r="K21" s="35" t="e">
        <f t="shared" si="1"/>
        <v>#DIV/0!</v>
      </c>
      <c r="L21" s="105"/>
      <c r="M21" s="54"/>
    </row>
    <row r="22" spans="1:13" ht="22.25" customHeight="1" thickBot="1" x14ac:dyDescent="0.35">
      <c r="A22" s="110"/>
      <c r="B22" s="25">
        <v>53</v>
      </c>
      <c r="C22" s="10">
        <v>10</v>
      </c>
      <c r="D22" s="21"/>
      <c r="E22" s="20"/>
      <c r="F22" s="20"/>
      <c r="G22" s="21">
        <v>100</v>
      </c>
      <c r="H22" s="21"/>
      <c r="I22" s="21"/>
      <c r="J22" s="23">
        <f t="shared" si="0"/>
        <v>0</v>
      </c>
      <c r="K22" s="35" t="e">
        <f t="shared" si="1"/>
        <v>#DIV/0!</v>
      </c>
      <c r="L22" s="106"/>
      <c r="M22" s="54"/>
    </row>
    <row r="23" spans="1:13" ht="22.25" customHeight="1" thickBot="1" x14ac:dyDescent="0.35">
      <c r="A23" s="108"/>
      <c r="B23" s="9" t="s">
        <v>7</v>
      </c>
      <c r="C23" s="10">
        <v>10</v>
      </c>
      <c r="D23" s="21">
        <v>10</v>
      </c>
      <c r="E23" s="26"/>
      <c r="F23" s="20"/>
      <c r="G23" s="21">
        <v>100</v>
      </c>
      <c r="H23" s="21">
        <v>100</v>
      </c>
      <c r="I23" s="21">
        <v>10</v>
      </c>
      <c r="J23" s="23">
        <f t="shared" si="0"/>
        <v>1.6666666666666665</v>
      </c>
      <c r="K23" s="35">
        <f t="shared" si="1"/>
        <v>1.6666666666666665</v>
      </c>
      <c r="L23" s="104"/>
      <c r="M23" s="53" t="s">
        <v>177</v>
      </c>
    </row>
    <row r="24" spans="1:13" ht="22.25" customHeight="1" thickBot="1" x14ac:dyDescent="0.35">
      <c r="A24" s="109"/>
      <c r="B24" s="19">
        <v>8</v>
      </c>
      <c r="C24" s="10">
        <v>10</v>
      </c>
      <c r="D24" s="21">
        <v>10</v>
      </c>
      <c r="E24" s="20"/>
      <c r="F24" s="20"/>
      <c r="G24" s="21">
        <v>250</v>
      </c>
      <c r="H24" s="21">
        <v>200</v>
      </c>
      <c r="I24" s="21">
        <v>30</v>
      </c>
      <c r="J24" s="23">
        <f>SUM((I24/$I$7)*D24)</f>
        <v>5</v>
      </c>
      <c r="K24" s="35">
        <f t="shared" si="1"/>
        <v>6.25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3">
        <f t="shared" si="0"/>
        <v>0</v>
      </c>
      <c r="K25" s="35" t="e">
        <f t="shared" si="1"/>
        <v>#DIV/0!</v>
      </c>
      <c r="L25" s="105"/>
      <c r="M25" s="54"/>
    </row>
    <row r="26" spans="1:13" ht="22.25" customHeight="1" thickBot="1" x14ac:dyDescent="0.35">
      <c r="A26" s="109"/>
      <c r="B26" s="19">
        <v>10.3</v>
      </c>
      <c r="C26" s="10">
        <v>10</v>
      </c>
      <c r="D26" s="21"/>
      <c r="E26" s="20"/>
      <c r="F26" s="20"/>
      <c r="G26" s="21">
        <v>250</v>
      </c>
      <c r="H26" s="21"/>
      <c r="I26" s="21"/>
      <c r="J26" s="23">
        <f t="shared" si="0"/>
        <v>0</v>
      </c>
      <c r="K26" s="35" t="e">
        <f t="shared" si="1"/>
        <v>#DIV/0!</v>
      </c>
      <c r="L26" s="105"/>
      <c r="M26" s="54"/>
    </row>
    <row r="27" spans="1:13" ht="22.25" customHeight="1" thickBot="1" x14ac:dyDescent="0.35">
      <c r="A27" s="110"/>
      <c r="B27" s="25">
        <v>54</v>
      </c>
      <c r="C27" s="10">
        <v>10</v>
      </c>
      <c r="D27" s="21"/>
      <c r="E27" s="20"/>
      <c r="F27" s="20"/>
      <c r="G27" s="21">
        <v>100</v>
      </c>
      <c r="H27" s="21"/>
      <c r="I27" s="21"/>
      <c r="J27" s="23">
        <f t="shared" si="0"/>
        <v>0</v>
      </c>
      <c r="K27" s="35" t="e">
        <f t="shared" si="1"/>
        <v>#DIV/0!</v>
      </c>
      <c r="L27" s="106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3">
        <f t="shared" si="0"/>
        <v>0</v>
      </c>
      <c r="K28" s="35" t="e">
        <f t="shared" si="1"/>
        <v>#DIV/0!</v>
      </c>
      <c r="L28" s="104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3">
        <f t="shared" si="0"/>
        <v>0</v>
      </c>
      <c r="K29" s="35" t="e">
        <f t="shared" si="1"/>
        <v>#DIV/0!</v>
      </c>
      <c r="L29" s="105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3">
        <f t="shared" si="0"/>
        <v>0</v>
      </c>
      <c r="K30" s="35" t="e">
        <f t="shared" si="1"/>
        <v>#DIV/0!</v>
      </c>
      <c r="L30" s="105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3">
        <f t="shared" si="0"/>
        <v>0</v>
      </c>
      <c r="K31" s="35" t="e">
        <f t="shared" si="1"/>
        <v>#DIV/0!</v>
      </c>
      <c r="L31" s="105"/>
      <c r="M31" s="54"/>
    </row>
    <row r="32" spans="1:13" ht="22.25" customHeight="1" thickBot="1" x14ac:dyDescent="0.35">
      <c r="A32" s="52"/>
      <c r="B32" s="25">
        <v>55</v>
      </c>
      <c r="C32" s="10">
        <v>10</v>
      </c>
      <c r="D32" s="21"/>
      <c r="E32" s="20"/>
      <c r="F32" s="20"/>
      <c r="G32" s="21">
        <v>100</v>
      </c>
      <c r="H32" s="21"/>
      <c r="I32" s="21"/>
      <c r="J32" s="23">
        <f t="shared" si="0"/>
        <v>0</v>
      </c>
      <c r="K32" s="35" t="e">
        <f t="shared" si="1"/>
        <v>#DIV/0!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3">
        <f t="shared" si="0"/>
        <v>0</v>
      </c>
      <c r="K33" s="35" t="e">
        <f t="shared" si="1"/>
        <v>#DIV/0!</v>
      </c>
      <c r="L33" s="104"/>
      <c r="M33" s="53"/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3">
        <f t="shared" si="0"/>
        <v>0</v>
      </c>
      <c r="K34" s="35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3">
        <f t="shared" si="0"/>
        <v>0</v>
      </c>
      <c r="K35" s="35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3">
        <f t="shared" si="0"/>
        <v>0</v>
      </c>
      <c r="K36" s="35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3">
        <f t="shared" si="0"/>
        <v>0</v>
      </c>
      <c r="K37" s="35" t="e">
        <f t="shared" si="1"/>
        <v>#DIV/0!</v>
      </c>
      <c r="L37" s="106"/>
      <c r="M37" s="54"/>
    </row>
    <row r="38" spans="1:13" ht="20" customHeight="1" x14ac:dyDescent="0.25"/>
    <row r="39" spans="1:13" ht="20" hidden="1" customHeight="1" x14ac:dyDescent="0.25">
      <c r="J39" s="24" t="s">
        <v>22</v>
      </c>
    </row>
    <row r="40" spans="1:13" ht="20" customHeight="1" x14ac:dyDescent="0.3">
      <c r="A40" s="107"/>
      <c r="B40" s="31"/>
      <c r="C40" s="56" t="s">
        <v>190</v>
      </c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20" customHeight="1" x14ac:dyDescent="0.3">
      <c r="A41" s="107"/>
      <c r="B41" s="94" t="s">
        <v>196</v>
      </c>
      <c r="C41" s="96" t="s">
        <v>170</v>
      </c>
      <c r="D41" s="96"/>
      <c r="E41" s="96"/>
      <c r="F41" s="96"/>
      <c r="G41" s="96"/>
      <c r="H41" s="96"/>
      <c r="I41" s="96"/>
      <c r="J41" s="96"/>
      <c r="K41" s="96"/>
      <c r="L41" s="96"/>
      <c r="M41" s="97"/>
    </row>
    <row r="42" spans="1:13" ht="20" customHeight="1" x14ac:dyDescent="0.3">
      <c r="A42" s="107"/>
      <c r="B42" s="94"/>
      <c r="C42" s="96" t="s">
        <v>171</v>
      </c>
      <c r="D42" s="96"/>
      <c r="E42" s="96"/>
      <c r="F42" s="96"/>
      <c r="G42" s="96"/>
      <c r="H42" s="96"/>
      <c r="I42" s="96"/>
      <c r="J42" s="96"/>
      <c r="K42" s="96"/>
      <c r="L42" s="96"/>
      <c r="M42" s="97"/>
    </row>
    <row r="43" spans="1:13" ht="20" customHeight="1" x14ac:dyDescent="0.3">
      <c r="A43" s="107"/>
      <c r="B43" s="94"/>
      <c r="C43" s="96" t="s">
        <v>172</v>
      </c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20" customHeight="1" x14ac:dyDescent="0.3">
      <c r="B44" s="95"/>
      <c r="C44" s="44" t="s">
        <v>173</v>
      </c>
      <c r="D44" s="44"/>
      <c r="E44" s="44"/>
      <c r="F44" s="44"/>
      <c r="G44" s="44"/>
      <c r="H44" s="44"/>
      <c r="I44" s="44"/>
      <c r="J44" s="44"/>
      <c r="K44" s="44"/>
      <c r="L44" s="44"/>
      <c r="M44" s="45"/>
    </row>
    <row r="45" spans="1:13" ht="20" customHeight="1" x14ac:dyDescent="0.25"/>
    <row r="46" spans="1:13" ht="20" customHeight="1" x14ac:dyDescent="0.25"/>
    <row r="47" spans="1:13" ht="20" customHeight="1" x14ac:dyDescent="0.25"/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39"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A33:A37"/>
    <mergeCell ref="L33:L37"/>
    <mergeCell ref="M33:M37"/>
    <mergeCell ref="A40:A43"/>
    <mergeCell ref="C40:M40"/>
    <mergeCell ref="B41:B44"/>
    <mergeCell ref="C41:M41"/>
    <mergeCell ref="C42:M42"/>
    <mergeCell ref="C43:M43"/>
    <mergeCell ref="C44:M4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092B-0482-41FD-BA14-39285904BC17}">
  <sheetPr>
    <pageSetUpPr fitToPage="1"/>
  </sheetPr>
  <dimension ref="A1:M51"/>
  <sheetViews>
    <sheetView zoomScaleNormal="100" workbookViewId="0">
      <selection activeCell="J8" sqref="J8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24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27"/>
      <c r="B4" s="28"/>
      <c r="C4" s="28"/>
      <c r="D4" s="28"/>
      <c r="E4" s="28"/>
      <c r="F4" s="28"/>
      <c r="G4" s="28"/>
      <c r="H4" s="28"/>
      <c r="I4" s="28"/>
      <c r="J4" s="28">
        <v>7.5</v>
      </c>
      <c r="K4" s="38"/>
      <c r="L4" s="29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111" t="s">
        <v>4</v>
      </c>
      <c r="K5" s="33"/>
      <c r="L5" s="18"/>
      <c r="M5" s="53"/>
    </row>
    <row r="6" spans="1:13" ht="35.4" customHeight="1" thickBot="1" x14ac:dyDescent="0.3">
      <c r="A6" s="15">
        <v>45569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112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182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109"/>
      <c r="B8" s="9" t="s">
        <v>7</v>
      </c>
      <c r="C8" s="10">
        <v>10</v>
      </c>
      <c r="D8" s="21">
        <v>4.5</v>
      </c>
      <c r="E8" s="20" t="s">
        <v>94</v>
      </c>
      <c r="F8" s="20" t="s">
        <v>181</v>
      </c>
      <c r="G8" s="21">
        <v>100</v>
      </c>
      <c r="H8" s="21">
        <v>4.5</v>
      </c>
      <c r="I8" s="21">
        <v>250</v>
      </c>
      <c r="J8" s="23">
        <f>SUM((I8/$I$7)*D8)</f>
        <v>18.75</v>
      </c>
      <c r="K8" s="35">
        <f>SUM(J8*(G8/H8))</f>
        <v>416.66666666666663</v>
      </c>
      <c r="L8" s="104"/>
      <c r="M8" s="53" t="s">
        <v>174</v>
      </c>
    </row>
    <row r="9" spans="1:13" ht="22.25" customHeight="1" thickBot="1" x14ac:dyDescent="0.35">
      <c r="A9" s="109"/>
      <c r="B9" s="19" t="s">
        <v>183</v>
      </c>
      <c r="C9" s="10">
        <v>10</v>
      </c>
      <c r="D9" s="21">
        <v>4.5</v>
      </c>
      <c r="E9" s="20" t="s">
        <v>197</v>
      </c>
      <c r="F9" s="20" t="s">
        <v>198</v>
      </c>
      <c r="G9" s="21">
        <v>250</v>
      </c>
      <c r="H9" s="21">
        <v>200</v>
      </c>
      <c r="I9" s="21">
        <v>104</v>
      </c>
      <c r="J9" s="23">
        <f t="shared" ref="J9:J37" si="0">SUM((I9/$I$7)*D9)</f>
        <v>7.8000000000000007</v>
      </c>
      <c r="K9" s="35">
        <f t="shared" ref="K9:K37" si="1">SUM(J9*(G9/H9))</f>
        <v>9.75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/>
      <c r="E10" s="20"/>
      <c r="F10" s="20"/>
      <c r="G10" s="21">
        <v>410</v>
      </c>
      <c r="H10" s="21">
        <v>450</v>
      </c>
      <c r="I10" s="21">
        <v>250</v>
      </c>
      <c r="J10" s="23">
        <f t="shared" si="0"/>
        <v>0</v>
      </c>
      <c r="K10" s="35">
        <f t="shared" si="1"/>
        <v>0</v>
      </c>
      <c r="L10" s="105"/>
      <c r="M10" s="54"/>
    </row>
    <row r="11" spans="1:13" ht="22.25" customHeight="1" thickBot="1" x14ac:dyDescent="0.35">
      <c r="A11" s="109"/>
      <c r="B11" s="19" t="s">
        <v>184</v>
      </c>
      <c r="C11" s="10">
        <v>10</v>
      </c>
      <c r="D11" s="21"/>
      <c r="E11" s="20"/>
      <c r="F11" s="20"/>
      <c r="G11" s="21">
        <v>250</v>
      </c>
      <c r="H11" s="21"/>
      <c r="I11" s="21"/>
      <c r="J11" s="23">
        <f t="shared" si="0"/>
        <v>0</v>
      </c>
      <c r="K11" s="35" t="e">
        <f t="shared" si="1"/>
        <v>#DIV/0!</v>
      </c>
      <c r="L11" s="105"/>
      <c r="M11" s="54"/>
    </row>
    <row r="12" spans="1:13" ht="22.25" customHeight="1" thickBot="1" x14ac:dyDescent="0.35">
      <c r="A12" s="110"/>
      <c r="B12" s="19"/>
      <c r="C12" s="10">
        <v>10</v>
      </c>
      <c r="D12" s="21"/>
      <c r="E12" s="20"/>
      <c r="F12" s="20"/>
      <c r="G12" s="21">
        <v>100</v>
      </c>
      <c r="H12" s="21"/>
      <c r="I12" s="21"/>
      <c r="J12" s="23">
        <f t="shared" si="0"/>
        <v>0</v>
      </c>
      <c r="K12" s="35" t="e">
        <f t="shared" si="1"/>
        <v>#DIV/0!</v>
      </c>
      <c r="L12" s="106"/>
      <c r="M12" s="54"/>
    </row>
    <row r="13" spans="1:13" ht="22.25" customHeight="1" thickBot="1" x14ac:dyDescent="0.35">
      <c r="A13" s="109"/>
      <c r="B13" s="9" t="s">
        <v>7</v>
      </c>
      <c r="C13" s="10">
        <v>10</v>
      </c>
      <c r="D13" s="21"/>
      <c r="E13" s="20" t="s">
        <v>186</v>
      </c>
      <c r="F13" s="20" t="s">
        <v>188</v>
      </c>
      <c r="G13" s="21">
        <v>100</v>
      </c>
      <c r="H13" s="21">
        <v>1.8</v>
      </c>
      <c r="I13" s="21">
        <v>800</v>
      </c>
      <c r="J13" s="23">
        <f t="shared" si="0"/>
        <v>0</v>
      </c>
      <c r="K13" s="35">
        <f t="shared" si="1"/>
        <v>0</v>
      </c>
      <c r="L13" s="104"/>
      <c r="M13" s="53" t="s">
        <v>175</v>
      </c>
    </row>
    <row r="14" spans="1:13" ht="22.25" customHeight="1" thickBot="1" x14ac:dyDescent="0.35">
      <c r="A14" s="109"/>
      <c r="B14" s="19" t="s">
        <v>185</v>
      </c>
      <c r="C14" s="10">
        <v>10</v>
      </c>
      <c r="D14" s="21"/>
      <c r="E14" s="20" t="s">
        <v>187</v>
      </c>
      <c r="F14" s="20" t="s">
        <v>189</v>
      </c>
      <c r="G14" s="21">
        <v>250</v>
      </c>
      <c r="H14" s="21">
        <v>2</v>
      </c>
      <c r="I14" s="21">
        <v>700</v>
      </c>
      <c r="J14" s="23">
        <f t="shared" si="0"/>
        <v>0</v>
      </c>
      <c r="K14" s="35">
        <f t="shared" si="1"/>
        <v>0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3">
        <f t="shared" si="0"/>
        <v>0</v>
      </c>
      <c r="K15" s="35" t="e">
        <f t="shared" si="1"/>
        <v>#DIV/0!</v>
      </c>
      <c r="L15" s="105"/>
      <c r="M15" s="54"/>
    </row>
    <row r="16" spans="1:13" ht="22.25" customHeight="1" thickBot="1" x14ac:dyDescent="0.35">
      <c r="A16" s="109"/>
      <c r="B16" s="19" t="s">
        <v>183</v>
      </c>
      <c r="C16" s="10">
        <v>10</v>
      </c>
      <c r="D16" s="21"/>
      <c r="E16" s="20"/>
      <c r="F16" s="20"/>
      <c r="G16" s="21">
        <v>250</v>
      </c>
      <c r="H16" s="21"/>
      <c r="I16" s="21"/>
      <c r="J16" s="23">
        <f t="shared" si="0"/>
        <v>0</v>
      </c>
      <c r="K16" s="35" t="e">
        <f t="shared" si="1"/>
        <v>#DIV/0!</v>
      </c>
      <c r="L16" s="105"/>
      <c r="M16" s="54"/>
    </row>
    <row r="17" spans="1:13" ht="22.25" customHeight="1" thickBot="1" x14ac:dyDescent="0.35">
      <c r="A17" s="110"/>
      <c r="B17" s="19"/>
      <c r="C17" s="10">
        <v>10</v>
      </c>
      <c r="D17" s="21"/>
      <c r="E17" s="20"/>
      <c r="F17" s="20"/>
      <c r="G17" s="21">
        <v>100</v>
      </c>
      <c r="H17" s="21"/>
      <c r="I17" s="21"/>
      <c r="J17" s="23">
        <f t="shared" si="0"/>
        <v>0</v>
      </c>
      <c r="K17" s="35" t="e">
        <f t="shared" si="1"/>
        <v>#DIV/0!</v>
      </c>
      <c r="L17" s="106"/>
      <c r="M17" s="54"/>
    </row>
    <row r="18" spans="1:13" ht="22.25" customHeight="1" thickBot="1" x14ac:dyDescent="0.35">
      <c r="A18" s="108"/>
      <c r="B18" s="9" t="s">
        <v>7</v>
      </c>
      <c r="C18" s="10">
        <v>10</v>
      </c>
      <c r="D18" s="21">
        <v>10</v>
      </c>
      <c r="E18" s="20" t="s">
        <v>199</v>
      </c>
      <c r="F18" s="20" t="s">
        <v>203</v>
      </c>
      <c r="G18" s="21">
        <v>100</v>
      </c>
      <c r="H18" s="21">
        <v>100</v>
      </c>
      <c r="I18" s="21">
        <v>425</v>
      </c>
      <c r="J18" s="23">
        <f t="shared" si="0"/>
        <v>70.833333333333329</v>
      </c>
      <c r="K18" s="35">
        <f t="shared" si="1"/>
        <v>70.833333333333329</v>
      </c>
      <c r="L18" s="104"/>
      <c r="M18" s="53" t="s">
        <v>176</v>
      </c>
    </row>
    <row r="19" spans="1:13" ht="22.25" customHeight="1" thickBot="1" x14ac:dyDescent="0.35">
      <c r="A19" s="109"/>
      <c r="B19" s="19">
        <v>5</v>
      </c>
      <c r="C19" s="10">
        <v>10</v>
      </c>
      <c r="D19" s="21">
        <v>10</v>
      </c>
      <c r="E19" s="20" t="s">
        <v>200</v>
      </c>
      <c r="F19" s="20" t="s">
        <v>204</v>
      </c>
      <c r="G19" s="21">
        <v>250</v>
      </c>
      <c r="H19" s="21">
        <v>85</v>
      </c>
      <c r="I19" s="21">
        <v>580</v>
      </c>
      <c r="J19" s="23">
        <f t="shared" si="0"/>
        <v>96.666666666666657</v>
      </c>
      <c r="K19" s="35">
        <f t="shared" si="1"/>
        <v>284.31372549019608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>
        <v>5</v>
      </c>
      <c r="E20" s="20" t="s">
        <v>181</v>
      </c>
      <c r="F20" s="20" t="s">
        <v>205</v>
      </c>
      <c r="G20" s="21">
        <v>410</v>
      </c>
      <c r="H20" s="21">
        <v>85</v>
      </c>
      <c r="I20" s="21">
        <v>650</v>
      </c>
      <c r="J20" s="23">
        <f t="shared" si="0"/>
        <v>54.166666666666671</v>
      </c>
      <c r="K20" s="35">
        <f t="shared" si="1"/>
        <v>261.2745098039216</v>
      </c>
      <c r="L20" s="105"/>
      <c r="M20" s="54"/>
    </row>
    <row r="21" spans="1:13" ht="22.25" customHeight="1" thickBot="1" x14ac:dyDescent="0.35">
      <c r="A21" s="109"/>
      <c r="B21" s="19">
        <v>8</v>
      </c>
      <c r="C21" s="10">
        <v>10</v>
      </c>
      <c r="D21" s="21">
        <v>10</v>
      </c>
      <c r="E21" s="20" t="s">
        <v>201</v>
      </c>
      <c r="F21" s="20" t="s">
        <v>206</v>
      </c>
      <c r="G21" s="21">
        <v>250</v>
      </c>
      <c r="H21" s="21">
        <v>85</v>
      </c>
      <c r="I21" s="21">
        <v>550</v>
      </c>
      <c r="J21" s="23">
        <f t="shared" si="0"/>
        <v>91.666666666666657</v>
      </c>
      <c r="K21" s="35">
        <f t="shared" si="1"/>
        <v>269.60784313725492</v>
      </c>
      <c r="L21" s="105"/>
      <c r="M21" s="54"/>
    </row>
    <row r="22" spans="1:13" ht="22.25" customHeight="1" thickBot="1" x14ac:dyDescent="0.35">
      <c r="A22" s="110"/>
      <c r="B22" s="13">
        <v>53</v>
      </c>
      <c r="C22" s="10">
        <v>10</v>
      </c>
      <c r="D22" s="21">
        <v>10</v>
      </c>
      <c r="E22" s="20" t="s">
        <v>202</v>
      </c>
      <c r="F22" s="20" t="s">
        <v>207</v>
      </c>
      <c r="G22" s="21">
        <v>100</v>
      </c>
      <c r="H22" s="21">
        <v>100</v>
      </c>
      <c r="I22" s="21">
        <v>425</v>
      </c>
      <c r="J22" s="23">
        <f t="shared" si="0"/>
        <v>70.833333333333329</v>
      </c>
      <c r="K22" s="35">
        <f t="shared" si="1"/>
        <v>70.833333333333329</v>
      </c>
      <c r="L22" s="106"/>
      <c r="M22" s="54"/>
    </row>
    <row r="23" spans="1:13" ht="22.25" customHeight="1" thickBot="1" x14ac:dyDescent="0.35">
      <c r="A23" s="108"/>
      <c r="B23" s="9" t="s">
        <v>7</v>
      </c>
      <c r="C23" s="10">
        <v>10</v>
      </c>
      <c r="D23" s="21"/>
      <c r="E23" s="26"/>
      <c r="F23" s="20"/>
      <c r="G23" s="21">
        <v>100</v>
      </c>
      <c r="H23" s="21"/>
      <c r="I23" s="21"/>
      <c r="J23" s="23">
        <f t="shared" si="0"/>
        <v>0</v>
      </c>
      <c r="K23" s="35" t="e">
        <f t="shared" si="1"/>
        <v>#DIV/0!</v>
      </c>
      <c r="L23" s="104"/>
      <c r="M23" s="53" t="s">
        <v>177</v>
      </c>
    </row>
    <row r="24" spans="1:13" ht="22.25" customHeight="1" thickBot="1" x14ac:dyDescent="0.35">
      <c r="A24" s="109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3">
        <f t="shared" si="0"/>
        <v>0</v>
      </c>
      <c r="K24" s="35" t="e">
        <f t="shared" si="1"/>
        <v>#DIV/0!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3">
        <f t="shared" si="0"/>
        <v>0</v>
      </c>
      <c r="K25" s="35" t="e">
        <f t="shared" si="1"/>
        <v>#DIV/0!</v>
      </c>
      <c r="L25" s="105"/>
      <c r="M25" s="54"/>
    </row>
    <row r="26" spans="1:13" ht="22.25" customHeight="1" thickBot="1" x14ac:dyDescent="0.35">
      <c r="A26" s="109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3">
        <f t="shared" si="0"/>
        <v>0</v>
      </c>
      <c r="K26" s="35" t="e">
        <f t="shared" si="1"/>
        <v>#DIV/0!</v>
      </c>
      <c r="L26" s="105"/>
      <c r="M26" s="54"/>
    </row>
    <row r="27" spans="1:13" ht="22.25" customHeight="1" thickBot="1" x14ac:dyDescent="0.35">
      <c r="A27" s="110"/>
      <c r="B27" s="13">
        <v>54</v>
      </c>
      <c r="C27" s="10">
        <v>10</v>
      </c>
      <c r="D27" s="21"/>
      <c r="E27" s="20"/>
      <c r="F27" s="20"/>
      <c r="G27" s="21">
        <v>100</v>
      </c>
      <c r="H27" s="21"/>
      <c r="I27" s="21"/>
      <c r="J27" s="23">
        <f t="shared" si="0"/>
        <v>0</v>
      </c>
      <c r="K27" s="35" t="e">
        <f t="shared" si="1"/>
        <v>#DIV/0!</v>
      </c>
      <c r="L27" s="106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3">
        <f t="shared" si="0"/>
        <v>0</v>
      </c>
      <c r="K28" s="35" t="e">
        <f t="shared" si="1"/>
        <v>#DIV/0!</v>
      </c>
      <c r="L28" s="104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3">
        <f t="shared" si="0"/>
        <v>0</v>
      </c>
      <c r="K29" s="35" t="e">
        <f t="shared" si="1"/>
        <v>#DIV/0!</v>
      </c>
      <c r="L29" s="105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3">
        <f t="shared" si="0"/>
        <v>0</v>
      </c>
      <c r="K30" s="35" t="e">
        <f t="shared" si="1"/>
        <v>#DIV/0!</v>
      </c>
      <c r="L30" s="105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3">
        <f t="shared" si="0"/>
        <v>0</v>
      </c>
      <c r="K31" s="35" t="e">
        <f t="shared" si="1"/>
        <v>#DIV/0!</v>
      </c>
      <c r="L31" s="105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3">
        <f t="shared" si="0"/>
        <v>0</v>
      </c>
      <c r="K32" s="35" t="e">
        <f t="shared" si="1"/>
        <v>#DIV/0!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3">
        <f t="shared" si="0"/>
        <v>0</v>
      </c>
      <c r="K33" s="35" t="e">
        <f t="shared" si="1"/>
        <v>#DIV/0!</v>
      </c>
      <c r="L33" s="104"/>
      <c r="M33" s="53"/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3">
        <f t="shared" si="0"/>
        <v>0</v>
      </c>
      <c r="K34" s="35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3">
        <f t="shared" si="0"/>
        <v>0</v>
      </c>
      <c r="K35" s="35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3">
        <f t="shared" si="0"/>
        <v>0</v>
      </c>
      <c r="K36" s="35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D37" s="21">
        <f>SUM(D8:D36)</f>
        <v>54</v>
      </c>
      <c r="E37" s="20"/>
      <c r="F37" s="20"/>
      <c r="G37" s="21">
        <v>100</v>
      </c>
      <c r="H37" s="21"/>
      <c r="I37" s="21"/>
      <c r="J37" s="23">
        <f t="shared" si="0"/>
        <v>0</v>
      </c>
      <c r="K37" s="35" t="e">
        <f t="shared" si="1"/>
        <v>#DIV/0!</v>
      </c>
      <c r="L37" s="106"/>
      <c r="M37" s="54"/>
    </row>
    <row r="38" spans="1:13" ht="20" customHeight="1" x14ac:dyDescent="0.25"/>
    <row r="39" spans="1:13" ht="20" hidden="1" customHeight="1" x14ac:dyDescent="0.25">
      <c r="J39" s="24" t="s">
        <v>22</v>
      </c>
    </row>
    <row r="40" spans="1:13" ht="20" customHeight="1" x14ac:dyDescent="0.3">
      <c r="A40" s="107"/>
      <c r="B40" s="31"/>
      <c r="C40" s="56" t="s">
        <v>190</v>
      </c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20" customHeight="1" x14ac:dyDescent="0.3">
      <c r="A41" s="107"/>
      <c r="B41" s="94" t="s">
        <v>196</v>
      </c>
      <c r="C41" s="96" t="s">
        <v>170</v>
      </c>
      <c r="D41" s="96"/>
      <c r="E41" s="96"/>
      <c r="F41" s="96"/>
      <c r="G41" s="96"/>
      <c r="H41" s="96"/>
      <c r="I41" s="96"/>
      <c r="J41" s="96"/>
      <c r="K41" s="96"/>
      <c r="L41" s="96"/>
      <c r="M41" s="97"/>
    </row>
    <row r="42" spans="1:13" ht="20" customHeight="1" x14ac:dyDescent="0.3">
      <c r="A42" s="107"/>
      <c r="B42" s="94"/>
      <c r="C42" s="96" t="s">
        <v>171</v>
      </c>
      <c r="D42" s="96"/>
      <c r="E42" s="96"/>
      <c r="F42" s="96"/>
      <c r="G42" s="96"/>
      <c r="H42" s="96"/>
      <c r="I42" s="96"/>
      <c r="J42" s="96"/>
      <c r="K42" s="96"/>
      <c r="L42" s="96"/>
      <c r="M42" s="97"/>
    </row>
    <row r="43" spans="1:13" ht="20" customHeight="1" x14ac:dyDescent="0.3">
      <c r="A43" s="107"/>
      <c r="B43" s="94"/>
      <c r="C43" s="96" t="s">
        <v>172</v>
      </c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20" customHeight="1" x14ac:dyDescent="0.3">
      <c r="B44" s="95"/>
      <c r="C44" s="44" t="s">
        <v>173</v>
      </c>
      <c r="D44" s="44"/>
      <c r="E44" s="44"/>
      <c r="F44" s="44"/>
      <c r="G44" s="44"/>
      <c r="H44" s="44"/>
      <c r="I44" s="44"/>
      <c r="J44" s="44"/>
      <c r="K44" s="44"/>
      <c r="L44" s="44"/>
      <c r="M44" s="45"/>
    </row>
    <row r="45" spans="1:13" ht="20" customHeight="1" x14ac:dyDescent="0.25"/>
    <row r="46" spans="1:13" ht="20" customHeight="1" x14ac:dyDescent="0.25"/>
    <row r="47" spans="1:13" ht="20" customHeight="1" x14ac:dyDescent="0.25"/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38">
    <mergeCell ref="A1:L2"/>
    <mergeCell ref="A3:L3"/>
    <mergeCell ref="M3:M7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A33:A37"/>
    <mergeCell ref="L33:L37"/>
    <mergeCell ref="M33:M37"/>
    <mergeCell ref="A40:A43"/>
    <mergeCell ref="C40:M40"/>
    <mergeCell ref="B41:B44"/>
    <mergeCell ref="C41:M41"/>
    <mergeCell ref="C42:M42"/>
    <mergeCell ref="C43:M43"/>
    <mergeCell ref="C44:M4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B752-31CB-4328-AC24-14BA0FCF04E0}">
  <sheetPr>
    <pageSetUpPr fitToPage="1"/>
  </sheetPr>
  <dimension ref="A1:M53"/>
  <sheetViews>
    <sheetView zoomScaleNormal="100" workbookViewId="0">
      <selection activeCell="B49" sqref="B49:M53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24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256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45567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182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109" t="s">
        <v>257</v>
      </c>
      <c r="B8" s="9" t="s">
        <v>7</v>
      </c>
      <c r="C8" s="10">
        <v>10</v>
      </c>
      <c r="D8" s="21"/>
      <c r="E8" s="20" t="s">
        <v>249</v>
      </c>
      <c r="F8" s="20"/>
      <c r="G8" s="21">
        <v>100</v>
      </c>
      <c r="H8" s="21"/>
      <c r="I8" s="21">
        <v>250</v>
      </c>
      <c r="J8" s="23">
        <f>SUM((I8/$I$7)*D8)</f>
        <v>0</v>
      </c>
      <c r="K8" s="20" t="e">
        <f>SUM(J8*(G8/H8))</f>
        <v>#DIV/0!</v>
      </c>
      <c r="L8" s="104"/>
      <c r="M8" s="53" t="s">
        <v>174</v>
      </c>
    </row>
    <row r="9" spans="1:13" ht="22.25" customHeight="1" thickBot="1" x14ac:dyDescent="0.35">
      <c r="A9" s="109"/>
      <c r="B9" s="19" t="s">
        <v>214</v>
      </c>
      <c r="C9" s="10">
        <v>10</v>
      </c>
      <c r="D9" s="21"/>
      <c r="E9" s="20"/>
      <c r="F9" s="20"/>
      <c r="G9" s="21">
        <v>250</v>
      </c>
      <c r="H9" s="21"/>
      <c r="I9" s="21">
        <v>104</v>
      </c>
      <c r="J9" s="23">
        <f t="shared" ref="J9:J37" si="0">SUM((I9/$I$7)*D9)</f>
        <v>0</v>
      </c>
      <c r="K9" s="20" t="e">
        <f t="shared" ref="K9:K37" si="1">SUM(J9*(G9/H9))</f>
        <v>#DIV/0!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>
        <v>250</v>
      </c>
      <c r="J10" s="23">
        <f t="shared" si="0"/>
        <v>0</v>
      </c>
      <c r="K10" s="20" t="e">
        <f t="shared" si="1"/>
        <v>#DIV/0!</v>
      </c>
      <c r="L10" s="105"/>
      <c r="M10" s="54"/>
    </row>
    <row r="11" spans="1:13" ht="22.25" customHeight="1" thickBot="1" x14ac:dyDescent="0.35">
      <c r="A11" s="109"/>
      <c r="B11" s="19" t="s">
        <v>212</v>
      </c>
      <c r="C11" s="10">
        <v>10</v>
      </c>
      <c r="D11" s="21"/>
      <c r="E11" s="20"/>
      <c r="F11" s="20"/>
      <c r="G11" s="21">
        <v>250</v>
      </c>
      <c r="H11" s="21"/>
      <c r="I11" s="21"/>
      <c r="J11" s="23">
        <f t="shared" si="0"/>
        <v>0</v>
      </c>
      <c r="K11" s="20" t="e">
        <f t="shared" si="1"/>
        <v>#DIV/0!</v>
      </c>
      <c r="L11" s="105"/>
      <c r="M11" s="54"/>
    </row>
    <row r="12" spans="1:13" ht="22.25" customHeight="1" thickBot="1" x14ac:dyDescent="0.35">
      <c r="A12" s="110"/>
      <c r="B12" s="19"/>
      <c r="C12" s="10">
        <v>10</v>
      </c>
      <c r="D12" s="21"/>
      <c r="E12" s="20"/>
      <c r="F12" s="20"/>
      <c r="G12" s="21">
        <v>100</v>
      </c>
      <c r="H12" s="21"/>
      <c r="I12" s="21"/>
      <c r="J12" s="23">
        <f t="shared" si="0"/>
        <v>0</v>
      </c>
      <c r="K12" s="20" t="e">
        <f t="shared" si="1"/>
        <v>#DIV/0!</v>
      </c>
      <c r="L12" s="106"/>
      <c r="M12" s="54"/>
    </row>
    <row r="13" spans="1:13" ht="22.25" customHeight="1" thickBot="1" x14ac:dyDescent="0.35">
      <c r="A13" s="109" t="s">
        <v>258</v>
      </c>
      <c r="B13" s="9" t="s">
        <v>7</v>
      </c>
      <c r="C13" s="10">
        <v>10</v>
      </c>
      <c r="D13" s="21"/>
      <c r="E13" s="20"/>
      <c r="F13" s="20"/>
      <c r="G13" s="21">
        <v>100</v>
      </c>
      <c r="H13" s="21"/>
      <c r="I13" s="21">
        <v>800</v>
      </c>
      <c r="J13" s="23">
        <f t="shared" si="0"/>
        <v>0</v>
      </c>
      <c r="K13" s="20" t="e">
        <f t="shared" si="1"/>
        <v>#DIV/0!</v>
      </c>
      <c r="L13" s="104"/>
      <c r="M13" s="53" t="s">
        <v>175</v>
      </c>
    </row>
    <row r="14" spans="1:13" ht="22.25" customHeight="1" thickBot="1" x14ac:dyDescent="0.35">
      <c r="A14" s="109"/>
      <c r="B14" s="19"/>
      <c r="C14" s="10">
        <v>10</v>
      </c>
      <c r="D14" s="21"/>
      <c r="E14" s="20"/>
      <c r="F14" s="20"/>
      <c r="G14" s="21">
        <v>250</v>
      </c>
      <c r="H14" s="21"/>
      <c r="I14" s="21">
        <v>700</v>
      </c>
      <c r="J14" s="23">
        <f t="shared" si="0"/>
        <v>0</v>
      </c>
      <c r="K14" s="20" t="e">
        <f t="shared" si="1"/>
        <v>#DIV/0!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3">
        <f t="shared" si="0"/>
        <v>0</v>
      </c>
      <c r="K15" s="20" t="e">
        <f t="shared" si="1"/>
        <v>#DIV/0!</v>
      </c>
      <c r="L15" s="105"/>
      <c r="M15" s="54"/>
    </row>
    <row r="16" spans="1:13" ht="22.25" customHeight="1" thickBot="1" x14ac:dyDescent="0.35">
      <c r="A16" s="109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3">
        <f t="shared" si="0"/>
        <v>0</v>
      </c>
      <c r="K16" s="20" t="e">
        <f t="shared" si="1"/>
        <v>#DIV/0!</v>
      </c>
      <c r="L16" s="105"/>
      <c r="M16" s="54"/>
    </row>
    <row r="17" spans="1:13" ht="22.25" customHeight="1" thickBot="1" x14ac:dyDescent="0.35">
      <c r="A17" s="110"/>
      <c r="B17" s="19"/>
      <c r="C17" s="10">
        <v>10</v>
      </c>
      <c r="D17" s="21"/>
      <c r="E17" s="20"/>
      <c r="F17" s="20"/>
      <c r="G17" s="21">
        <v>100</v>
      </c>
      <c r="H17" s="21"/>
      <c r="I17" s="21"/>
      <c r="J17" s="23">
        <f t="shared" si="0"/>
        <v>0</v>
      </c>
      <c r="K17" s="20" t="e">
        <f t="shared" si="1"/>
        <v>#DIV/0!</v>
      </c>
      <c r="L17" s="106"/>
      <c r="M17" s="54"/>
    </row>
    <row r="18" spans="1:13" ht="22.25" customHeight="1" thickBot="1" x14ac:dyDescent="0.35">
      <c r="A18" s="108" t="s">
        <v>259</v>
      </c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>
        <v>425</v>
      </c>
      <c r="J18" s="23">
        <f t="shared" si="0"/>
        <v>0</v>
      </c>
      <c r="K18" s="20" t="e">
        <f t="shared" si="1"/>
        <v>#DIV/0!</v>
      </c>
      <c r="L18" s="104"/>
      <c r="M18" s="53" t="s">
        <v>176</v>
      </c>
    </row>
    <row r="19" spans="1:13" ht="22.25" customHeight="1" thickBot="1" x14ac:dyDescent="0.35">
      <c r="A19" s="109"/>
      <c r="B19" s="19"/>
      <c r="C19" s="10">
        <v>10</v>
      </c>
      <c r="D19" s="21"/>
      <c r="E19" s="20"/>
      <c r="F19" s="20"/>
      <c r="G19" s="21">
        <v>250</v>
      </c>
      <c r="H19" s="21"/>
      <c r="I19" s="21">
        <v>580</v>
      </c>
      <c r="J19" s="23">
        <f t="shared" si="0"/>
        <v>0</v>
      </c>
      <c r="K19" s="20" t="e">
        <f t="shared" si="1"/>
        <v>#DIV/0!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>
        <v>650</v>
      </c>
      <c r="J20" s="23">
        <f t="shared" si="0"/>
        <v>0</v>
      </c>
      <c r="K20" s="20" t="e">
        <f t="shared" si="1"/>
        <v>#DIV/0!</v>
      </c>
      <c r="L20" s="105"/>
      <c r="M20" s="54"/>
    </row>
    <row r="21" spans="1:13" ht="22.25" customHeight="1" thickBot="1" x14ac:dyDescent="0.35">
      <c r="A21" s="109"/>
      <c r="B21" s="19"/>
      <c r="C21" s="10">
        <v>10</v>
      </c>
      <c r="D21" s="21"/>
      <c r="E21" s="20"/>
      <c r="F21" s="20"/>
      <c r="G21" s="21">
        <v>250</v>
      </c>
      <c r="H21" s="21"/>
      <c r="I21" s="21">
        <v>550</v>
      </c>
      <c r="J21" s="23">
        <f t="shared" si="0"/>
        <v>0</v>
      </c>
      <c r="K21" s="20" t="e">
        <f t="shared" si="1"/>
        <v>#DIV/0!</v>
      </c>
      <c r="L21" s="105"/>
      <c r="M21" s="54"/>
    </row>
    <row r="22" spans="1:13" ht="22.25" customHeight="1" thickBot="1" x14ac:dyDescent="0.35">
      <c r="A22" s="110"/>
      <c r="B22" s="13">
        <v>53</v>
      </c>
      <c r="C22" s="10">
        <v>10</v>
      </c>
      <c r="D22" s="21"/>
      <c r="E22" s="20"/>
      <c r="F22" s="20"/>
      <c r="G22" s="21">
        <v>100</v>
      </c>
      <c r="H22" s="21"/>
      <c r="I22" s="21">
        <v>425</v>
      </c>
      <c r="J22" s="23">
        <f t="shared" si="0"/>
        <v>0</v>
      </c>
      <c r="K22" s="20" t="e">
        <f t="shared" si="1"/>
        <v>#DIV/0!</v>
      </c>
      <c r="L22" s="106"/>
      <c r="M22" s="54"/>
    </row>
    <row r="23" spans="1:13" ht="22.25" customHeight="1" thickBot="1" x14ac:dyDescent="0.35">
      <c r="A23" s="108"/>
      <c r="B23" s="9" t="s">
        <v>7</v>
      </c>
      <c r="C23" s="10">
        <v>10</v>
      </c>
      <c r="D23" s="21"/>
      <c r="E23" s="26"/>
      <c r="F23" s="20"/>
      <c r="G23" s="21">
        <v>100</v>
      </c>
      <c r="H23" s="21"/>
      <c r="I23" s="21"/>
      <c r="J23" s="23">
        <f t="shared" si="0"/>
        <v>0</v>
      </c>
      <c r="K23" s="20" t="e">
        <f t="shared" si="1"/>
        <v>#DIV/0!</v>
      </c>
      <c r="L23" s="104"/>
      <c r="M23" s="53" t="s">
        <v>177</v>
      </c>
    </row>
    <row r="24" spans="1:13" ht="22.25" customHeight="1" thickBot="1" x14ac:dyDescent="0.35">
      <c r="A24" s="109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3">
        <f t="shared" si="0"/>
        <v>0</v>
      </c>
      <c r="K24" s="20" t="e">
        <f t="shared" si="1"/>
        <v>#DIV/0!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3">
        <f t="shared" si="0"/>
        <v>0</v>
      </c>
      <c r="K25" s="20" t="e">
        <f t="shared" si="1"/>
        <v>#DIV/0!</v>
      </c>
      <c r="L25" s="105"/>
      <c r="M25" s="54"/>
    </row>
    <row r="26" spans="1:13" ht="22.25" customHeight="1" thickBot="1" x14ac:dyDescent="0.35">
      <c r="A26" s="109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3">
        <f t="shared" si="0"/>
        <v>0</v>
      </c>
      <c r="K26" s="20" t="e">
        <f t="shared" si="1"/>
        <v>#DIV/0!</v>
      </c>
      <c r="L26" s="105"/>
      <c r="M26" s="54"/>
    </row>
    <row r="27" spans="1:13" ht="22.25" customHeight="1" thickBot="1" x14ac:dyDescent="0.35">
      <c r="A27" s="110"/>
      <c r="B27" s="13">
        <v>54</v>
      </c>
      <c r="C27" s="10">
        <v>10</v>
      </c>
      <c r="D27" s="21"/>
      <c r="E27" s="20"/>
      <c r="F27" s="20"/>
      <c r="G27" s="21">
        <v>100</v>
      </c>
      <c r="H27" s="21"/>
      <c r="I27" s="21"/>
      <c r="J27" s="23">
        <f t="shared" si="0"/>
        <v>0</v>
      </c>
      <c r="K27" s="20" t="e">
        <f t="shared" si="1"/>
        <v>#DIV/0!</v>
      </c>
      <c r="L27" s="106"/>
      <c r="M27" s="54"/>
    </row>
    <row r="28" spans="1:13" ht="22.25" customHeight="1" thickBot="1" x14ac:dyDescent="0.35">
      <c r="A28" s="108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3">
        <f t="shared" si="0"/>
        <v>0</v>
      </c>
      <c r="K28" s="20" t="e">
        <f t="shared" si="1"/>
        <v>#DIV/0!</v>
      </c>
      <c r="L28" s="104"/>
      <c r="M28" s="53" t="s">
        <v>20</v>
      </c>
    </row>
    <row r="29" spans="1:13" ht="22.25" customHeight="1" thickBot="1" x14ac:dyDescent="0.35">
      <c r="A29" s="109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3">
        <f t="shared" si="0"/>
        <v>0</v>
      </c>
      <c r="K29" s="20" t="e">
        <f t="shared" si="1"/>
        <v>#DIV/0!</v>
      </c>
      <c r="L29" s="105"/>
      <c r="M29" s="54"/>
    </row>
    <row r="30" spans="1:13" ht="22.25" customHeight="1" thickBot="1" x14ac:dyDescent="0.35">
      <c r="A30" s="109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3">
        <f t="shared" si="0"/>
        <v>0</v>
      </c>
      <c r="K30" s="20" t="e">
        <f t="shared" si="1"/>
        <v>#DIV/0!</v>
      </c>
      <c r="L30" s="105"/>
      <c r="M30" s="54"/>
    </row>
    <row r="31" spans="1:13" ht="22.25" customHeight="1" thickBot="1" x14ac:dyDescent="0.35">
      <c r="A31" s="109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3">
        <f t="shared" si="0"/>
        <v>0</v>
      </c>
      <c r="K31" s="20" t="e">
        <f t="shared" si="1"/>
        <v>#DIV/0!</v>
      </c>
      <c r="L31" s="105"/>
      <c r="M31" s="54"/>
    </row>
    <row r="32" spans="1:13" ht="22.25" customHeight="1" thickBot="1" x14ac:dyDescent="0.35">
      <c r="A32" s="110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3">
        <f t="shared" si="0"/>
        <v>0</v>
      </c>
      <c r="K32" s="20" t="e">
        <f t="shared" si="1"/>
        <v>#DIV/0!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3">
        <f t="shared" si="0"/>
        <v>0</v>
      </c>
      <c r="K33" s="20" t="e">
        <f t="shared" si="1"/>
        <v>#DIV/0!</v>
      </c>
      <c r="L33" s="104"/>
      <c r="M33" s="53"/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3">
        <f t="shared" si="0"/>
        <v>0</v>
      </c>
      <c r="K34" s="20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3">
        <f t="shared" si="0"/>
        <v>0</v>
      </c>
      <c r="K35" s="20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3">
        <f t="shared" si="0"/>
        <v>0</v>
      </c>
      <c r="K36" s="20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3">
        <f t="shared" si="0"/>
        <v>0</v>
      </c>
      <c r="K37" s="20" t="e">
        <f t="shared" si="1"/>
        <v>#DIV/0!</v>
      </c>
      <c r="L37" s="106"/>
      <c r="M37" s="54"/>
    </row>
    <row r="38" spans="1:13" ht="20" customHeight="1" x14ac:dyDescent="0.25">
      <c r="B38" s="32"/>
    </row>
    <row r="39" spans="1:13" ht="20" hidden="1" customHeight="1" x14ac:dyDescent="0.25">
      <c r="J39" s="24" t="s">
        <v>22</v>
      </c>
    </row>
    <row r="40" spans="1:13" ht="20" customHeight="1" x14ac:dyDescent="0.3">
      <c r="A40" s="107"/>
      <c r="B40" s="113" t="s">
        <v>261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</row>
    <row r="41" spans="1:13" ht="20" customHeight="1" x14ac:dyDescent="0.3">
      <c r="A41" s="107"/>
      <c r="B41" s="46" t="s">
        <v>260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</row>
    <row r="42" spans="1:13" ht="20" customHeight="1" x14ac:dyDescent="0.3">
      <c r="A42" s="107"/>
      <c r="B42" s="46" t="s">
        <v>262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A43" s="107"/>
      <c r="B43" s="46" t="s">
        <v>263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3" ht="20" customHeight="1" x14ac:dyDescent="0.3">
      <c r="B44" s="113" t="s">
        <v>264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</row>
    <row r="45" spans="1:13" ht="20" customHeight="1" x14ac:dyDescent="0.3">
      <c r="B45" s="46" t="s">
        <v>265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</row>
    <row r="46" spans="1:13" ht="20" customHeight="1" x14ac:dyDescent="0.3">
      <c r="B46" s="46" t="s">
        <v>262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</row>
    <row r="47" spans="1:13" ht="20" customHeight="1" x14ac:dyDescent="0.3">
      <c r="B47" s="46" t="s">
        <v>266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</row>
    <row r="48" spans="1:13" ht="20" customHeight="1" x14ac:dyDescent="0.3"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2:13" ht="20" customHeight="1" x14ac:dyDescent="0.3">
      <c r="B49" s="31"/>
      <c r="C49" s="56" t="s">
        <v>190</v>
      </c>
      <c r="D49" s="56"/>
      <c r="E49" s="56"/>
      <c r="F49" s="56"/>
      <c r="G49" s="56"/>
      <c r="H49" s="56"/>
      <c r="I49" s="56"/>
      <c r="J49" s="56"/>
      <c r="K49" s="56"/>
      <c r="L49" s="56"/>
      <c r="M49" s="57"/>
    </row>
    <row r="50" spans="2:13" ht="20" customHeight="1" x14ac:dyDescent="0.3">
      <c r="B50" s="94" t="s">
        <v>196</v>
      </c>
      <c r="C50" s="96" t="s">
        <v>170</v>
      </c>
      <c r="D50" s="96"/>
      <c r="E50" s="96"/>
      <c r="F50" s="96"/>
      <c r="G50" s="96"/>
      <c r="H50" s="96"/>
      <c r="I50" s="96"/>
      <c r="J50" s="96"/>
      <c r="K50" s="96"/>
      <c r="L50" s="96"/>
      <c r="M50" s="97"/>
    </row>
    <row r="51" spans="2:13" ht="20" customHeight="1" x14ac:dyDescent="0.3">
      <c r="B51" s="94"/>
      <c r="C51" s="96" t="s">
        <v>171</v>
      </c>
      <c r="D51" s="96"/>
      <c r="E51" s="96"/>
      <c r="F51" s="96"/>
      <c r="G51" s="96"/>
      <c r="H51" s="96"/>
      <c r="I51" s="96"/>
      <c r="J51" s="96"/>
      <c r="K51" s="96"/>
      <c r="L51" s="96"/>
      <c r="M51" s="97"/>
    </row>
    <row r="52" spans="2:13" ht="13" x14ac:dyDescent="0.3">
      <c r="B52" s="94"/>
      <c r="C52" s="96" t="s">
        <v>172</v>
      </c>
      <c r="D52" s="96"/>
      <c r="E52" s="96"/>
      <c r="F52" s="96"/>
      <c r="G52" s="96"/>
      <c r="H52" s="96"/>
      <c r="I52" s="96"/>
      <c r="J52" s="96"/>
      <c r="K52" s="96"/>
      <c r="L52" s="96"/>
      <c r="M52" s="97"/>
    </row>
    <row r="53" spans="2:13" ht="13" x14ac:dyDescent="0.3">
      <c r="B53" s="95"/>
      <c r="C53" s="44" t="s">
        <v>173</v>
      </c>
      <c r="D53" s="44"/>
      <c r="E53" s="44"/>
      <c r="F53" s="44"/>
      <c r="G53" s="44"/>
      <c r="H53" s="44"/>
      <c r="I53" s="44"/>
      <c r="J53" s="44"/>
      <c r="K53" s="44"/>
      <c r="L53" s="44"/>
      <c r="M53" s="45"/>
    </row>
  </sheetData>
  <mergeCells count="47">
    <mergeCell ref="C49:M49"/>
    <mergeCell ref="B50:B53"/>
    <mergeCell ref="C50:M50"/>
    <mergeCell ref="C51:M51"/>
    <mergeCell ref="C52:M52"/>
    <mergeCell ref="C53:M53"/>
    <mergeCell ref="M8:M12"/>
    <mergeCell ref="A1:L2"/>
    <mergeCell ref="A3:L3"/>
    <mergeCell ref="M3:M7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A28:A32"/>
    <mergeCell ref="L28:L32"/>
    <mergeCell ref="M28:M32"/>
    <mergeCell ref="M33:M37"/>
    <mergeCell ref="A40:A43"/>
    <mergeCell ref="B41:L41"/>
    <mergeCell ref="B42:L42"/>
    <mergeCell ref="B43:L43"/>
    <mergeCell ref="B40:L40"/>
    <mergeCell ref="B45:L45"/>
    <mergeCell ref="B46:L46"/>
    <mergeCell ref="B47:L47"/>
    <mergeCell ref="B48:L48"/>
    <mergeCell ref="A33:A37"/>
    <mergeCell ref="L33:L37"/>
    <mergeCell ref="B44:L4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37FB-A0B3-42F6-A6D9-E0B22997ECA5}">
  <sheetPr>
    <pageSetUpPr fitToPage="1"/>
  </sheetPr>
  <dimension ref="A1:M44"/>
  <sheetViews>
    <sheetView topLeftCell="A3" zoomScaleNormal="100" workbookViewId="0">
      <selection activeCell="H8" sqref="H8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24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269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45567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30" t="s">
        <v>182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109" t="s">
        <v>257</v>
      </c>
      <c r="B8" s="9" t="s">
        <v>7</v>
      </c>
      <c r="C8" s="10">
        <v>10</v>
      </c>
      <c r="D8" s="21"/>
      <c r="E8" s="20"/>
      <c r="F8" s="20"/>
      <c r="G8" s="21">
        <v>100</v>
      </c>
      <c r="H8" s="21"/>
      <c r="I8" s="21">
        <v>250</v>
      </c>
      <c r="J8" s="23">
        <f>SUM((I8/$I$7)*D8)</f>
        <v>0</v>
      </c>
      <c r="K8" s="20" t="e">
        <f>SUM(J8*(G8/H8))</f>
        <v>#DIV/0!</v>
      </c>
      <c r="L8" s="104"/>
      <c r="M8" s="53" t="s">
        <v>174</v>
      </c>
    </row>
    <row r="9" spans="1:13" ht="22.25" customHeight="1" thickBot="1" x14ac:dyDescent="0.35">
      <c r="A9" s="109"/>
      <c r="B9" s="19"/>
      <c r="C9" s="10">
        <v>10</v>
      </c>
      <c r="D9" s="21"/>
      <c r="E9" s="20"/>
      <c r="F9" s="20"/>
      <c r="G9" s="21">
        <v>250</v>
      </c>
      <c r="H9" s="21"/>
      <c r="I9" s="21">
        <v>104</v>
      </c>
      <c r="J9" s="23">
        <f t="shared" ref="J9:J37" si="0">SUM((I9/$I$7)*D9)</f>
        <v>0</v>
      </c>
      <c r="K9" s="20" t="e">
        <f t="shared" ref="K9:K37" si="1">SUM(J9*(G9/H9))</f>
        <v>#DIV/0!</v>
      </c>
      <c r="L9" s="105"/>
      <c r="M9" s="54"/>
    </row>
    <row r="10" spans="1:13" ht="22.25" customHeight="1" thickBot="1" x14ac:dyDescent="0.35">
      <c r="A10" s="109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>
        <v>250</v>
      </c>
      <c r="J10" s="23">
        <f t="shared" si="0"/>
        <v>0</v>
      </c>
      <c r="K10" s="20" t="e">
        <f t="shared" si="1"/>
        <v>#DIV/0!</v>
      </c>
      <c r="L10" s="105"/>
      <c r="M10" s="54"/>
    </row>
    <row r="11" spans="1:13" ht="22.25" customHeight="1" thickBot="1" x14ac:dyDescent="0.35">
      <c r="A11" s="109"/>
      <c r="B11" s="19"/>
      <c r="C11" s="10">
        <v>10</v>
      </c>
      <c r="D11" s="21"/>
      <c r="E11" s="20"/>
      <c r="F11" s="20"/>
      <c r="G11" s="21">
        <v>250</v>
      </c>
      <c r="H11" s="21"/>
      <c r="I11" s="21"/>
      <c r="J11" s="23">
        <f t="shared" si="0"/>
        <v>0</v>
      </c>
      <c r="K11" s="20" t="e">
        <f t="shared" si="1"/>
        <v>#DIV/0!</v>
      </c>
      <c r="L11" s="105"/>
      <c r="M11" s="54"/>
    </row>
    <row r="12" spans="1:13" ht="22.25" customHeight="1" thickBot="1" x14ac:dyDescent="0.35">
      <c r="A12" s="110"/>
      <c r="B12" s="19"/>
      <c r="C12" s="10">
        <v>10</v>
      </c>
      <c r="D12" s="21"/>
      <c r="E12" s="20"/>
      <c r="F12" s="20"/>
      <c r="G12" s="21">
        <v>100</v>
      </c>
      <c r="H12" s="21"/>
      <c r="I12" s="21"/>
      <c r="J12" s="23">
        <f t="shared" si="0"/>
        <v>0</v>
      </c>
      <c r="K12" s="20" t="e">
        <f t="shared" si="1"/>
        <v>#DIV/0!</v>
      </c>
      <c r="L12" s="106"/>
      <c r="M12" s="54"/>
    </row>
    <row r="13" spans="1:13" ht="22.25" customHeight="1" thickBot="1" x14ac:dyDescent="0.35">
      <c r="A13" s="109" t="s">
        <v>267</v>
      </c>
      <c r="B13" s="9" t="s">
        <v>7</v>
      </c>
      <c r="C13" s="10">
        <v>10</v>
      </c>
      <c r="D13" s="21"/>
      <c r="E13" s="20"/>
      <c r="F13" s="20"/>
      <c r="G13" s="21">
        <v>100</v>
      </c>
      <c r="H13" s="21"/>
      <c r="I13" s="21">
        <v>800</v>
      </c>
      <c r="J13" s="23">
        <f t="shared" si="0"/>
        <v>0</v>
      </c>
      <c r="K13" s="20" t="e">
        <f t="shared" si="1"/>
        <v>#DIV/0!</v>
      </c>
      <c r="L13" s="104"/>
      <c r="M13" s="53" t="s">
        <v>175</v>
      </c>
    </row>
    <row r="14" spans="1:13" ht="22.25" customHeight="1" thickBot="1" x14ac:dyDescent="0.35">
      <c r="A14" s="109"/>
      <c r="B14" s="19"/>
      <c r="C14" s="10">
        <v>10</v>
      </c>
      <c r="D14" s="21"/>
      <c r="E14" s="20"/>
      <c r="F14" s="20"/>
      <c r="G14" s="21">
        <v>250</v>
      </c>
      <c r="H14" s="21"/>
      <c r="I14" s="21">
        <v>700</v>
      </c>
      <c r="J14" s="23">
        <f t="shared" si="0"/>
        <v>0</v>
      </c>
      <c r="K14" s="20" t="e">
        <f t="shared" si="1"/>
        <v>#DIV/0!</v>
      </c>
      <c r="L14" s="105"/>
      <c r="M14" s="54"/>
    </row>
    <row r="15" spans="1:13" ht="22.25" customHeight="1" thickBot="1" x14ac:dyDescent="0.35">
      <c r="A15" s="109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3">
        <f t="shared" si="0"/>
        <v>0</v>
      </c>
      <c r="K15" s="20" t="e">
        <f t="shared" si="1"/>
        <v>#DIV/0!</v>
      </c>
      <c r="L15" s="105"/>
      <c r="M15" s="54"/>
    </row>
    <row r="16" spans="1:13" ht="22.25" customHeight="1" thickBot="1" x14ac:dyDescent="0.35">
      <c r="A16" s="109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3">
        <f t="shared" si="0"/>
        <v>0</v>
      </c>
      <c r="K16" s="20" t="e">
        <f t="shared" si="1"/>
        <v>#DIV/0!</v>
      </c>
      <c r="L16" s="105"/>
      <c r="M16" s="54"/>
    </row>
    <row r="17" spans="1:13" ht="22.25" customHeight="1" thickBot="1" x14ac:dyDescent="0.35">
      <c r="A17" s="110"/>
      <c r="B17" s="19"/>
      <c r="C17" s="10">
        <v>10</v>
      </c>
      <c r="D17" s="21"/>
      <c r="E17" s="20"/>
      <c r="F17" s="20"/>
      <c r="G17" s="21">
        <v>100</v>
      </c>
      <c r="H17" s="21"/>
      <c r="I17" s="21"/>
      <c r="J17" s="23">
        <f t="shared" si="0"/>
        <v>0</v>
      </c>
      <c r="K17" s="20" t="e">
        <f t="shared" si="1"/>
        <v>#DIV/0!</v>
      </c>
      <c r="L17" s="106"/>
      <c r="M17" s="54"/>
    </row>
    <row r="18" spans="1:13" ht="22.25" customHeight="1" thickBot="1" x14ac:dyDescent="0.35">
      <c r="A18" s="108" t="s">
        <v>268</v>
      </c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>
        <v>425</v>
      </c>
      <c r="J18" s="23">
        <f t="shared" si="0"/>
        <v>0</v>
      </c>
      <c r="K18" s="20" t="e">
        <f t="shared" si="1"/>
        <v>#DIV/0!</v>
      </c>
      <c r="L18" s="104"/>
      <c r="M18" s="53" t="s">
        <v>176</v>
      </c>
    </row>
    <row r="19" spans="1:13" ht="22.25" customHeight="1" thickBot="1" x14ac:dyDescent="0.35">
      <c r="A19" s="109"/>
      <c r="B19" s="19"/>
      <c r="C19" s="10">
        <v>10</v>
      </c>
      <c r="D19" s="21"/>
      <c r="E19" s="20"/>
      <c r="F19" s="20"/>
      <c r="G19" s="21">
        <v>250</v>
      </c>
      <c r="H19" s="21"/>
      <c r="I19" s="21">
        <v>580</v>
      </c>
      <c r="J19" s="23">
        <f t="shared" si="0"/>
        <v>0</v>
      </c>
      <c r="K19" s="20" t="e">
        <f t="shared" si="1"/>
        <v>#DIV/0!</v>
      </c>
      <c r="L19" s="105"/>
      <c r="M19" s="54"/>
    </row>
    <row r="20" spans="1:13" ht="22.25" customHeight="1" thickBot="1" x14ac:dyDescent="0.35">
      <c r="A20" s="109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>
        <v>650</v>
      </c>
      <c r="J20" s="23">
        <f t="shared" si="0"/>
        <v>0</v>
      </c>
      <c r="K20" s="20" t="e">
        <f t="shared" si="1"/>
        <v>#DIV/0!</v>
      </c>
      <c r="L20" s="105"/>
      <c r="M20" s="54"/>
    </row>
    <row r="21" spans="1:13" ht="22.25" customHeight="1" thickBot="1" x14ac:dyDescent="0.35">
      <c r="A21" s="109"/>
      <c r="B21" s="19"/>
      <c r="C21" s="10">
        <v>10</v>
      </c>
      <c r="D21" s="21"/>
      <c r="E21" s="20"/>
      <c r="F21" s="20"/>
      <c r="G21" s="21">
        <v>250</v>
      </c>
      <c r="H21" s="21"/>
      <c r="I21" s="21">
        <v>550</v>
      </c>
      <c r="J21" s="23">
        <f t="shared" si="0"/>
        <v>0</v>
      </c>
      <c r="K21" s="20" t="e">
        <f t="shared" si="1"/>
        <v>#DIV/0!</v>
      </c>
      <c r="L21" s="105"/>
      <c r="M21" s="54"/>
    </row>
    <row r="22" spans="1:13" ht="22.25" customHeight="1" thickBot="1" x14ac:dyDescent="0.35">
      <c r="A22" s="110"/>
      <c r="B22" s="13">
        <v>53</v>
      </c>
      <c r="C22" s="10">
        <v>10</v>
      </c>
      <c r="D22" s="21"/>
      <c r="E22" s="20"/>
      <c r="F22" s="20"/>
      <c r="G22" s="21">
        <v>100</v>
      </c>
      <c r="H22" s="21"/>
      <c r="I22" s="21">
        <v>425</v>
      </c>
      <c r="J22" s="23">
        <f t="shared" si="0"/>
        <v>0</v>
      </c>
      <c r="K22" s="20" t="e">
        <f t="shared" si="1"/>
        <v>#DIV/0!</v>
      </c>
      <c r="L22" s="106"/>
      <c r="M22" s="54"/>
    </row>
    <row r="23" spans="1:13" ht="22.25" customHeight="1" thickBot="1" x14ac:dyDescent="0.35">
      <c r="A23" s="108"/>
      <c r="B23" s="9" t="s">
        <v>7</v>
      </c>
      <c r="C23" s="10">
        <v>10</v>
      </c>
      <c r="D23" s="21"/>
      <c r="E23" s="26"/>
      <c r="F23" s="20"/>
      <c r="G23" s="21">
        <v>100</v>
      </c>
      <c r="H23" s="21"/>
      <c r="I23" s="21"/>
      <c r="J23" s="23">
        <f t="shared" si="0"/>
        <v>0</v>
      </c>
      <c r="K23" s="20" t="e">
        <f t="shared" si="1"/>
        <v>#DIV/0!</v>
      </c>
      <c r="L23" s="104"/>
      <c r="M23" s="53" t="s">
        <v>177</v>
      </c>
    </row>
    <row r="24" spans="1:13" ht="22.25" customHeight="1" thickBot="1" x14ac:dyDescent="0.35">
      <c r="A24" s="109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3">
        <f t="shared" si="0"/>
        <v>0</v>
      </c>
      <c r="K24" s="20" t="e">
        <f t="shared" si="1"/>
        <v>#DIV/0!</v>
      </c>
      <c r="L24" s="105"/>
      <c r="M24" s="54"/>
    </row>
    <row r="25" spans="1:13" ht="22.25" customHeight="1" thickBot="1" x14ac:dyDescent="0.35">
      <c r="A25" s="109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3">
        <f t="shared" si="0"/>
        <v>0</v>
      </c>
      <c r="K25" s="20" t="e">
        <f t="shared" si="1"/>
        <v>#DIV/0!</v>
      </c>
      <c r="L25" s="105"/>
      <c r="M25" s="54"/>
    </row>
    <row r="26" spans="1:13" ht="22.25" customHeight="1" thickBot="1" x14ac:dyDescent="0.35">
      <c r="A26" s="109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3">
        <f t="shared" si="0"/>
        <v>0</v>
      </c>
      <c r="K26" s="20" t="e">
        <f t="shared" si="1"/>
        <v>#DIV/0!</v>
      </c>
      <c r="L26" s="105"/>
      <c r="M26" s="54"/>
    </row>
    <row r="27" spans="1:13" ht="22.25" customHeight="1" thickBot="1" x14ac:dyDescent="0.35">
      <c r="A27" s="110"/>
      <c r="B27" s="13">
        <v>54</v>
      </c>
      <c r="C27" s="10">
        <v>10</v>
      </c>
      <c r="D27" s="21"/>
      <c r="E27" s="20"/>
      <c r="F27" s="20"/>
      <c r="G27" s="21">
        <v>100</v>
      </c>
      <c r="H27" s="21"/>
      <c r="I27" s="21"/>
      <c r="J27" s="23">
        <f t="shared" si="0"/>
        <v>0</v>
      </c>
      <c r="K27" s="20" t="e">
        <f t="shared" si="1"/>
        <v>#DIV/0!</v>
      </c>
      <c r="L27" s="106"/>
      <c r="M27" s="54"/>
    </row>
    <row r="28" spans="1:13" ht="22.25" customHeight="1" thickBot="1" x14ac:dyDescent="0.35">
      <c r="A28" s="108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3">
        <f t="shared" si="0"/>
        <v>0</v>
      </c>
      <c r="K28" s="20" t="e">
        <f t="shared" si="1"/>
        <v>#DIV/0!</v>
      </c>
      <c r="L28" s="104"/>
      <c r="M28" s="53" t="s">
        <v>20</v>
      </c>
    </row>
    <row r="29" spans="1:13" ht="22.25" customHeight="1" thickBot="1" x14ac:dyDescent="0.35">
      <c r="A29" s="109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3">
        <f t="shared" si="0"/>
        <v>0</v>
      </c>
      <c r="K29" s="20" t="e">
        <f t="shared" si="1"/>
        <v>#DIV/0!</v>
      </c>
      <c r="L29" s="105"/>
      <c r="M29" s="54"/>
    </row>
    <row r="30" spans="1:13" ht="22.25" customHeight="1" thickBot="1" x14ac:dyDescent="0.35">
      <c r="A30" s="109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3">
        <f t="shared" si="0"/>
        <v>0</v>
      </c>
      <c r="K30" s="20" t="e">
        <f t="shared" si="1"/>
        <v>#DIV/0!</v>
      </c>
      <c r="L30" s="105"/>
      <c r="M30" s="54"/>
    </row>
    <row r="31" spans="1:13" ht="22.25" customHeight="1" thickBot="1" x14ac:dyDescent="0.35">
      <c r="A31" s="109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3">
        <f t="shared" si="0"/>
        <v>0</v>
      </c>
      <c r="K31" s="20" t="e">
        <f t="shared" si="1"/>
        <v>#DIV/0!</v>
      </c>
      <c r="L31" s="105"/>
      <c r="M31" s="54"/>
    </row>
    <row r="32" spans="1:13" ht="22.25" customHeight="1" thickBot="1" x14ac:dyDescent="0.35">
      <c r="A32" s="110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3">
        <f t="shared" si="0"/>
        <v>0</v>
      </c>
      <c r="K32" s="20" t="e">
        <f t="shared" si="1"/>
        <v>#DIV/0!</v>
      </c>
      <c r="L32" s="106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3">
        <f t="shared" si="0"/>
        <v>0</v>
      </c>
      <c r="K33" s="20" t="e">
        <f t="shared" si="1"/>
        <v>#DIV/0!</v>
      </c>
      <c r="L33" s="104"/>
      <c r="M33" s="53"/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3">
        <f t="shared" si="0"/>
        <v>0</v>
      </c>
      <c r="K34" s="20" t="e">
        <f t="shared" si="1"/>
        <v>#DIV/0!</v>
      </c>
      <c r="L34" s="105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3">
        <f t="shared" si="0"/>
        <v>0</v>
      </c>
      <c r="K35" s="20" t="e">
        <f t="shared" si="1"/>
        <v>#DIV/0!</v>
      </c>
      <c r="L35" s="105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3">
        <f t="shared" si="0"/>
        <v>0</v>
      </c>
      <c r="K36" s="20" t="e">
        <f t="shared" si="1"/>
        <v>#DIV/0!</v>
      </c>
      <c r="L36" s="105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3">
        <f t="shared" si="0"/>
        <v>0</v>
      </c>
      <c r="K37" s="20" t="e">
        <f t="shared" si="1"/>
        <v>#DIV/0!</v>
      </c>
      <c r="L37" s="106"/>
      <c r="M37" s="54"/>
    </row>
    <row r="38" spans="1:13" ht="20" customHeight="1" x14ac:dyDescent="0.25">
      <c r="B38" s="32"/>
    </row>
    <row r="39" spans="1:13" ht="20" hidden="1" customHeight="1" x14ac:dyDescent="0.25">
      <c r="J39" s="24" t="s">
        <v>22</v>
      </c>
    </row>
    <row r="40" spans="1:13" ht="20" customHeight="1" x14ac:dyDescent="0.3">
      <c r="B40" s="31"/>
      <c r="C40" s="56" t="s">
        <v>190</v>
      </c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20" customHeight="1" x14ac:dyDescent="0.3">
      <c r="B41" s="94" t="s">
        <v>196</v>
      </c>
      <c r="C41" s="96" t="s">
        <v>170</v>
      </c>
      <c r="D41" s="96"/>
      <c r="E41" s="96"/>
      <c r="F41" s="96"/>
      <c r="G41" s="96"/>
      <c r="H41" s="96"/>
      <c r="I41" s="96"/>
      <c r="J41" s="96"/>
      <c r="K41" s="96"/>
      <c r="L41" s="96"/>
      <c r="M41" s="97"/>
    </row>
    <row r="42" spans="1:13" ht="20" customHeight="1" x14ac:dyDescent="0.3">
      <c r="B42" s="94"/>
      <c r="C42" s="96" t="s">
        <v>171</v>
      </c>
      <c r="D42" s="96"/>
      <c r="E42" s="96"/>
      <c r="F42" s="96"/>
      <c r="G42" s="96"/>
      <c r="H42" s="96"/>
      <c r="I42" s="96"/>
      <c r="J42" s="96"/>
      <c r="K42" s="96"/>
      <c r="L42" s="96"/>
      <c r="M42" s="97"/>
    </row>
    <row r="43" spans="1:13" ht="20" customHeight="1" x14ac:dyDescent="0.3">
      <c r="B43" s="94"/>
      <c r="C43" s="96" t="s">
        <v>172</v>
      </c>
      <c r="D43" s="96"/>
      <c r="E43" s="96"/>
      <c r="F43" s="96"/>
      <c r="G43" s="96"/>
      <c r="H43" s="96"/>
      <c r="I43" s="96"/>
      <c r="J43" s="96"/>
      <c r="K43" s="96"/>
      <c r="L43" s="96"/>
      <c r="M43" s="97"/>
    </row>
    <row r="44" spans="1:13" ht="13" x14ac:dyDescent="0.3">
      <c r="B44" s="95"/>
      <c r="C44" s="44" t="s">
        <v>173</v>
      </c>
      <c r="D44" s="44"/>
      <c r="E44" s="44"/>
      <c r="F44" s="44"/>
      <c r="G44" s="44"/>
      <c r="H44" s="44"/>
      <c r="I44" s="44"/>
      <c r="J44" s="44"/>
      <c r="K44" s="44"/>
      <c r="L44" s="44"/>
      <c r="M44" s="45"/>
    </row>
  </sheetData>
  <mergeCells count="37">
    <mergeCell ref="B41:B44"/>
    <mergeCell ref="C41:M41"/>
    <mergeCell ref="C42:M42"/>
    <mergeCell ref="C43:M43"/>
    <mergeCell ref="C44:M44"/>
    <mergeCell ref="M8:M12"/>
    <mergeCell ref="A1:L2"/>
    <mergeCell ref="A3:L3"/>
    <mergeCell ref="M3:M7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A13:A17"/>
    <mergeCell ref="L13:L17"/>
    <mergeCell ref="M13:M17"/>
    <mergeCell ref="A18:A22"/>
    <mergeCell ref="L18:L22"/>
    <mergeCell ref="M18:M22"/>
    <mergeCell ref="C40:M40"/>
    <mergeCell ref="A33:A37"/>
    <mergeCell ref="L33:L37"/>
    <mergeCell ref="M33:M37"/>
    <mergeCell ref="A23:A27"/>
    <mergeCell ref="L23:L27"/>
    <mergeCell ref="M23:M27"/>
    <mergeCell ref="A28:A32"/>
    <mergeCell ref="L28:L32"/>
    <mergeCell ref="M28:M3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91D3-CDC5-4370-AAD4-F7A6A95B9944}">
  <sheetPr>
    <pageSetUpPr fitToPage="1"/>
  </sheetPr>
  <dimension ref="A1:J33"/>
  <sheetViews>
    <sheetView workbookViewId="0">
      <selection activeCell="B10" sqref="B10"/>
    </sheetView>
  </sheetViews>
  <sheetFormatPr defaultColWidth="8.90625" defaultRowHeight="14.5" x14ac:dyDescent="0.35"/>
  <cols>
    <col min="1" max="1" width="4.08984375" customWidth="1"/>
    <col min="2" max="2" width="51.6328125" customWidth="1"/>
    <col min="3" max="8" width="4.08984375" customWidth="1"/>
    <col min="9" max="9" width="12.6328125" customWidth="1"/>
    <col min="10" max="10" width="4.08984375" customWidth="1"/>
  </cols>
  <sheetData>
    <row r="1" spans="1:10" ht="20" customHeight="1" x14ac:dyDescent="0.35">
      <c r="A1" s="116" t="s">
        <v>51</v>
      </c>
      <c r="B1" s="117"/>
      <c r="C1" s="117"/>
      <c r="D1" s="117"/>
      <c r="E1" s="117"/>
      <c r="F1" s="117"/>
      <c r="G1" s="117"/>
      <c r="H1" s="117"/>
      <c r="I1" s="117"/>
      <c r="J1" s="118"/>
    </row>
    <row r="2" spans="1:10" ht="20" customHeight="1" x14ac:dyDescent="0.35">
      <c r="A2" s="2">
        <v>1</v>
      </c>
      <c r="B2" s="114" t="s">
        <v>50</v>
      </c>
      <c r="C2" s="114"/>
      <c r="D2" s="114"/>
      <c r="E2" s="114"/>
      <c r="F2" s="114"/>
      <c r="G2" s="114"/>
      <c r="H2" s="114"/>
      <c r="I2" s="114"/>
      <c r="J2" s="115"/>
    </row>
    <row r="3" spans="1:10" ht="20" customHeight="1" x14ac:dyDescent="0.35">
      <c r="A3" s="2"/>
      <c r="B3" t="s">
        <v>24</v>
      </c>
      <c r="J3" s="3"/>
    </row>
    <row r="4" spans="1:10" ht="20" customHeight="1" x14ac:dyDescent="0.35">
      <c r="A4" s="2"/>
      <c r="B4" t="s">
        <v>25</v>
      </c>
      <c r="J4" s="3"/>
    </row>
    <row r="5" spans="1:10" ht="20" customHeight="1" x14ac:dyDescent="0.35">
      <c r="A5" s="2"/>
      <c r="B5" t="s">
        <v>26</v>
      </c>
      <c r="J5" s="3"/>
    </row>
    <row r="6" spans="1:10" ht="20" customHeight="1" x14ac:dyDescent="0.35">
      <c r="A6" s="2"/>
      <c r="B6" t="s">
        <v>27</v>
      </c>
      <c r="J6" s="3"/>
    </row>
    <row r="7" spans="1:10" ht="20" customHeight="1" x14ac:dyDescent="0.35">
      <c r="A7" s="2"/>
      <c r="B7" t="s">
        <v>28</v>
      </c>
      <c r="J7" s="3"/>
    </row>
    <row r="8" spans="1:10" ht="20" customHeight="1" x14ac:dyDescent="0.35">
      <c r="A8" s="2"/>
      <c r="J8" s="3"/>
    </row>
    <row r="9" spans="1:10" ht="20" customHeight="1" x14ac:dyDescent="0.35">
      <c r="A9" s="2"/>
      <c r="J9" s="3"/>
    </row>
    <row r="10" spans="1:10" ht="20" customHeight="1" x14ac:dyDescent="0.35">
      <c r="A10" s="2">
        <v>2</v>
      </c>
      <c r="B10" t="s">
        <v>31</v>
      </c>
      <c r="H10" s="120" t="s">
        <v>29</v>
      </c>
      <c r="I10" s="120"/>
      <c r="J10" s="3"/>
    </row>
    <row r="11" spans="1:10" ht="20" customHeight="1" x14ac:dyDescent="0.35">
      <c r="A11" s="4"/>
      <c r="H11" s="119" t="s">
        <v>30</v>
      </c>
      <c r="I11" s="119"/>
      <c r="J11" s="3"/>
    </row>
    <row r="12" spans="1:10" ht="20" customHeight="1" x14ac:dyDescent="0.35">
      <c r="A12" s="4"/>
      <c r="J12" s="3"/>
    </row>
    <row r="13" spans="1:10" ht="20" customHeight="1" x14ac:dyDescent="0.35">
      <c r="A13" s="121" t="s">
        <v>32</v>
      </c>
      <c r="B13" s="122"/>
      <c r="C13" s="122"/>
      <c r="D13" s="122"/>
      <c r="E13" s="122"/>
      <c r="F13" s="122"/>
      <c r="G13" s="122"/>
      <c r="H13" s="122"/>
      <c r="I13" s="122"/>
      <c r="J13" s="123"/>
    </row>
    <row r="14" spans="1:10" ht="20" customHeight="1" x14ac:dyDescent="0.35">
      <c r="A14" s="124" t="s">
        <v>33</v>
      </c>
      <c r="B14" s="125"/>
      <c r="C14" s="125"/>
      <c r="D14" s="125"/>
      <c r="E14" s="125"/>
      <c r="F14" s="125"/>
      <c r="G14" s="125"/>
      <c r="H14" s="125"/>
      <c r="I14" s="125"/>
      <c r="J14" s="126"/>
    </row>
    <row r="15" spans="1:10" ht="20" customHeight="1" x14ac:dyDescent="0.35">
      <c r="A15" s="127" t="s">
        <v>34</v>
      </c>
      <c r="B15" s="114"/>
      <c r="C15" s="114"/>
      <c r="D15" s="114"/>
      <c r="E15" s="114"/>
      <c r="F15" s="114"/>
      <c r="G15" s="114"/>
      <c r="H15" s="114"/>
      <c r="I15" s="114"/>
      <c r="J15" s="115"/>
    </row>
    <row r="16" spans="1:10" ht="20" customHeight="1" x14ac:dyDescent="0.35">
      <c r="A16" s="2" t="s">
        <v>35</v>
      </c>
      <c r="B16" s="114" t="s">
        <v>48</v>
      </c>
      <c r="C16" s="114"/>
      <c r="D16" s="114"/>
      <c r="E16" s="114"/>
      <c r="F16" s="114"/>
      <c r="G16" s="114"/>
      <c r="H16" s="114"/>
      <c r="I16" s="114"/>
      <c r="J16" s="115"/>
    </row>
    <row r="17" spans="1:10" ht="20" customHeight="1" x14ac:dyDescent="0.35">
      <c r="A17" s="2" t="s">
        <v>36</v>
      </c>
      <c r="B17" s="114" t="s">
        <v>37</v>
      </c>
      <c r="C17" s="114"/>
      <c r="D17" s="114"/>
      <c r="E17" s="114"/>
      <c r="F17" s="114"/>
      <c r="G17" s="114"/>
      <c r="H17" s="114"/>
      <c r="I17" s="114"/>
      <c r="J17" s="115"/>
    </row>
    <row r="18" spans="1:10" ht="20" customHeight="1" x14ac:dyDescent="0.35">
      <c r="A18" s="2"/>
      <c r="B18" s="114" t="s">
        <v>38</v>
      </c>
      <c r="C18" s="114"/>
      <c r="D18" s="114"/>
      <c r="E18" s="114"/>
      <c r="F18" s="114"/>
      <c r="G18" s="114"/>
      <c r="H18" s="114"/>
      <c r="I18" s="114"/>
      <c r="J18" s="115"/>
    </row>
    <row r="19" spans="1:10" ht="20" customHeight="1" x14ac:dyDescent="0.35">
      <c r="A19" s="2" t="s">
        <v>39</v>
      </c>
      <c r="B19" s="114" t="s">
        <v>49</v>
      </c>
      <c r="C19" s="114"/>
      <c r="D19" s="114"/>
      <c r="E19" s="114"/>
      <c r="F19" s="114"/>
      <c r="G19" s="114"/>
      <c r="H19" s="114"/>
      <c r="I19" s="114"/>
      <c r="J19" s="115"/>
    </row>
    <row r="20" spans="1:10" ht="20" customHeight="1" x14ac:dyDescent="0.35">
      <c r="A20" s="127" t="s">
        <v>47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20" customHeight="1" x14ac:dyDescent="0.35">
      <c r="A21" s="127" t="s">
        <v>40</v>
      </c>
      <c r="B21" s="114"/>
      <c r="C21" s="114"/>
      <c r="D21" s="114"/>
      <c r="E21" s="114"/>
      <c r="F21" s="114"/>
      <c r="G21" s="114"/>
      <c r="H21" s="114"/>
      <c r="I21" s="114"/>
      <c r="J21" s="115"/>
    </row>
    <row r="22" spans="1:10" ht="20" customHeight="1" x14ac:dyDescent="0.35">
      <c r="A22" s="127" t="s">
        <v>41</v>
      </c>
      <c r="B22" s="114"/>
      <c r="C22" s="114"/>
      <c r="D22" s="114"/>
      <c r="E22" s="114"/>
      <c r="F22" s="114"/>
      <c r="G22" s="114"/>
      <c r="H22" s="114"/>
      <c r="I22" s="114"/>
      <c r="J22" s="115"/>
    </row>
    <row r="23" spans="1:10" ht="20" customHeight="1" x14ac:dyDescent="0.35">
      <c r="A23" s="127" t="s">
        <v>42</v>
      </c>
      <c r="B23" s="114"/>
      <c r="C23" s="114"/>
      <c r="D23" s="114"/>
      <c r="E23" s="114"/>
      <c r="F23" s="114"/>
      <c r="G23" s="114"/>
      <c r="H23" s="114"/>
      <c r="I23" s="114"/>
      <c r="J23" s="115"/>
    </row>
    <row r="24" spans="1:10" ht="20" customHeight="1" x14ac:dyDescent="0.35">
      <c r="A24" s="127" t="s">
        <v>43</v>
      </c>
      <c r="B24" s="114"/>
      <c r="C24" s="114"/>
      <c r="D24" s="114"/>
      <c r="E24" s="114"/>
      <c r="F24" s="114"/>
      <c r="G24" s="114"/>
      <c r="H24" s="114"/>
      <c r="I24" s="114"/>
      <c r="J24" s="115"/>
    </row>
    <row r="25" spans="1:10" ht="20" customHeight="1" x14ac:dyDescent="0.35">
      <c r="A25" s="127" t="s">
        <v>46</v>
      </c>
      <c r="B25" s="114"/>
      <c r="C25" s="114"/>
      <c r="D25" s="114"/>
      <c r="E25" s="114"/>
      <c r="F25" s="114"/>
      <c r="G25" s="114"/>
      <c r="H25" s="114"/>
      <c r="I25" s="114"/>
      <c r="J25" s="115"/>
    </row>
    <row r="26" spans="1:10" ht="20" customHeight="1" x14ac:dyDescent="0.35">
      <c r="A26" s="127" t="s">
        <v>44</v>
      </c>
      <c r="B26" s="114"/>
      <c r="C26" s="114"/>
      <c r="D26" s="114"/>
      <c r="E26" s="114"/>
      <c r="F26" s="114"/>
      <c r="G26" s="114"/>
      <c r="H26" s="114"/>
      <c r="I26" s="114"/>
      <c r="J26" s="115"/>
    </row>
    <row r="27" spans="1:10" ht="20" customHeight="1" x14ac:dyDescent="0.35">
      <c r="A27" s="128" t="s">
        <v>45</v>
      </c>
      <c r="B27" s="129"/>
      <c r="C27" s="129"/>
      <c r="D27" s="129"/>
      <c r="E27" s="129"/>
      <c r="F27" s="129"/>
      <c r="G27" s="129"/>
      <c r="H27" s="129"/>
      <c r="I27" s="129"/>
      <c r="J27" s="130"/>
    </row>
    <row r="28" spans="1:10" ht="20" customHeight="1" x14ac:dyDescent="0.35"/>
    <row r="29" spans="1:10" ht="20" customHeight="1" x14ac:dyDescent="0.35"/>
    <row r="30" spans="1:10" ht="20" customHeight="1" x14ac:dyDescent="0.35"/>
    <row r="31" spans="1:10" ht="20" customHeight="1" x14ac:dyDescent="0.35"/>
    <row r="32" spans="1:10" ht="20" customHeight="1" x14ac:dyDescent="0.35"/>
    <row r="33" ht="20" customHeight="1" x14ac:dyDescent="0.35"/>
  </sheetData>
  <mergeCells count="19">
    <mergeCell ref="A25:J25"/>
    <mergeCell ref="A26:J26"/>
    <mergeCell ref="A27:J27"/>
    <mergeCell ref="B19:J19"/>
    <mergeCell ref="A20:J20"/>
    <mergeCell ref="A21:J21"/>
    <mergeCell ref="A22:J22"/>
    <mergeCell ref="A23:J23"/>
    <mergeCell ref="A24:J24"/>
    <mergeCell ref="B18:J18"/>
    <mergeCell ref="B2:J2"/>
    <mergeCell ref="A1:J1"/>
    <mergeCell ref="H11:I11"/>
    <mergeCell ref="H10:I10"/>
    <mergeCell ref="A13:J13"/>
    <mergeCell ref="A14:J14"/>
    <mergeCell ref="A15:J15"/>
    <mergeCell ref="B16:J16"/>
    <mergeCell ref="B17:J17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A7321-F6B4-4D52-BC64-DBE15202D869}">
  <sheetPr>
    <pageSetUpPr fitToPage="1"/>
  </sheetPr>
  <dimension ref="A1:M52"/>
  <sheetViews>
    <sheetView zoomScaleNormal="100" workbookViewId="0">
      <selection activeCell="F51" sqref="F51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62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45581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10</v>
      </c>
      <c r="E8" s="20" t="s">
        <v>63</v>
      </c>
      <c r="F8" s="20" t="s">
        <v>64</v>
      </c>
      <c r="G8" s="21">
        <v>100</v>
      </c>
      <c r="H8" s="21">
        <v>1</v>
      </c>
      <c r="I8" s="21">
        <v>800</v>
      </c>
      <c r="J8" s="20">
        <f>SUM((I8/$I$7)*D8)</f>
        <v>133.33333333333334</v>
      </c>
      <c r="K8" s="35">
        <f>SUM(J8*(G8/H8))</f>
        <v>13333.333333333334</v>
      </c>
      <c r="L8" s="50"/>
      <c r="M8" s="53" t="s">
        <v>17</v>
      </c>
    </row>
    <row r="9" spans="1:13" ht="22.25" customHeight="1" thickBot="1" x14ac:dyDescent="0.35">
      <c r="A9" s="51"/>
      <c r="B9" s="19">
        <v>14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22.7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>
        <v>10</v>
      </c>
      <c r="E13" s="20" t="s">
        <v>65</v>
      </c>
      <c r="F13" s="20" t="s">
        <v>66</v>
      </c>
      <c r="G13" s="21">
        <v>100</v>
      </c>
      <c r="H13" s="21">
        <v>1</v>
      </c>
      <c r="I13" s="21">
        <v>980</v>
      </c>
      <c r="J13" s="20">
        <f t="shared" si="0"/>
        <v>163.33333333333331</v>
      </c>
      <c r="K13" s="35">
        <f t="shared" si="1"/>
        <v>16333.333333333332</v>
      </c>
      <c r="L13" s="50"/>
      <c r="M13" s="53" t="s">
        <v>18</v>
      </c>
    </row>
    <row r="14" spans="1:13" ht="22.25" customHeight="1" thickBot="1" x14ac:dyDescent="0.35">
      <c r="A14" s="51"/>
      <c r="B14" s="19">
        <v>10</v>
      </c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>
        <v>22.7</v>
      </c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35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2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2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35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2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2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35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2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2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98" t="s">
        <v>67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B42" s="43" t="s">
        <v>68</v>
      </c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3" ht="20" customHeight="1" x14ac:dyDescent="0.3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3" ht="20" customHeight="1" x14ac:dyDescent="0.3">
      <c r="B44" s="31"/>
      <c r="C44" s="56" t="s">
        <v>190</v>
      </c>
      <c r="D44" s="56"/>
      <c r="E44" s="56"/>
      <c r="F44" s="56"/>
      <c r="G44" s="56"/>
      <c r="H44" s="56"/>
      <c r="I44" s="56"/>
      <c r="J44" s="56"/>
      <c r="K44" s="56"/>
      <c r="L44" s="56"/>
      <c r="M44" s="57"/>
    </row>
    <row r="45" spans="1:13" ht="20" customHeight="1" x14ac:dyDescent="0.3">
      <c r="B45" s="94" t="s">
        <v>196</v>
      </c>
      <c r="C45" s="96" t="s">
        <v>170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171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4"/>
      <c r="C47" s="96" t="s">
        <v>172</v>
      </c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20" customHeight="1" x14ac:dyDescent="0.3">
      <c r="B48" s="95"/>
      <c r="C48" s="44" t="s">
        <v>173</v>
      </c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2">
    <mergeCell ref="C44:M44"/>
    <mergeCell ref="B45:B48"/>
    <mergeCell ref="C45:M45"/>
    <mergeCell ref="C46:M46"/>
    <mergeCell ref="C47:M47"/>
    <mergeCell ref="C48:M48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B43:L43"/>
    <mergeCell ref="A23:A27"/>
    <mergeCell ref="L23:L27"/>
    <mergeCell ref="M23:M27"/>
    <mergeCell ref="A28:A32"/>
    <mergeCell ref="L28:L32"/>
    <mergeCell ref="M28:M32"/>
    <mergeCell ref="B40:L40"/>
    <mergeCell ref="A33:A37"/>
    <mergeCell ref="L33:L37"/>
    <mergeCell ref="M33:M37"/>
    <mergeCell ref="B41:L41"/>
    <mergeCell ref="B42:L4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40" max="16383" man="1"/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2230-7CD4-414C-9BCA-51375D6E6A99}">
  <sheetPr>
    <pageSetUpPr fitToPage="1"/>
  </sheetPr>
  <dimension ref="A1:M52"/>
  <sheetViews>
    <sheetView zoomScaleNormal="100" workbookViewId="0">
      <selection activeCell="F50" sqref="F50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70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45581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10</v>
      </c>
      <c r="E8" s="20" t="s">
        <v>71</v>
      </c>
      <c r="F8" s="20" t="s">
        <v>72</v>
      </c>
      <c r="G8" s="21">
        <v>100</v>
      </c>
      <c r="H8" s="21">
        <v>1</v>
      </c>
      <c r="I8" s="21">
        <v>650</v>
      </c>
      <c r="J8" s="20">
        <f>SUM((I8/$I$7)*D8)</f>
        <v>108.33333333333334</v>
      </c>
      <c r="K8" s="35">
        <f>SUM(J8*(G8/H8))</f>
        <v>10833.333333333334</v>
      </c>
      <c r="L8" s="50"/>
      <c r="M8" s="53" t="s">
        <v>17</v>
      </c>
    </row>
    <row r="9" spans="1:13" ht="22.25" customHeight="1" thickBot="1" x14ac:dyDescent="0.35">
      <c r="A9" s="51"/>
      <c r="B9" s="19">
        <v>14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/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>
        <v>10</v>
      </c>
      <c r="E13" s="20" t="s">
        <v>73</v>
      </c>
      <c r="F13" s="20" t="s">
        <v>74</v>
      </c>
      <c r="G13" s="21">
        <v>100</v>
      </c>
      <c r="H13" s="21">
        <v>1</v>
      </c>
      <c r="I13" s="21">
        <v>650</v>
      </c>
      <c r="J13" s="20">
        <f t="shared" si="0"/>
        <v>108.33333333333334</v>
      </c>
      <c r="K13" s="35">
        <f t="shared" si="1"/>
        <v>10833.333333333334</v>
      </c>
      <c r="L13" s="50"/>
      <c r="M13" s="53" t="s">
        <v>18</v>
      </c>
    </row>
    <row r="14" spans="1:13" ht="22.25" customHeight="1" thickBot="1" x14ac:dyDescent="0.35">
      <c r="A14" s="51"/>
      <c r="B14" s="19">
        <v>10</v>
      </c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35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2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2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35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2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2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35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2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2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43" t="s">
        <v>75</v>
      </c>
      <c r="C41" s="44"/>
      <c r="D41" s="44"/>
      <c r="E41" s="44"/>
      <c r="F41" s="44"/>
      <c r="G41" s="44"/>
      <c r="H41" s="44"/>
      <c r="I41" s="44"/>
      <c r="J41" s="44"/>
      <c r="K41" s="44"/>
      <c r="L41" s="45"/>
    </row>
    <row r="42" spans="1:13" ht="20" customHeight="1" x14ac:dyDescent="0.3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B43" s="31"/>
      <c r="C43" s="56" t="s">
        <v>190</v>
      </c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20" customHeight="1" x14ac:dyDescent="0.3">
      <c r="B44" s="94" t="s">
        <v>196</v>
      </c>
      <c r="C44" s="96" t="s">
        <v>170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4"/>
      <c r="C45" s="96" t="s">
        <v>171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172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5"/>
      <c r="C47" s="44" t="s">
        <v>173</v>
      </c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1">
    <mergeCell ref="C43:M43"/>
    <mergeCell ref="B44:B47"/>
    <mergeCell ref="C44:M44"/>
    <mergeCell ref="C45:M45"/>
    <mergeCell ref="C46:M46"/>
    <mergeCell ref="C47:M47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B41:L41"/>
    <mergeCell ref="B42:L42"/>
    <mergeCell ref="A28:A32"/>
    <mergeCell ref="L28:L32"/>
    <mergeCell ref="M28:M32"/>
    <mergeCell ref="B40:L40"/>
    <mergeCell ref="A33:A37"/>
    <mergeCell ref="L33:L37"/>
    <mergeCell ref="M33:M3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40" max="16383" man="1"/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5AB1-8FEC-4E61-AE67-EAA61A79D42A}">
  <sheetPr>
    <pageSetUpPr fitToPage="1"/>
  </sheetPr>
  <dimension ref="A1:M51"/>
  <sheetViews>
    <sheetView topLeftCell="A5" zoomScaleNormal="100" workbookViewId="0">
      <selection activeCell="P10" sqref="P10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76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77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45581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10</v>
      </c>
      <c r="E8" s="20" t="s">
        <v>78</v>
      </c>
      <c r="F8" s="20" t="s">
        <v>79</v>
      </c>
      <c r="G8" s="21">
        <v>100</v>
      </c>
      <c r="H8" s="21">
        <v>1</v>
      </c>
      <c r="I8" s="21">
        <v>650</v>
      </c>
      <c r="J8" s="20">
        <f>SUM((I8/$I$7)*D8)</f>
        <v>108.33333333333334</v>
      </c>
      <c r="K8" s="35">
        <f>SUM(J8*(G8/H8))</f>
        <v>10833.333333333334</v>
      </c>
      <c r="L8" s="50"/>
      <c r="M8" s="53" t="s">
        <v>17</v>
      </c>
    </row>
    <row r="9" spans="1:13" ht="22.25" customHeight="1" thickBot="1" x14ac:dyDescent="0.35">
      <c r="A9" s="51"/>
      <c r="B9" s="19">
        <v>14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23.5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>
        <v>10</v>
      </c>
      <c r="E13" s="20" t="s">
        <v>80</v>
      </c>
      <c r="F13" s="20" t="s">
        <v>81</v>
      </c>
      <c r="G13" s="21">
        <v>100</v>
      </c>
      <c r="H13" s="21">
        <v>1</v>
      </c>
      <c r="I13" s="21">
        <v>650</v>
      </c>
      <c r="J13" s="20">
        <f t="shared" si="0"/>
        <v>108.33333333333334</v>
      </c>
      <c r="K13" s="35">
        <f t="shared" si="1"/>
        <v>10833.333333333334</v>
      </c>
      <c r="L13" s="50"/>
      <c r="M13" s="53" t="s">
        <v>18</v>
      </c>
    </row>
    <row r="14" spans="1:13" ht="22.25" customHeight="1" thickBot="1" x14ac:dyDescent="0.35">
      <c r="A14" s="51"/>
      <c r="B14" s="19">
        <v>9</v>
      </c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>
        <v>23.5</v>
      </c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35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2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2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35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2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2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35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2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2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43" t="s">
        <v>82</v>
      </c>
      <c r="C41" s="44"/>
      <c r="D41" s="44"/>
      <c r="E41" s="44"/>
      <c r="F41" s="44"/>
      <c r="G41" s="44"/>
      <c r="H41" s="44"/>
      <c r="I41" s="44"/>
      <c r="J41" s="44"/>
      <c r="K41" s="44"/>
      <c r="L41" s="45"/>
    </row>
    <row r="42" spans="1:13" ht="20" customHeight="1" x14ac:dyDescent="0.3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B43" s="31"/>
      <c r="C43" s="56" t="s">
        <v>190</v>
      </c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20" customHeight="1" x14ac:dyDescent="0.3">
      <c r="B44" s="94" t="s">
        <v>196</v>
      </c>
      <c r="C44" s="96" t="s">
        <v>170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4"/>
      <c r="C45" s="96" t="s">
        <v>171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172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5"/>
      <c r="C47" s="44" t="s">
        <v>173</v>
      </c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41">
    <mergeCell ref="C43:M43"/>
    <mergeCell ref="B44:B47"/>
    <mergeCell ref="C44:M44"/>
    <mergeCell ref="C45:M45"/>
    <mergeCell ref="C46:M46"/>
    <mergeCell ref="C47:M47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B42:L42"/>
    <mergeCell ref="A23:A27"/>
    <mergeCell ref="L23:L27"/>
    <mergeCell ref="M23:M27"/>
    <mergeCell ref="A28:A32"/>
    <mergeCell ref="L28:L32"/>
    <mergeCell ref="M28:M32"/>
    <mergeCell ref="A33:A37"/>
    <mergeCell ref="L33:L37"/>
    <mergeCell ref="M33:M37"/>
    <mergeCell ref="B40:L40"/>
    <mergeCell ref="B41:L4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1285-1A3F-452B-B58A-5BE49A546BD2}">
  <sheetPr>
    <pageSetUpPr fitToPage="1"/>
  </sheetPr>
  <dimension ref="A1:M51"/>
  <sheetViews>
    <sheetView zoomScaleNormal="100" workbookViewId="0">
      <selection activeCell="P14" sqref="P14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84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45586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10</v>
      </c>
      <c r="E8" s="20" t="s">
        <v>85</v>
      </c>
      <c r="F8" s="20" t="s">
        <v>89</v>
      </c>
      <c r="G8" s="21">
        <v>100</v>
      </c>
      <c r="H8" s="21">
        <v>0.1</v>
      </c>
      <c r="I8" s="21">
        <v>650</v>
      </c>
      <c r="J8" s="20">
        <f>SUM((I8/$I$7)*D8)</f>
        <v>108.33333333333334</v>
      </c>
      <c r="K8" s="35">
        <f>SUM(J8*(G8/H8))</f>
        <v>108333.33333333334</v>
      </c>
      <c r="L8" s="50"/>
      <c r="M8" s="53" t="s">
        <v>17</v>
      </c>
    </row>
    <row r="9" spans="1:13" ht="22.25" customHeight="1" thickBot="1" x14ac:dyDescent="0.35">
      <c r="A9" s="51"/>
      <c r="B9" s="19">
        <v>13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24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>
        <v>10</v>
      </c>
      <c r="E13" s="20" t="s">
        <v>191</v>
      </c>
      <c r="F13" s="20" t="s">
        <v>192</v>
      </c>
      <c r="G13" s="21">
        <v>100</v>
      </c>
      <c r="H13" s="21">
        <v>0.9</v>
      </c>
      <c r="I13" s="21">
        <v>650</v>
      </c>
      <c r="J13" s="20">
        <f t="shared" si="0"/>
        <v>108.33333333333334</v>
      </c>
      <c r="K13" s="35">
        <f t="shared" si="1"/>
        <v>12037.037037037038</v>
      </c>
      <c r="L13" s="50"/>
      <c r="M13" s="53" t="s">
        <v>18</v>
      </c>
    </row>
    <row r="14" spans="1:13" ht="22.25" customHeight="1" thickBot="1" x14ac:dyDescent="0.35">
      <c r="A14" s="51"/>
      <c r="B14" s="19">
        <v>9</v>
      </c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>
        <v>24</v>
      </c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35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2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2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35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2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2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35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2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2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43" t="s">
        <v>86</v>
      </c>
      <c r="C41" s="44"/>
      <c r="D41" s="44"/>
      <c r="E41" s="44"/>
      <c r="F41" s="44"/>
      <c r="G41" s="44"/>
      <c r="H41" s="44"/>
      <c r="I41" s="44"/>
      <c r="J41" s="44"/>
      <c r="K41" s="44"/>
      <c r="L41" s="45"/>
    </row>
    <row r="42" spans="1:13" ht="20" customHeight="1" x14ac:dyDescent="0.3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B43" s="31"/>
      <c r="C43" s="56" t="s">
        <v>190</v>
      </c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20" customHeight="1" x14ac:dyDescent="0.3">
      <c r="B44" s="94" t="s">
        <v>196</v>
      </c>
      <c r="C44" s="96" t="s">
        <v>170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4"/>
      <c r="C45" s="96" t="s">
        <v>171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172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5"/>
      <c r="C47" s="44" t="s">
        <v>173</v>
      </c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</sheetData>
  <mergeCells count="41">
    <mergeCell ref="C43:M43"/>
    <mergeCell ref="B44:B47"/>
    <mergeCell ref="C44:M44"/>
    <mergeCell ref="C45:M45"/>
    <mergeCell ref="C46:M46"/>
    <mergeCell ref="C47:M47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B42:L42"/>
    <mergeCell ref="A23:A27"/>
    <mergeCell ref="L23:L27"/>
    <mergeCell ref="M23:M27"/>
    <mergeCell ref="A28:A32"/>
    <mergeCell ref="L28:L32"/>
    <mergeCell ref="M28:M32"/>
    <mergeCell ref="A33:A37"/>
    <mergeCell ref="L33:L37"/>
    <mergeCell ref="M33:M37"/>
    <mergeCell ref="B40:L40"/>
    <mergeCell ref="B41:L4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C5E9-C4B0-46F9-9452-A5FD08BAC083}">
  <sheetPr>
    <pageSetUpPr fitToPage="1"/>
  </sheetPr>
  <dimension ref="A1:M52"/>
  <sheetViews>
    <sheetView zoomScaleNormal="100" workbookViewId="0">
      <selection activeCell="P9" sqref="P9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87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93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15</v>
      </c>
      <c r="E8" s="20" t="s">
        <v>88</v>
      </c>
      <c r="F8" s="20" t="s">
        <v>57</v>
      </c>
      <c r="G8" s="21">
        <v>100</v>
      </c>
      <c r="H8" s="21">
        <v>0.1</v>
      </c>
      <c r="I8" s="21">
        <v>650</v>
      </c>
      <c r="J8" s="20">
        <f>SUM((I8/$I$7)*D8)</f>
        <v>162.5</v>
      </c>
      <c r="K8" s="20">
        <f>SUM(J8*(G8/H8))</f>
        <v>162500</v>
      </c>
      <c r="L8" s="50"/>
      <c r="M8" s="53" t="s">
        <v>17</v>
      </c>
    </row>
    <row r="9" spans="1:13" ht="22.25" customHeight="1" thickBot="1" x14ac:dyDescent="0.35">
      <c r="A9" s="51"/>
      <c r="B9" s="19">
        <v>10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20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20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21.9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20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20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/>
      <c r="E13" s="20"/>
      <c r="F13" s="20"/>
      <c r="G13" s="21">
        <v>100</v>
      </c>
      <c r="H13" s="21">
        <v>0.1</v>
      </c>
      <c r="I13" s="21">
        <v>650</v>
      </c>
      <c r="J13" s="20">
        <f>SUM((I13/$I$7)*D13)</f>
        <v>0</v>
      </c>
      <c r="K13" s="20">
        <f t="shared" si="1"/>
        <v>0</v>
      </c>
      <c r="L13" s="50"/>
      <c r="M13" s="53" t="s">
        <v>18</v>
      </c>
    </row>
    <row r="14" spans="1:13" ht="22.25" customHeight="1" thickBot="1" x14ac:dyDescent="0.35">
      <c r="A14" s="51"/>
      <c r="B14" s="19"/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20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20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20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20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20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2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20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20" t="e">
        <f t="shared" si="1"/>
        <v>#DIV/0!</v>
      </c>
      <c r="L20" s="51"/>
      <c r="M20" s="54"/>
    </row>
    <row r="21" spans="1:13" ht="22.25" customHeight="1" thickBot="1" x14ac:dyDescent="0.35">
      <c r="A21" s="51"/>
      <c r="B21" s="12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20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20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20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2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20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20" t="e">
        <f t="shared" si="1"/>
        <v>#DIV/0!</v>
      </c>
      <c r="L25" s="51"/>
      <c r="M25" s="54"/>
    </row>
    <row r="26" spans="1:13" ht="22.25" customHeight="1" thickBot="1" x14ac:dyDescent="0.35">
      <c r="A26" s="51"/>
      <c r="B26" s="12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20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20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20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2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20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20" t="e">
        <f t="shared" si="1"/>
        <v>#DIV/0!</v>
      </c>
      <c r="L30" s="51"/>
      <c r="M30" s="54"/>
    </row>
    <row r="31" spans="1:13" ht="22.25" customHeight="1" thickBot="1" x14ac:dyDescent="0.35">
      <c r="A31" s="51"/>
      <c r="B31" s="12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20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20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20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20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20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20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20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98" t="s">
        <v>90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B42" s="43" t="s">
        <v>91</v>
      </c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3" ht="20" customHeight="1" x14ac:dyDescent="0.3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3" ht="20" customHeight="1" x14ac:dyDescent="0.3">
      <c r="B44" s="31"/>
      <c r="C44" s="56" t="s">
        <v>190</v>
      </c>
      <c r="D44" s="56"/>
      <c r="E44" s="56"/>
      <c r="F44" s="56"/>
      <c r="G44" s="56"/>
      <c r="H44" s="56"/>
      <c r="I44" s="56"/>
      <c r="J44" s="56"/>
      <c r="K44" s="56"/>
      <c r="L44" s="56"/>
      <c r="M44" s="57"/>
    </row>
    <row r="45" spans="1:13" ht="20" customHeight="1" x14ac:dyDescent="0.3">
      <c r="B45" s="94" t="s">
        <v>196</v>
      </c>
      <c r="C45" s="96" t="s">
        <v>170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171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4"/>
      <c r="C47" s="96" t="s">
        <v>172</v>
      </c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20" customHeight="1" x14ac:dyDescent="0.3">
      <c r="B48" s="95"/>
      <c r="C48" s="44" t="s">
        <v>173</v>
      </c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2">
    <mergeCell ref="C44:M44"/>
    <mergeCell ref="B45:B48"/>
    <mergeCell ref="C45:M45"/>
    <mergeCell ref="C46:M46"/>
    <mergeCell ref="C47:M47"/>
    <mergeCell ref="C48:M48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B43:L43"/>
    <mergeCell ref="A23:A27"/>
    <mergeCell ref="L23:L27"/>
    <mergeCell ref="M23:M27"/>
    <mergeCell ref="A28:A32"/>
    <mergeCell ref="L28:L32"/>
    <mergeCell ref="M28:M32"/>
    <mergeCell ref="B41:L41"/>
    <mergeCell ref="A33:A37"/>
    <mergeCell ref="L33:L37"/>
    <mergeCell ref="M33:M37"/>
    <mergeCell ref="B40:L40"/>
    <mergeCell ref="B42:L4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13AA-964E-4410-8B71-B0B37D53A2FB}">
  <sheetPr>
    <pageSetUpPr fitToPage="1"/>
  </sheetPr>
  <dimension ref="A1:M52"/>
  <sheetViews>
    <sheetView topLeftCell="A33" zoomScaleNormal="100" workbookViewId="0">
      <selection activeCell="B44" sqref="B44:M48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1" width="9.08984375" style="36"/>
    <col min="12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92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70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33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34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8</v>
      </c>
      <c r="E8" s="20" t="s">
        <v>193</v>
      </c>
      <c r="F8" s="20" t="s">
        <v>94</v>
      </c>
      <c r="G8" s="21">
        <v>100</v>
      </c>
      <c r="H8" s="21">
        <v>0.1</v>
      </c>
      <c r="I8" s="21">
        <v>700</v>
      </c>
      <c r="J8" s="20">
        <f>SUM((I8/$I$7)*D8)</f>
        <v>93.333333333333329</v>
      </c>
      <c r="K8" s="35">
        <f>SUM(J8*(G8/H8))</f>
        <v>93333.333333333328</v>
      </c>
      <c r="L8" s="50"/>
      <c r="M8" s="53" t="s">
        <v>17</v>
      </c>
    </row>
    <row r="9" spans="1:13" ht="22.25" customHeight="1" thickBot="1" x14ac:dyDescent="0.35">
      <c r="A9" s="51"/>
      <c r="B9" s="19">
        <v>11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35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35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22.8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35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35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>
        <v>12</v>
      </c>
      <c r="E13" s="20" t="s">
        <v>94</v>
      </c>
      <c r="F13" s="20" t="s">
        <v>95</v>
      </c>
      <c r="G13" s="21">
        <v>100</v>
      </c>
      <c r="H13" s="21">
        <v>0.1</v>
      </c>
      <c r="I13" s="21">
        <v>700</v>
      </c>
      <c r="J13" s="20">
        <f t="shared" si="0"/>
        <v>140</v>
      </c>
      <c r="K13" s="35">
        <f t="shared" si="1"/>
        <v>140000</v>
      </c>
      <c r="L13" s="50"/>
      <c r="M13" s="53" t="s">
        <v>18</v>
      </c>
    </row>
    <row r="14" spans="1:13" ht="22.25" customHeight="1" thickBot="1" x14ac:dyDescent="0.35">
      <c r="A14" s="51"/>
      <c r="B14" s="19">
        <v>11</v>
      </c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35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35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>
        <v>22.8</v>
      </c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35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35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>
        <v>10</v>
      </c>
      <c r="E18" s="20" t="s">
        <v>95</v>
      </c>
      <c r="F18" s="20" t="s">
        <v>96</v>
      </c>
      <c r="G18" s="21">
        <v>100</v>
      </c>
      <c r="H18" s="21">
        <v>2.5</v>
      </c>
      <c r="I18" s="21"/>
      <c r="J18" s="20">
        <f t="shared" si="0"/>
        <v>0</v>
      </c>
      <c r="K18" s="35">
        <f t="shared" si="1"/>
        <v>0</v>
      </c>
      <c r="L18" s="50"/>
      <c r="M18" s="53" t="s">
        <v>23</v>
      </c>
    </row>
    <row r="19" spans="1:13" ht="22.25" customHeight="1" thickBot="1" x14ac:dyDescent="0.35">
      <c r="A19" s="51"/>
      <c r="B19" s="19">
        <v>11</v>
      </c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35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35" t="e">
        <f t="shared" si="1"/>
        <v>#DIV/0!</v>
      </c>
      <c r="L20" s="51"/>
      <c r="M20" s="54"/>
    </row>
    <row r="21" spans="1:13" ht="22.25" customHeight="1" thickBot="1" x14ac:dyDescent="0.35">
      <c r="A21" s="51"/>
      <c r="B21" s="19">
        <v>22.8</v>
      </c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35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35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>
        <v>10</v>
      </c>
      <c r="E23" s="20" t="s">
        <v>96</v>
      </c>
      <c r="F23" s="20" t="s">
        <v>97</v>
      </c>
      <c r="G23" s="21">
        <v>100</v>
      </c>
      <c r="H23" s="21">
        <v>4.5</v>
      </c>
      <c r="I23" s="21"/>
      <c r="J23" s="20">
        <f t="shared" si="0"/>
        <v>0</v>
      </c>
      <c r="K23" s="35">
        <f t="shared" si="1"/>
        <v>0</v>
      </c>
      <c r="L23" s="50"/>
      <c r="M23" s="53" t="s">
        <v>19</v>
      </c>
    </row>
    <row r="24" spans="1:13" ht="22.25" customHeight="1" thickBot="1" x14ac:dyDescent="0.35">
      <c r="A24" s="51"/>
      <c r="B24" s="19">
        <v>11</v>
      </c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35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35" t="e">
        <f t="shared" si="1"/>
        <v>#DIV/0!</v>
      </c>
      <c r="L25" s="51"/>
      <c r="M25" s="54"/>
    </row>
    <row r="26" spans="1:13" ht="22.25" customHeight="1" thickBot="1" x14ac:dyDescent="0.35">
      <c r="A26" s="51"/>
      <c r="B26" s="19">
        <v>22.8</v>
      </c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35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35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>
        <v>10</v>
      </c>
      <c r="E28" s="20" t="s">
        <v>97</v>
      </c>
      <c r="F28" s="20" t="s">
        <v>98</v>
      </c>
      <c r="G28" s="21">
        <v>100</v>
      </c>
      <c r="H28" s="21">
        <v>2.5</v>
      </c>
      <c r="I28" s="21"/>
      <c r="J28" s="20">
        <f t="shared" si="0"/>
        <v>0</v>
      </c>
      <c r="K28" s="35">
        <f t="shared" si="1"/>
        <v>0</v>
      </c>
      <c r="L28" s="50"/>
      <c r="M28" s="53" t="s">
        <v>20</v>
      </c>
    </row>
    <row r="29" spans="1:13" ht="22.25" customHeight="1" thickBot="1" x14ac:dyDescent="0.35">
      <c r="A29" s="51"/>
      <c r="B29" s="19">
        <v>11</v>
      </c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35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35" t="e">
        <f t="shared" si="1"/>
        <v>#DIV/0!</v>
      </c>
      <c r="L30" s="51"/>
      <c r="M30" s="54"/>
    </row>
    <row r="31" spans="1:13" ht="22.25" customHeight="1" thickBot="1" x14ac:dyDescent="0.35">
      <c r="A31" s="51"/>
      <c r="B31" s="19">
        <v>22.8</v>
      </c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35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35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35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35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35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35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>
        <f>SUM(D8:D36)</f>
        <v>50</v>
      </c>
      <c r="E37" s="20"/>
      <c r="F37" s="20"/>
      <c r="G37" s="21">
        <v>100</v>
      </c>
      <c r="H37" s="21"/>
      <c r="I37" s="21"/>
      <c r="J37" s="20">
        <f t="shared" si="0"/>
        <v>0</v>
      </c>
      <c r="K37" s="35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98" t="s">
        <v>99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ht="20" customHeight="1" x14ac:dyDescent="0.3">
      <c r="B42" s="43" t="s">
        <v>100</v>
      </c>
      <c r="C42" s="44"/>
      <c r="D42" s="44"/>
      <c r="E42" s="44"/>
      <c r="F42" s="44"/>
      <c r="G42" s="44"/>
      <c r="H42" s="44"/>
      <c r="I42" s="44"/>
      <c r="J42" s="44"/>
      <c r="K42" s="44"/>
      <c r="L42" s="45"/>
    </row>
    <row r="43" spans="1:13" ht="20" customHeight="1" x14ac:dyDescent="0.3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3" ht="20" customHeight="1" x14ac:dyDescent="0.3">
      <c r="B44" s="31"/>
      <c r="C44" s="56" t="s">
        <v>190</v>
      </c>
      <c r="D44" s="56"/>
      <c r="E44" s="56"/>
      <c r="F44" s="56"/>
      <c r="G44" s="56"/>
      <c r="H44" s="56"/>
      <c r="I44" s="56"/>
      <c r="J44" s="56"/>
      <c r="K44" s="56"/>
      <c r="L44" s="56"/>
      <c r="M44" s="57"/>
    </row>
    <row r="45" spans="1:13" ht="20" customHeight="1" x14ac:dyDescent="0.3">
      <c r="B45" s="94" t="s">
        <v>196</v>
      </c>
      <c r="C45" s="96" t="s">
        <v>170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171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4"/>
      <c r="C47" s="96" t="s">
        <v>172</v>
      </c>
      <c r="D47" s="96"/>
      <c r="E47" s="96"/>
      <c r="F47" s="96"/>
      <c r="G47" s="96"/>
      <c r="H47" s="96"/>
      <c r="I47" s="96"/>
      <c r="J47" s="96"/>
      <c r="K47" s="96"/>
      <c r="L47" s="96"/>
      <c r="M47" s="97"/>
    </row>
    <row r="48" spans="1:13" ht="20" customHeight="1" x14ac:dyDescent="0.3">
      <c r="B48" s="95"/>
      <c r="C48" s="44" t="s">
        <v>173</v>
      </c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2">
    <mergeCell ref="C44:M44"/>
    <mergeCell ref="B45:B48"/>
    <mergeCell ref="C45:M45"/>
    <mergeCell ref="C46:M46"/>
    <mergeCell ref="C47:M47"/>
    <mergeCell ref="C48:M48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B43:L43"/>
    <mergeCell ref="A23:A27"/>
    <mergeCell ref="L23:L27"/>
    <mergeCell ref="M23:M27"/>
    <mergeCell ref="A28:A32"/>
    <mergeCell ref="L28:L32"/>
    <mergeCell ref="M28:M32"/>
    <mergeCell ref="B41:L41"/>
    <mergeCell ref="A33:A37"/>
    <mergeCell ref="L33:L37"/>
    <mergeCell ref="M33:M37"/>
    <mergeCell ref="B40:L40"/>
    <mergeCell ref="B42:L4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EA6C-BA8D-48CE-8C44-20DF5A04B167}">
  <sheetPr>
    <pageSetUpPr fitToPage="1"/>
  </sheetPr>
  <dimension ref="A1:M52"/>
  <sheetViews>
    <sheetView topLeftCell="A33" zoomScaleNormal="100" workbookViewId="0">
      <selection activeCell="B43" sqref="B43:M47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101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105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3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15</v>
      </c>
      <c r="E8" s="20" t="s">
        <v>102</v>
      </c>
      <c r="F8" s="20" t="s">
        <v>103</v>
      </c>
      <c r="G8" s="21">
        <v>100</v>
      </c>
      <c r="H8" s="21">
        <v>0.1</v>
      </c>
      <c r="I8" s="21">
        <v>650</v>
      </c>
      <c r="J8" s="20">
        <f>SUM((I8/$I$7)*D8)</f>
        <v>162.5</v>
      </c>
      <c r="K8" s="20">
        <f>SUM(J8*(G8/H8))</f>
        <v>162500</v>
      </c>
      <c r="L8" s="50"/>
      <c r="M8" s="53" t="s">
        <v>17</v>
      </c>
    </row>
    <row r="9" spans="1:13" ht="22.25" customHeight="1" thickBot="1" x14ac:dyDescent="0.35">
      <c r="A9" s="51"/>
      <c r="B9" s="19">
        <v>12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20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20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25.8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20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20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/>
      <c r="E13" s="20"/>
      <c r="F13" s="20"/>
      <c r="G13" s="21">
        <v>100</v>
      </c>
      <c r="H13" s="21">
        <v>0.1</v>
      </c>
      <c r="I13" s="21">
        <v>700</v>
      </c>
      <c r="J13" s="20">
        <f t="shared" si="0"/>
        <v>0</v>
      </c>
      <c r="K13" s="20">
        <f t="shared" si="1"/>
        <v>0</v>
      </c>
      <c r="L13" s="50"/>
      <c r="M13" s="53" t="s">
        <v>18</v>
      </c>
    </row>
    <row r="14" spans="1:13" ht="22.25" customHeight="1" thickBot="1" x14ac:dyDescent="0.35">
      <c r="A14" s="51"/>
      <c r="B14" s="19"/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20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20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20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20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20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9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20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20" t="e">
        <f t="shared" si="1"/>
        <v>#DIV/0!</v>
      </c>
      <c r="L20" s="51"/>
      <c r="M20" s="54"/>
    </row>
    <row r="21" spans="1:13" ht="22.25" customHeight="1" thickBot="1" x14ac:dyDescent="0.35">
      <c r="A21" s="51"/>
      <c r="B21" s="19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20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20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20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20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20" t="e">
        <f t="shared" si="1"/>
        <v>#DIV/0!</v>
      </c>
      <c r="L25" s="51"/>
      <c r="M25" s="54"/>
    </row>
    <row r="26" spans="1:13" ht="22.25" customHeight="1" thickBot="1" x14ac:dyDescent="0.35">
      <c r="A26" s="51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20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20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20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20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20" t="e">
        <f t="shared" si="1"/>
        <v>#DIV/0!</v>
      </c>
      <c r="L30" s="51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20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20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20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20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20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20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20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43" t="s">
        <v>104</v>
      </c>
      <c r="C41" s="44"/>
      <c r="D41" s="44"/>
      <c r="E41" s="44"/>
      <c r="F41" s="44"/>
      <c r="G41" s="44"/>
      <c r="H41" s="44"/>
      <c r="I41" s="44"/>
      <c r="J41" s="44"/>
      <c r="K41" s="44"/>
      <c r="L41" s="45"/>
    </row>
    <row r="42" spans="1:13" ht="20" customHeight="1" x14ac:dyDescent="0.3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B43" s="31"/>
      <c r="C43" s="56" t="s">
        <v>190</v>
      </c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20" customHeight="1" x14ac:dyDescent="0.3">
      <c r="B44" s="94" t="s">
        <v>196</v>
      </c>
      <c r="C44" s="96" t="s">
        <v>170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4"/>
      <c r="C45" s="96" t="s">
        <v>171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172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5"/>
      <c r="C47" s="44" t="s">
        <v>173</v>
      </c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1">
    <mergeCell ref="C43:M43"/>
    <mergeCell ref="B44:B47"/>
    <mergeCell ref="C44:M44"/>
    <mergeCell ref="C45:M45"/>
    <mergeCell ref="C46:M46"/>
    <mergeCell ref="C47:M47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B42:L42"/>
    <mergeCell ref="A28:A32"/>
    <mergeCell ref="L28:L32"/>
    <mergeCell ref="M28:M32"/>
    <mergeCell ref="B41:L41"/>
    <mergeCell ref="A33:A37"/>
    <mergeCell ref="L33:L37"/>
    <mergeCell ref="M33:M37"/>
    <mergeCell ref="B40:L4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2D68-572B-414E-BE25-CCB2674AB738}">
  <sheetPr>
    <pageSetUpPr fitToPage="1"/>
  </sheetPr>
  <dimension ref="A1:M52"/>
  <sheetViews>
    <sheetView topLeftCell="A33" zoomScaleNormal="100" workbookViewId="0">
      <selection activeCell="B43" sqref="B43:M47"/>
    </sheetView>
  </sheetViews>
  <sheetFormatPr defaultColWidth="9.08984375" defaultRowHeight="10.5" x14ac:dyDescent="0.25"/>
  <cols>
    <col min="1" max="2" width="9.08984375" style="5"/>
    <col min="3" max="3" width="6.36328125" style="5" customWidth="1"/>
    <col min="4" max="4" width="9.08984375" style="22"/>
    <col min="5" max="6" width="15.6328125" style="5" customWidth="1"/>
    <col min="7" max="7" width="9.08984375" style="22"/>
    <col min="8" max="9" width="12.08984375" style="22" customWidth="1"/>
    <col min="10" max="10" width="7.54296875" style="5" customWidth="1"/>
    <col min="11" max="12" width="9.08984375" style="5"/>
    <col min="13" max="13" width="9.6328125" style="5" customWidth="1"/>
    <col min="14" max="16384" width="9.08984375" style="5"/>
  </cols>
  <sheetData>
    <row r="1" spans="1:13" x14ac:dyDescent="0.25">
      <c r="A1" s="65" t="s">
        <v>106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3" ht="11" thickBot="1" x14ac:dyDescent="0.3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3" ht="25.2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53" t="s">
        <v>16</v>
      </c>
    </row>
    <row r="4" spans="1:13" ht="25.25" customHeight="1" thickBot="1" x14ac:dyDescent="0.3">
      <c r="A4" s="71" t="s">
        <v>107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8"/>
    </row>
    <row r="5" spans="1:13" ht="26" customHeight="1" thickBot="1" x14ac:dyDescent="0.3">
      <c r="A5" s="16" t="s">
        <v>53</v>
      </c>
      <c r="B5" s="99" t="s">
        <v>1</v>
      </c>
      <c r="C5" s="82" t="s">
        <v>2</v>
      </c>
      <c r="D5" s="83"/>
      <c r="E5" s="83"/>
      <c r="F5" s="84"/>
      <c r="G5" s="102" t="s">
        <v>270</v>
      </c>
      <c r="H5" s="103"/>
      <c r="I5" s="30" t="s">
        <v>274</v>
      </c>
      <c r="J5" s="87" t="s">
        <v>4</v>
      </c>
      <c r="K5" s="17"/>
      <c r="L5" s="18"/>
      <c r="M5" s="53"/>
    </row>
    <row r="6" spans="1:13" ht="35.4" customHeight="1" thickBot="1" x14ac:dyDescent="0.3">
      <c r="A6" s="15">
        <v>45583</v>
      </c>
      <c r="B6" s="100"/>
      <c r="C6" s="47" t="s">
        <v>9</v>
      </c>
      <c r="D6" s="47" t="s">
        <v>10</v>
      </c>
      <c r="E6" s="89" t="s">
        <v>6</v>
      </c>
      <c r="F6" s="90"/>
      <c r="G6" s="59" t="s">
        <v>11</v>
      </c>
      <c r="H6" s="59" t="s">
        <v>12</v>
      </c>
      <c r="I6" s="37">
        <v>300</v>
      </c>
      <c r="J6" s="88"/>
      <c r="K6" s="61" t="s">
        <v>5</v>
      </c>
      <c r="L6" s="62"/>
      <c r="M6" s="53"/>
    </row>
    <row r="7" spans="1:13" ht="57" customHeight="1" thickBot="1" x14ac:dyDescent="0.3">
      <c r="A7" s="14"/>
      <c r="B7" s="101"/>
      <c r="C7" s="49"/>
      <c r="D7" s="49"/>
      <c r="E7" s="7" t="s">
        <v>7</v>
      </c>
      <c r="F7" s="6" t="s">
        <v>8</v>
      </c>
      <c r="G7" s="60"/>
      <c r="H7" s="60"/>
      <c r="I7" s="7">
        <v>60</v>
      </c>
      <c r="J7" s="8" t="s">
        <v>13</v>
      </c>
      <c r="K7" s="1" t="s">
        <v>14</v>
      </c>
      <c r="L7" s="1" t="s">
        <v>15</v>
      </c>
      <c r="M7" s="53"/>
    </row>
    <row r="8" spans="1:13" ht="22.25" customHeight="1" thickBot="1" x14ac:dyDescent="0.35">
      <c r="A8" s="51"/>
      <c r="B8" s="9" t="s">
        <v>7</v>
      </c>
      <c r="C8" s="10">
        <v>10</v>
      </c>
      <c r="D8" s="21">
        <v>15</v>
      </c>
      <c r="E8" s="20" t="s">
        <v>108</v>
      </c>
      <c r="F8" s="20" t="s">
        <v>109</v>
      </c>
      <c r="G8" s="21">
        <v>100</v>
      </c>
      <c r="H8" s="21">
        <v>0.1</v>
      </c>
      <c r="I8" s="21">
        <v>650</v>
      </c>
      <c r="J8" s="20">
        <f>SUM((I8/$I$7)*D8)</f>
        <v>162.5</v>
      </c>
      <c r="K8" s="20">
        <f>SUM(J8*(G8/H8))</f>
        <v>162500</v>
      </c>
      <c r="L8" s="50"/>
      <c r="M8" s="53" t="s">
        <v>17</v>
      </c>
    </row>
    <row r="9" spans="1:13" ht="22.25" customHeight="1" thickBot="1" x14ac:dyDescent="0.35">
      <c r="A9" s="51"/>
      <c r="B9" s="19">
        <v>10</v>
      </c>
      <c r="C9" s="10">
        <v>10</v>
      </c>
      <c r="D9" s="21"/>
      <c r="E9" s="20"/>
      <c r="F9" s="20"/>
      <c r="G9" s="21">
        <v>250</v>
      </c>
      <c r="H9" s="21"/>
      <c r="I9" s="21"/>
      <c r="J9" s="20">
        <f t="shared" ref="J9:J37" si="0">SUM((I9/$I$7)*D9)</f>
        <v>0</v>
      </c>
      <c r="K9" s="20" t="e">
        <f t="shared" ref="K9:K37" si="1">SUM(J9*(G9/H9))</f>
        <v>#DIV/0!</v>
      </c>
      <c r="L9" s="51"/>
      <c r="M9" s="54"/>
    </row>
    <row r="10" spans="1:13" ht="22.25" customHeight="1" thickBot="1" x14ac:dyDescent="0.35">
      <c r="A10" s="51"/>
      <c r="B10" s="11" t="s">
        <v>8</v>
      </c>
      <c r="C10" s="10">
        <v>10</v>
      </c>
      <c r="D10" s="21"/>
      <c r="E10" s="20"/>
      <c r="F10" s="20"/>
      <c r="G10" s="21">
        <v>410</v>
      </c>
      <c r="H10" s="21"/>
      <c r="I10" s="21"/>
      <c r="J10" s="20">
        <f t="shared" si="0"/>
        <v>0</v>
      </c>
      <c r="K10" s="20" t="e">
        <f t="shared" si="1"/>
        <v>#DIV/0!</v>
      </c>
      <c r="L10" s="51"/>
      <c r="M10" s="54"/>
    </row>
    <row r="11" spans="1:13" ht="22.25" customHeight="1" thickBot="1" x14ac:dyDescent="0.35">
      <c r="A11" s="51"/>
      <c r="B11" s="19">
        <v>23.7</v>
      </c>
      <c r="C11" s="10">
        <v>10</v>
      </c>
      <c r="D11" s="21"/>
      <c r="E11" s="20"/>
      <c r="F11" s="20"/>
      <c r="G11" s="21">
        <v>250</v>
      </c>
      <c r="H11" s="21"/>
      <c r="I11" s="21"/>
      <c r="J11" s="20">
        <f t="shared" si="0"/>
        <v>0</v>
      </c>
      <c r="K11" s="20" t="e">
        <f t="shared" si="1"/>
        <v>#DIV/0!</v>
      </c>
      <c r="L11" s="51"/>
      <c r="M11" s="54"/>
    </row>
    <row r="12" spans="1:13" ht="22.25" customHeight="1" thickBot="1" x14ac:dyDescent="0.35">
      <c r="A12" s="52"/>
      <c r="B12" s="13"/>
      <c r="C12" s="10">
        <v>10</v>
      </c>
      <c r="D12" s="21"/>
      <c r="E12" s="20"/>
      <c r="F12" s="20"/>
      <c r="G12" s="21">
        <v>100</v>
      </c>
      <c r="H12" s="21"/>
      <c r="I12" s="21"/>
      <c r="J12" s="20">
        <f t="shared" si="0"/>
        <v>0</v>
      </c>
      <c r="K12" s="20" t="e">
        <f t="shared" si="1"/>
        <v>#DIV/0!</v>
      </c>
      <c r="L12" s="52"/>
      <c r="M12" s="54"/>
    </row>
    <row r="13" spans="1:13" ht="22.25" customHeight="1" thickBot="1" x14ac:dyDescent="0.35">
      <c r="A13" s="50"/>
      <c r="B13" s="9" t="s">
        <v>7</v>
      </c>
      <c r="C13" s="10">
        <v>10</v>
      </c>
      <c r="D13" s="21"/>
      <c r="E13" s="20"/>
      <c r="F13" s="20"/>
      <c r="G13" s="21">
        <v>100</v>
      </c>
      <c r="H13" s="21">
        <v>0.1</v>
      </c>
      <c r="I13" s="21">
        <v>650</v>
      </c>
      <c r="J13" s="20">
        <f t="shared" si="0"/>
        <v>0</v>
      </c>
      <c r="K13" s="20">
        <f t="shared" si="1"/>
        <v>0</v>
      </c>
      <c r="L13" s="50"/>
      <c r="M13" s="53" t="s">
        <v>18</v>
      </c>
    </row>
    <row r="14" spans="1:13" ht="22.25" customHeight="1" thickBot="1" x14ac:dyDescent="0.35">
      <c r="A14" s="51"/>
      <c r="B14" s="19"/>
      <c r="C14" s="10">
        <v>10</v>
      </c>
      <c r="D14" s="21"/>
      <c r="E14" s="20"/>
      <c r="F14" s="20"/>
      <c r="G14" s="21">
        <v>250</v>
      </c>
      <c r="H14" s="21"/>
      <c r="I14" s="21"/>
      <c r="J14" s="20">
        <f t="shared" si="0"/>
        <v>0</v>
      </c>
      <c r="K14" s="20" t="e">
        <f t="shared" si="1"/>
        <v>#DIV/0!</v>
      </c>
      <c r="L14" s="51"/>
      <c r="M14" s="54"/>
    </row>
    <row r="15" spans="1:13" ht="22.25" customHeight="1" thickBot="1" x14ac:dyDescent="0.35">
      <c r="A15" s="51"/>
      <c r="B15" s="11" t="s">
        <v>8</v>
      </c>
      <c r="C15" s="10">
        <v>10</v>
      </c>
      <c r="D15" s="21"/>
      <c r="E15" s="20"/>
      <c r="F15" s="20"/>
      <c r="G15" s="21">
        <v>410</v>
      </c>
      <c r="H15" s="21"/>
      <c r="I15" s="21"/>
      <c r="J15" s="20">
        <f t="shared" si="0"/>
        <v>0</v>
      </c>
      <c r="K15" s="20" t="e">
        <f t="shared" si="1"/>
        <v>#DIV/0!</v>
      </c>
      <c r="L15" s="51"/>
      <c r="M15" s="54"/>
    </row>
    <row r="16" spans="1:13" ht="22.25" customHeight="1" thickBot="1" x14ac:dyDescent="0.35">
      <c r="A16" s="51"/>
      <c r="B16" s="19"/>
      <c r="C16" s="10">
        <v>10</v>
      </c>
      <c r="D16" s="21"/>
      <c r="E16" s="20"/>
      <c r="F16" s="20"/>
      <c r="G16" s="21">
        <v>250</v>
      </c>
      <c r="H16" s="21"/>
      <c r="I16" s="21"/>
      <c r="J16" s="20">
        <f t="shared" si="0"/>
        <v>0</v>
      </c>
      <c r="K16" s="20" t="e">
        <f t="shared" si="1"/>
        <v>#DIV/0!</v>
      </c>
      <c r="L16" s="51"/>
      <c r="M16" s="54"/>
    </row>
    <row r="17" spans="1:13" ht="22.25" customHeight="1" thickBot="1" x14ac:dyDescent="0.35">
      <c r="A17" s="52"/>
      <c r="B17" s="13"/>
      <c r="C17" s="10">
        <v>10</v>
      </c>
      <c r="D17" s="21"/>
      <c r="E17" s="20"/>
      <c r="F17" s="20"/>
      <c r="G17" s="21">
        <v>100</v>
      </c>
      <c r="H17" s="21"/>
      <c r="I17" s="21"/>
      <c r="J17" s="20">
        <f t="shared" si="0"/>
        <v>0</v>
      </c>
      <c r="K17" s="20" t="e">
        <f t="shared" si="1"/>
        <v>#DIV/0!</v>
      </c>
      <c r="L17" s="52"/>
      <c r="M17" s="54"/>
    </row>
    <row r="18" spans="1:13" ht="22.25" customHeight="1" thickBot="1" x14ac:dyDescent="0.35">
      <c r="A18" s="50"/>
      <c r="B18" s="9" t="s">
        <v>7</v>
      </c>
      <c r="C18" s="10">
        <v>10</v>
      </c>
      <c r="D18" s="21"/>
      <c r="E18" s="20"/>
      <c r="F18" s="20"/>
      <c r="G18" s="21">
        <v>100</v>
      </c>
      <c r="H18" s="21"/>
      <c r="I18" s="21"/>
      <c r="J18" s="20">
        <f t="shared" si="0"/>
        <v>0</v>
      </c>
      <c r="K18" s="20" t="e">
        <f t="shared" si="1"/>
        <v>#DIV/0!</v>
      </c>
      <c r="L18" s="50"/>
      <c r="M18" s="53" t="s">
        <v>23</v>
      </c>
    </row>
    <row r="19" spans="1:13" ht="22.25" customHeight="1" thickBot="1" x14ac:dyDescent="0.35">
      <c r="A19" s="51"/>
      <c r="B19" s="19"/>
      <c r="C19" s="10">
        <v>10</v>
      </c>
      <c r="D19" s="21"/>
      <c r="E19" s="20"/>
      <c r="F19" s="20"/>
      <c r="G19" s="21">
        <v>250</v>
      </c>
      <c r="H19" s="21"/>
      <c r="I19" s="21"/>
      <c r="J19" s="20">
        <f t="shared" si="0"/>
        <v>0</v>
      </c>
      <c r="K19" s="20" t="e">
        <f t="shared" si="1"/>
        <v>#DIV/0!</v>
      </c>
      <c r="L19" s="51"/>
      <c r="M19" s="54"/>
    </row>
    <row r="20" spans="1:13" ht="22.25" customHeight="1" thickBot="1" x14ac:dyDescent="0.35">
      <c r="A20" s="51"/>
      <c r="B20" s="11" t="s">
        <v>8</v>
      </c>
      <c r="C20" s="10">
        <v>10</v>
      </c>
      <c r="D20" s="21"/>
      <c r="E20" s="20"/>
      <c r="F20" s="20"/>
      <c r="G20" s="21">
        <v>410</v>
      </c>
      <c r="H20" s="21"/>
      <c r="I20" s="21"/>
      <c r="J20" s="20">
        <f t="shared" si="0"/>
        <v>0</v>
      </c>
      <c r="K20" s="20" t="e">
        <f t="shared" si="1"/>
        <v>#DIV/0!</v>
      </c>
      <c r="L20" s="51"/>
      <c r="M20" s="54"/>
    </row>
    <row r="21" spans="1:13" ht="22.25" customHeight="1" thickBot="1" x14ac:dyDescent="0.35">
      <c r="A21" s="51"/>
      <c r="B21" s="19"/>
      <c r="C21" s="10">
        <v>10</v>
      </c>
      <c r="D21" s="21"/>
      <c r="E21" s="20"/>
      <c r="F21" s="20"/>
      <c r="G21" s="21">
        <v>250</v>
      </c>
      <c r="H21" s="21"/>
      <c r="I21" s="21"/>
      <c r="J21" s="20">
        <f t="shared" si="0"/>
        <v>0</v>
      </c>
      <c r="K21" s="20" t="e">
        <f t="shared" si="1"/>
        <v>#DIV/0!</v>
      </c>
      <c r="L21" s="51"/>
      <c r="M21" s="54"/>
    </row>
    <row r="22" spans="1:13" ht="22.25" customHeight="1" thickBot="1" x14ac:dyDescent="0.35">
      <c r="A22" s="52"/>
      <c r="B22" s="13"/>
      <c r="C22" s="10">
        <v>10</v>
      </c>
      <c r="D22" s="21"/>
      <c r="E22" s="20"/>
      <c r="F22" s="20"/>
      <c r="G22" s="21">
        <v>100</v>
      </c>
      <c r="H22" s="21"/>
      <c r="I22" s="21"/>
      <c r="J22" s="20">
        <f t="shared" si="0"/>
        <v>0</v>
      </c>
      <c r="K22" s="20" t="e">
        <f t="shared" si="1"/>
        <v>#DIV/0!</v>
      </c>
      <c r="L22" s="52"/>
      <c r="M22" s="54"/>
    </row>
    <row r="23" spans="1:13" ht="22.25" customHeight="1" thickBot="1" x14ac:dyDescent="0.35">
      <c r="A23" s="50"/>
      <c r="B23" s="9" t="s">
        <v>7</v>
      </c>
      <c r="C23" s="10">
        <v>10</v>
      </c>
      <c r="D23" s="21"/>
      <c r="E23" s="20"/>
      <c r="F23" s="20"/>
      <c r="G23" s="21">
        <v>100</v>
      </c>
      <c r="H23" s="21"/>
      <c r="I23" s="21"/>
      <c r="J23" s="20">
        <f t="shared" si="0"/>
        <v>0</v>
      </c>
      <c r="K23" s="20" t="e">
        <f t="shared" si="1"/>
        <v>#DIV/0!</v>
      </c>
      <c r="L23" s="50"/>
      <c r="M23" s="53" t="s">
        <v>19</v>
      </c>
    </row>
    <row r="24" spans="1:13" ht="22.25" customHeight="1" thickBot="1" x14ac:dyDescent="0.35">
      <c r="A24" s="51"/>
      <c r="B24" s="19"/>
      <c r="C24" s="10">
        <v>10</v>
      </c>
      <c r="D24" s="21"/>
      <c r="E24" s="20"/>
      <c r="F24" s="20"/>
      <c r="G24" s="21">
        <v>250</v>
      </c>
      <c r="H24" s="21"/>
      <c r="I24" s="21"/>
      <c r="J24" s="20">
        <f t="shared" si="0"/>
        <v>0</v>
      </c>
      <c r="K24" s="20" t="e">
        <f t="shared" si="1"/>
        <v>#DIV/0!</v>
      </c>
      <c r="L24" s="51"/>
      <c r="M24" s="54"/>
    </row>
    <row r="25" spans="1:13" ht="22.25" customHeight="1" thickBot="1" x14ac:dyDescent="0.35">
      <c r="A25" s="51"/>
      <c r="B25" s="11" t="s">
        <v>8</v>
      </c>
      <c r="C25" s="10">
        <v>10</v>
      </c>
      <c r="D25" s="21"/>
      <c r="E25" s="20"/>
      <c r="F25" s="20"/>
      <c r="G25" s="21">
        <v>410</v>
      </c>
      <c r="H25" s="21"/>
      <c r="I25" s="21"/>
      <c r="J25" s="20">
        <f t="shared" si="0"/>
        <v>0</v>
      </c>
      <c r="K25" s="20" t="e">
        <f t="shared" si="1"/>
        <v>#DIV/0!</v>
      </c>
      <c r="L25" s="51"/>
      <c r="M25" s="54"/>
    </row>
    <row r="26" spans="1:13" ht="22.25" customHeight="1" thickBot="1" x14ac:dyDescent="0.35">
      <c r="A26" s="51"/>
      <c r="B26" s="19"/>
      <c r="C26" s="10">
        <v>10</v>
      </c>
      <c r="D26" s="21"/>
      <c r="E26" s="20"/>
      <c r="F26" s="20"/>
      <c r="G26" s="21">
        <v>250</v>
      </c>
      <c r="H26" s="21"/>
      <c r="I26" s="21"/>
      <c r="J26" s="20">
        <f t="shared" si="0"/>
        <v>0</v>
      </c>
      <c r="K26" s="20" t="e">
        <f t="shared" si="1"/>
        <v>#DIV/0!</v>
      </c>
      <c r="L26" s="51"/>
      <c r="M26" s="54"/>
    </row>
    <row r="27" spans="1:13" ht="22.25" customHeight="1" thickBot="1" x14ac:dyDescent="0.35">
      <c r="A27" s="52"/>
      <c r="B27" s="13"/>
      <c r="C27" s="10">
        <v>10</v>
      </c>
      <c r="D27" s="21"/>
      <c r="E27" s="20"/>
      <c r="F27" s="20"/>
      <c r="G27" s="21">
        <v>100</v>
      </c>
      <c r="H27" s="21"/>
      <c r="I27" s="21"/>
      <c r="J27" s="20">
        <f t="shared" si="0"/>
        <v>0</v>
      </c>
      <c r="K27" s="20" t="e">
        <f t="shared" si="1"/>
        <v>#DIV/0!</v>
      </c>
      <c r="L27" s="52"/>
      <c r="M27" s="54"/>
    </row>
    <row r="28" spans="1:13" ht="22.25" customHeight="1" thickBot="1" x14ac:dyDescent="0.35">
      <c r="A28" s="50"/>
      <c r="B28" s="9" t="s">
        <v>7</v>
      </c>
      <c r="C28" s="10">
        <v>10</v>
      </c>
      <c r="D28" s="21"/>
      <c r="E28" s="20"/>
      <c r="F28" s="20"/>
      <c r="G28" s="21">
        <v>100</v>
      </c>
      <c r="H28" s="21"/>
      <c r="I28" s="21"/>
      <c r="J28" s="20">
        <f t="shared" si="0"/>
        <v>0</v>
      </c>
      <c r="K28" s="20" t="e">
        <f t="shared" si="1"/>
        <v>#DIV/0!</v>
      </c>
      <c r="L28" s="50"/>
      <c r="M28" s="53" t="s">
        <v>20</v>
      </c>
    </row>
    <row r="29" spans="1:13" ht="22.25" customHeight="1" thickBot="1" x14ac:dyDescent="0.35">
      <c r="A29" s="51"/>
      <c r="B29" s="19"/>
      <c r="C29" s="10">
        <v>10</v>
      </c>
      <c r="D29" s="21"/>
      <c r="E29" s="20"/>
      <c r="F29" s="20"/>
      <c r="G29" s="21">
        <v>250</v>
      </c>
      <c r="H29" s="21"/>
      <c r="I29" s="21"/>
      <c r="J29" s="20">
        <f t="shared" si="0"/>
        <v>0</v>
      </c>
      <c r="K29" s="20" t="e">
        <f t="shared" si="1"/>
        <v>#DIV/0!</v>
      </c>
      <c r="L29" s="51"/>
      <c r="M29" s="54"/>
    </row>
    <row r="30" spans="1:13" ht="22.25" customHeight="1" thickBot="1" x14ac:dyDescent="0.35">
      <c r="A30" s="51"/>
      <c r="B30" s="11" t="s">
        <v>8</v>
      </c>
      <c r="C30" s="10">
        <v>10</v>
      </c>
      <c r="D30" s="21"/>
      <c r="E30" s="20"/>
      <c r="F30" s="20"/>
      <c r="G30" s="21">
        <v>410</v>
      </c>
      <c r="H30" s="21"/>
      <c r="I30" s="21"/>
      <c r="J30" s="20">
        <f t="shared" si="0"/>
        <v>0</v>
      </c>
      <c r="K30" s="20" t="e">
        <f t="shared" si="1"/>
        <v>#DIV/0!</v>
      </c>
      <c r="L30" s="51"/>
      <c r="M30" s="54"/>
    </row>
    <row r="31" spans="1:13" ht="22.25" customHeight="1" thickBot="1" x14ac:dyDescent="0.35">
      <c r="A31" s="51"/>
      <c r="B31" s="19"/>
      <c r="C31" s="10">
        <v>10</v>
      </c>
      <c r="D31" s="21"/>
      <c r="E31" s="20"/>
      <c r="F31" s="20"/>
      <c r="G31" s="21">
        <v>250</v>
      </c>
      <c r="H31" s="21"/>
      <c r="I31" s="21"/>
      <c r="J31" s="20">
        <f t="shared" si="0"/>
        <v>0</v>
      </c>
      <c r="K31" s="20" t="e">
        <f t="shared" si="1"/>
        <v>#DIV/0!</v>
      </c>
      <c r="L31" s="51"/>
      <c r="M31" s="54"/>
    </row>
    <row r="32" spans="1:13" ht="22.25" customHeight="1" thickBot="1" x14ac:dyDescent="0.35">
      <c r="A32" s="52"/>
      <c r="B32" s="13"/>
      <c r="C32" s="10">
        <v>10</v>
      </c>
      <c r="D32" s="21"/>
      <c r="E32" s="20"/>
      <c r="F32" s="20"/>
      <c r="G32" s="21">
        <v>100</v>
      </c>
      <c r="H32" s="21"/>
      <c r="I32" s="21"/>
      <c r="J32" s="20">
        <f t="shared" si="0"/>
        <v>0</v>
      </c>
      <c r="K32" s="20" t="e">
        <f t="shared" si="1"/>
        <v>#DIV/0!</v>
      </c>
      <c r="L32" s="52"/>
      <c r="M32" s="54"/>
    </row>
    <row r="33" spans="1:13" ht="22.25" customHeight="1" thickBot="1" x14ac:dyDescent="0.35">
      <c r="A33" s="50"/>
      <c r="B33" s="9" t="s">
        <v>7</v>
      </c>
      <c r="C33" s="10">
        <v>10</v>
      </c>
      <c r="D33" s="21"/>
      <c r="E33" s="20"/>
      <c r="F33" s="20"/>
      <c r="G33" s="21">
        <v>100</v>
      </c>
      <c r="H33" s="21"/>
      <c r="I33" s="21"/>
      <c r="J33" s="20">
        <f t="shared" si="0"/>
        <v>0</v>
      </c>
      <c r="K33" s="20" t="e">
        <f t="shared" si="1"/>
        <v>#DIV/0!</v>
      </c>
      <c r="L33" s="50"/>
      <c r="M33" s="53" t="s">
        <v>21</v>
      </c>
    </row>
    <row r="34" spans="1:13" ht="22.25" customHeight="1" thickBot="1" x14ac:dyDescent="0.35">
      <c r="A34" s="51"/>
      <c r="B34" s="12"/>
      <c r="C34" s="10">
        <v>10</v>
      </c>
      <c r="D34" s="21"/>
      <c r="E34" s="20"/>
      <c r="F34" s="20"/>
      <c r="G34" s="21">
        <v>250</v>
      </c>
      <c r="H34" s="21"/>
      <c r="I34" s="21"/>
      <c r="J34" s="20">
        <f t="shared" si="0"/>
        <v>0</v>
      </c>
      <c r="K34" s="20" t="e">
        <f t="shared" si="1"/>
        <v>#DIV/0!</v>
      </c>
      <c r="L34" s="51"/>
      <c r="M34" s="54"/>
    </row>
    <row r="35" spans="1:13" ht="22.25" customHeight="1" thickBot="1" x14ac:dyDescent="0.35">
      <c r="A35" s="51"/>
      <c r="B35" s="11" t="s">
        <v>8</v>
      </c>
      <c r="C35" s="10">
        <v>10</v>
      </c>
      <c r="D35" s="21"/>
      <c r="E35" s="20"/>
      <c r="F35" s="20"/>
      <c r="G35" s="21">
        <v>410</v>
      </c>
      <c r="H35" s="21"/>
      <c r="I35" s="21"/>
      <c r="J35" s="20">
        <f t="shared" si="0"/>
        <v>0</v>
      </c>
      <c r="K35" s="20" t="e">
        <f t="shared" si="1"/>
        <v>#DIV/0!</v>
      </c>
      <c r="L35" s="51"/>
      <c r="M35" s="54"/>
    </row>
    <row r="36" spans="1:13" ht="22.25" customHeight="1" thickBot="1" x14ac:dyDescent="0.35">
      <c r="A36" s="51"/>
      <c r="B36" s="12"/>
      <c r="C36" s="10">
        <v>10</v>
      </c>
      <c r="D36" s="21"/>
      <c r="E36" s="20"/>
      <c r="F36" s="20"/>
      <c r="G36" s="21">
        <v>250</v>
      </c>
      <c r="H36" s="21"/>
      <c r="I36" s="21"/>
      <c r="J36" s="20">
        <f t="shared" si="0"/>
        <v>0</v>
      </c>
      <c r="K36" s="20" t="e">
        <f t="shared" si="1"/>
        <v>#DIV/0!</v>
      </c>
      <c r="L36" s="51"/>
      <c r="M36" s="54"/>
    </row>
    <row r="37" spans="1:13" ht="22.25" customHeight="1" thickBot="1" x14ac:dyDescent="0.35">
      <c r="A37" s="52"/>
      <c r="B37" s="13"/>
      <c r="C37" s="10">
        <v>10</v>
      </c>
      <c r="D37" s="21"/>
      <c r="E37" s="20"/>
      <c r="F37" s="20"/>
      <c r="G37" s="21">
        <v>100</v>
      </c>
      <c r="H37" s="21"/>
      <c r="I37" s="21"/>
      <c r="J37" s="20">
        <f t="shared" si="0"/>
        <v>0</v>
      </c>
      <c r="K37" s="20" t="e">
        <f t="shared" si="1"/>
        <v>#DIV/0!</v>
      </c>
      <c r="L37" s="52"/>
      <c r="M37" s="54"/>
    </row>
    <row r="38" spans="1:13" ht="20" customHeight="1" x14ac:dyDescent="0.25"/>
    <row r="39" spans="1:13" ht="20" hidden="1" customHeight="1" x14ac:dyDescent="0.25">
      <c r="J39" s="5" t="s">
        <v>22</v>
      </c>
    </row>
    <row r="40" spans="1:13" ht="20" customHeight="1" x14ac:dyDescent="0.3">
      <c r="B40" s="55" t="s">
        <v>190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3" ht="20" customHeight="1" x14ac:dyDescent="0.3">
      <c r="B41" s="43" t="s">
        <v>110</v>
      </c>
      <c r="C41" s="44"/>
      <c r="D41" s="44"/>
      <c r="E41" s="44"/>
      <c r="F41" s="44"/>
      <c r="G41" s="44"/>
      <c r="H41" s="44"/>
      <c r="I41" s="44"/>
      <c r="J41" s="44"/>
      <c r="K41" s="44"/>
      <c r="L41" s="45"/>
    </row>
    <row r="42" spans="1:13" ht="20" customHeight="1" x14ac:dyDescent="0.3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3" ht="20" customHeight="1" x14ac:dyDescent="0.3">
      <c r="B43" s="31"/>
      <c r="C43" s="56" t="s">
        <v>190</v>
      </c>
      <c r="D43" s="56"/>
      <c r="E43" s="56"/>
      <c r="F43" s="56"/>
      <c r="G43" s="56"/>
      <c r="H43" s="56"/>
      <c r="I43" s="56"/>
      <c r="J43" s="56"/>
      <c r="K43" s="56"/>
      <c r="L43" s="56"/>
      <c r="M43" s="57"/>
    </row>
    <row r="44" spans="1:13" ht="20" customHeight="1" x14ac:dyDescent="0.3">
      <c r="B44" s="94" t="s">
        <v>196</v>
      </c>
      <c r="C44" s="96" t="s">
        <v>170</v>
      </c>
      <c r="D44" s="96"/>
      <c r="E44" s="96"/>
      <c r="F44" s="96"/>
      <c r="G44" s="96"/>
      <c r="H44" s="96"/>
      <c r="I44" s="96"/>
      <c r="J44" s="96"/>
      <c r="K44" s="96"/>
      <c r="L44" s="96"/>
      <c r="M44" s="97"/>
    </row>
    <row r="45" spans="1:13" ht="20" customHeight="1" x14ac:dyDescent="0.3">
      <c r="B45" s="94"/>
      <c r="C45" s="96" t="s">
        <v>171</v>
      </c>
      <c r="D45" s="96"/>
      <c r="E45" s="96"/>
      <c r="F45" s="96"/>
      <c r="G45" s="96"/>
      <c r="H45" s="96"/>
      <c r="I45" s="96"/>
      <c r="J45" s="96"/>
      <c r="K45" s="96"/>
      <c r="L45" s="96"/>
      <c r="M45" s="97"/>
    </row>
    <row r="46" spans="1:13" ht="20" customHeight="1" x14ac:dyDescent="0.3">
      <c r="B46" s="94"/>
      <c r="C46" s="96" t="s">
        <v>172</v>
      </c>
      <c r="D46" s="96"/>
      <c r="E46" s="96"/>
      <c r="F46" s="96"/>
      <c r="G46" s="96"/>
      <c r="H46" s="96"/>
      <c r="I46" s="96"/>
      <c r="J46" s="96"/>
      <c r="K46" s="96"/>
      <c r="L46" s="96"/>
      <c r="M46" s="97"/>
    </row>
    <row r="47" spans="1:13" ht="20" customHeight="1" x14ac:dyDescent="0.3">
      <c r="B47" s="95"/>
      <c r="C47" s="44" t="s">
        <v>173</v>
      </c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20" customHeight="1" x14ac:dyDescent="0.25"/>
    <row r="49" ht="20" customHeight="1" x14ac:dyDescent="0.25"/>
    <row r="50" ht="20" customHeight="1" x14ac:dyDescent="0.25"/>
    <row r="51" ht="20" customHeight="1" x14ac:dyDescent="0.25"/>
    <row r="52" ht="20" customHeight="1" x14ac:dyDescent="0.25"/>
  </sheetData>
  <mergeCells count="41">
    <mergeCell ref="C43:M43"/>
    <mergeCell ref="B44:B47"/>
    <mergeCell ref="C44:M44"/>
    <mergeCell ref="C45:M45"/>
    <mergeCell ref="C46:M46"/>
    <mergeCell ref="C47:M47"/>
    <mergeCell ref="A1:L2"/>
    <mergeCell ref="A3:L3"/>
    <mergeCell ref="M3:M7"/>
    <mergeCell ref="A4:L4"/>
    <mergeCell ref="B5:B7"/>
    <mergeCell ref="C5:F5"/>
    <mergeCell ref="G5:H5"/>
    <mergeCell ref="J5:J6"/>
    <mergeCell ref="C6:C7"/>
    <mergeCell ref="D6:D7"/>
    <mergeCell ref="E6:F6"/>
    <mergeCell ref="G6:G7"/>
    <mergeCell ref="H6:H7"/>
    <mergeCell ref="K6:L6"/>
    <mergeCell ref="A8:A12"/>
    <mergeCell ref="L8:L12"/>
    <mergeCell ref="M8:M12"/>
    <mergeCell ref="A13:A17"/>
    <mergeCell ref="L13:L17"/>
    <mergeCell ref="M13:M17"/>
    <mergeCell ref="A18:A22"/>
    <mergeCell ref="L18:L22"/>
    <mergeCell ref="M18:M22"/>
    <mergeCell ref="A23:A27"/>
    <mergeCell ref="L23:L27"/>
    <mergeCell ref="M23:M27"/>
    <mergeCell ref="B42:L42"/>
    <mergeCell ref="A28:A32"/>
    <mergeCell ref="L28:L32"/>
    <mergeCell ref="M28:M32"/>
    <mergeCell ref="B41:L41"/>
    <mergeCell ref="A33:A37"/>
    <mergeCell ref="L33:L37"/>
    <mergeCell ref="M33:M37"/>
    <mergeCell ref="B40:L4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2" manualBreakCount="2">
    <brk id="39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TEST HOLE 1</vt:lpstr>
      <vt:lpstr>TEST HOLE 3</vt:lpstr>
      <vt:lpstr>TEST HOLE 3(2)</vt:lpstr>
      <vt:lpstr>TEST 2</vt:lpstr>
      <vt:lpstr>TEST HOLE 4</vt:lpstr>
      <vt:lpstr>TEST HOLE 5</vt:lpstr>
      <vt:lpstr>LUGEON METHOD</vt:lpstr>
      <vt:lpstr>'G1'!Print_Area</vt:lpstr>
      <vt:lpstr>'G10'!Print_Area</vt:lpstr>
      <vt:lpstr>'G11'!Print_Area</vt:lpstr>
      <vt:lpstr>'G2'!Print_Area</vt:lpstr>
      <vt:lpstr>'G3'!Print_Area</vt:lpstr>
      <vt:lpstr>'G4'!Print_Area</vt:lpstr>
      <vt:lpstr>'G5'!Print_Area</vt:lpstr>
      <vt:lpstr>'G6'!Print_Area</vt:lpstr>
      <vt:lpstr>'G7'!Print_Area</vt:lpstr>
      <vt:lpstr>'G8'!Print_Area</vt:lpstr>
      <vt:lpstr>'G9'!Print_Area</vt:lpstr>
      <vt:lpstr>'TEST 2'!Print_Area</vt:lpstr>
      <vt:lpstr>'TEST HOLE 1'!Print_Area</vt:lpstr>
      <vt:lpstr>'TEST HOLE 3'!Print_Area</vt:lpstr>
      <vt:lpstr>'TEST HOLE 3(2)'!Print_Area</vt:lpstr>
      <vt:lpstr>'TEST HOLE 4'!Print_Area</vt:lpstr>
      <vt:lpstr>'TEST HOLE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Botes</dc:creator>
  <cp:lastModifiedBy>Noma Rakoma</cp:lastModifiedBy>
  <cp:lastPrinted>2024-11-08T07:22:14Z</cp:lastPrinted>
  <dcterms:created xsi:type="dcterms:W3CDTF">2015-06-05T18:17:20Z</dcterms:created>
  <dcterms:modified xsi:type="dcterms:W3CDTF">2026-08-05T09:59:00Z</dcterms:modified>
</cp:coreProperties>
</file>