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26"/>
  <workbookPr defaultThemeVersion="124226"/>
  <mc:AlternateContent xmlns:mc="http://schemas.openxmlformats.org/markup-compatibility/2006">
    <mc:Choice Requires="x15">
      <x15ac:absPath xmlns:x15ac="http://schemas.microsoft.com/office/spreadsheetml/2010/11/ac" url="C:\Users\BeethaVM\Documents\2022 Documents\"/>
    </mc:Choice>
  </mc:AlternateContent>
  <xr:revisionPtr revIDLastSave="0" documentId="8_{915B04B1-423F-4417-89F8-E122755AA080}" xr6:coauthVersionLast="47" xr6:coauthVersionMax="47" xr10:uidLastSave="{00000000-0000-0000-0000-000000000000}"/>
  <bookViews>
    <workbookView xWindow="-110" yWindow="-110" windowWidth="19420" windowHeight="10420" tabRatio="700" activeTab="1" xr2:uid="{00000000-000D-0000-FFFF-FFFF00000000}"/>
  </bookViews>
  <sheets>
    <sheet name="HOW TO USE" sheetId="24" r:id="rId1"/>
    <sheet name="Evaluation Summary" sheetId="20" r:id="rId2"/>
    <sheet name="Company Evaluation" sheetId="23" r:id="rId3"/>
    <sheet name="Functional Evaluation Criteria" sheetId="22" r:id="rId4"/>
    <sheet name="Non-Functional Criteria" sheetId="17" r:id="rId5"/>
    <sheet name="System Demo" sheetId="21" r:id="rId6"/>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Z197" i="17" l="1"/>
  <c r="Z190" i="17"/>
  <c r="Z173" i="17"/>
  <c r="Z135" i="17"/>
  <c r="Z121" i="17"/>
  <c r="Z114" i="17"/>
  <c r="Z95" i="17"/>
  <c r="Z80" i="17"/>
  <c r="Z66" i="17"/>
  <c r="Z58" i="17"/>
  <c r="Z36" i="17"/>
  <c r="Z16" i="17"/>
  <c r="Z7" i="17"/>
  <c r="V197" i="17"/>
  <c r="V190" i="17"/>
  <c r="V173" i="17"/>
  <c r="V186" i="17" s="1"/>
  <c r="G20" i="20" s="1"/>
  <c r="V135" i="17"/>
  <c r="V121" i="17"/>
  <c r="V114" i="17"/>
  <c r="V95" i="17"/>
  <c r="V80" i="17"/>
  <c r="V66" i="17"/>
  <c r="V58" i="17"/>
  <c r="V36" i="17"/>
  <c r="V54" i="17" s="1"/>
  <c r="G12" i="20" s="1"/>
  <c r="V16" i="17"/>
  <c r="V7" i="17"/>
  <c r="R197" i="17"/>
  <c r="R190" i="17"/>
  <c r="R173" i="17"/>
  <c r="R135" i="17"/>
  <c r="R121" i="17"/>
  <c r="R114" i="17"/>
  <c r="R95" i="17"/>
  <c r="R109" i="17" s="1"/>
  <c r="F16" i="20" s="1"/>
  <c r="R80" i="17"/>
  <c r="R91" i="17" s="1"/>
  <c r="F15" i="20" s="1"/>
  <c r="R66" i="17"/>
  <c r="R58" i="17"/>
  <c r="R36" i="17"/>
  <c r="R16" i="17"/>
  <c r="R7" i="17"/>
  <c r="N197" i="17"/>
  <c r="N190" i="17"/>
  <c r="N173" i="17"/>
  <c r="N186" i="17" s="1"/>
  <c r="E20" i="20" s="1"/>
  <c r="N135" i="17"/>
  <c r="N121" i="17"/>
  <c r="N131" i="17" s="1"/>
  <c r="E18" i="20" s="1"/>
  <c r="N118" i="17"/>
  <c r="E17" i="20" s="1"/>
  <c r="N114" i="17"/>
  <c r="N95" i="17"/>
  <c r="N109" i="17" s="1"/>
  <c r="E16" i="20" s="1"/>
  <c r="N80" i="17"/>
  <c r="N66" i="17"/>
  <c r="N58" i="17"/>
  <c r="N36" i="17"/>
  <c r="N16" i="17"/>
  <c r="N7" i="17"/>
  <c r="N13" i="17" s="1"/>
  <c r="E10" i="20" s="1"/>
  <c r="G109" i="17"/>
  <c r="F109" i="17"/>
  <c r="J135" i="17"/>
  <c r="G131" i="17"/>
  <c r="G118" i="17"/>
  <c r="G91" i="17"/>
  <c r="N91" i="17" s="1"/>
  <c r="E15" i="20" s="1"/>
  <c r="G77" i="17"/>
  <c r="G63" i="17"/>
  <c r="G54" i="17"/>
  <c r="G33" i="17"/>
  <c r="G13" i="17"/>
  <c r="G170" i="17"/>
  <c r="J170" i="17" s="1"/>
  <c r="G186" i="17"/>
  <c r="G193" i="17"/>
  <c r="G206" i="17"/>
  <c r="F186" i="17"/>
  <c r="F170" i="17"/>
  <c r="F131" i="17"/>
  <c r="F13" i="17"/>
  <c r="F33" i="17"/>
  <c r="F54" i="17"/>
  <c r="F63" i="17"/>
  <c r="F77" i="17"/>
  <c r="F91" i="17"/>
  <c r="F118" i="17"/>
  <c r="V63" i="17" l="1"/>
  <c r="G13" i="20" s="1"/>
  <c r="Z54" i="17"/>
  <c r="H12" i="20" s="1"/>
  <c r="V91" i="17"/>
  <c r="G15" i="20" s="1"/>
  <c r="N54" i="17"/>
  <c r="E12" i="20" s="1"/>
  <c r="R118" i="17"/>
  <c r="F17" i="20" s="1"/>
  <c r="Z77" i="17"/>
  <c r="H14" i="20" s="1"/>
  <c r="N63" i="17"/>
  <c r="E13" i="20" s="1"/>
  <c r="Z91" i="17"/>
  <c r="H15" i="20" s="1"/>
  <c r="N77" i="17"/>
  <c r="E14" i="20" s="1"/>
  <c r="R170" i="17"/>
  <c r="F19" i="20" s="1"/>
  <c r="V118" i="17"/>
  <c r="G17" i="20" s="1"/>
  <c r="R186" i="17"/>
  <c r="F20" i="20" s="1"/>
  <c r="V131" i="17"/>
  <c r="G18" i="20" s="1"/>
  <c r="Z13" i="17"/>
  <c r="H10" i="20" s="1"/>
  <c r="N170" i="17"/>
  <c r="E19" i="20" s="1"/>
  <c r="V77" i="17"/>
  <c r="G14" i="20" s="1"/>
  <c r="N33" i="17"/>
  <c r="E11" i="20" s="1"/>
  <c r="Z63" i="17"/>
  <c r="H13" i="20" s="1"/>
  <c r="V109" i="17"/>
  <c r="G16" i="20" s="1"/>
  <c r="R131" i="17"/>
  <c r="F18" i="20" s="1"/>
  <c r="Z109" i="17"/>
  <c r="H16" i="20" s="1"/>
  <c r="R13" i="17"/>
  <c r="F10" i="20" s="1"/>
  <c r="V170" i="17"/>
  <c r="G19" i="20" s="1"/>
  <c r="Z131" i="17"/>
  <c r="H18" i="20" s="1"/>
  <c r="R77" i="17"/>
  <c r="F14" i="20" s="1"/>
  <c r="Z33" i="17"/>
  <c r="H11" i="20" s="1"/>
  <c r="R33" i="17"/>
  <c r="F11" i="20" s="1"/>
  <c r="Z170" i="17"/>
  <c r="H19" i="20" s="1"/>
  <c r="R54" i="17"/>
  <c r="F12" i="20" s="1"/>
  <c r="V13" i="17"/>
  <c r="G10" i="20" s="1"/>
  <c r="V193" i="17"/>
  <c r="G21" i="20" s="1"/>
  <c r="Z186" i="17"/>
  <c r="H20" i="20" s="1"/>
  <c r="R63" i="17"/>
  <c r="F13" i="20" s="1"/>
  <c r="V33" i="17"/>
  <c r="G11" i="20" s="1"/>
  <c r="Z118" i="17"/>
  <c r="H17" i="20" s="1"/>
  <c r="D19" i="20"/>
  <c r="F193" i="17"/>
  <c r="N193" i="17" s="1"/>
  <c r="E21" i="20" s="1"/>
  <c r="F205" i="17"/>
  <c r="F199" i="17"/>
  <c r="F200" i="17"/>
  <c r="F201" i="17"/>
  <c r="F202" i="17"/>
  <c r="F203" i="17"/>
  <c r="F204" i="17"/>
  <c r="F198" i="17"/>
  <c r="B95" i="17"/>
  <c r="J197" i="17"/>
  <c r="J190" i="17"/>
  <c r="J173" i="17"/>
  <c r="J121" i="17"/>
  <c r="J114" i="17"/>
  <c r="J95" i="17"/>
  <c r="J80" i="17"/>
  <c r="J66" i="17"/>
  <c r="J58" i="17"/>
  <c r="J63" i="17" s="1"/>
  <c r="D13" i="20" s="1"/>
  <c r="J36" i="17"/>
  <c r="J54" i="17" s="1"/>
  <c r="D12" i="20" s="1"/>
  <c r="J16" i="17"/>
  <c r="J7" i="17"/>
  <c r="G7" i="17"/>
  <c r="G197" i="17"/>
  <c r="G190" i="17"/>
  <c r="G173" i="17"/>
  <c r="G135" i="17"/>
  <c r="G121" i="17"/>
  <c r="G114" i="17"/>
  <c r="G95" i="17"/>
  <c r="G80" i="17"/>
  <c r="G66" i="17"/>
  <c r="G58" i="17"/>
  <c r="G36" i="17"/>
  <c r="G16" i="17"/>
  <c r="B16" i="17"/>
  <c r="B197" i="17"/>
  <c r="B190" i="17"/>
  <c r="B173" i="17"/>
  <c r="B135" i="17"/>
  <c r="B121" i="17"/>
  <c r="B114" i="17"/>
  <c r="B80" i="17"/>
  <c r="B66" i="17"/>
  <c r="B58" i="17"/>
  <c r="B36" i="17"/>
  <c r="B7" i="17"/>
  <c r="B5" i="22"/>
  <c r="B4" i="23"/>
  <c r="B3" i="21"/>
  <c r="Y190" i="17"/>
  <c r="Y197" i="17"/>
  <c r="Y173" i="17"/>
  <c r="Y135" i="17"/>
  <c r="Y121" i="17"/>
  <c r="Y114" i="17"/>
  <c r="Y95" i="17"/>
  <c r="Y80" i="17"/>
  <c r="Y66" i="17"/>
  <c r="Y58" i="17"/>
  <c r="Y36" i="17"/>
  <c r="Y6" i="17"/>
  <c r="U36" i="17"/>
  <c r="U6" i="17"/>
  <c r="I190" i="17"/>
  <c r="I197" i="17"/>
  <c r="I173" i="17"/>
  <c r="I135" i="17"/>
  <c r="I121" i="17"/>
  <c r="I114" i="17"/>
  <c r="I95" i="17"/>
  <c r="I80" i="17"/>
  <c r="I66" i="17"/>
  <c r="I58" i="17"/>
  <c r="I36" i="17"/>
  <c r="I16" i="17"/>
  <c r="I6" i="17"/>
  <c r="M197" i="17"/>
  <c r="M190" i="17"/>
  <c r="M173" i="17"/>
  <c r="M135" i="17"/>
  <c r="M121" i="17"/>
  <c r="M114" i="17"/>
  <c r="M95" i="17"/>
  <c r="M80" i="17"/>
  <c r="M66" i="17"/>
  <c r="M58" i="17"/>
  <c r="M36" i="17"/>
  <c r="M16" i="17"/>
  <c r="M6" i="17"/>
  <c r="Q197" i="17"/>
  <c r="Q190" i="17"/>
  <c r="Q173" i="17"/>
  <c r="Q135" i="17"/>
  <c r="Q121" i="17"/>
  <c r="Q114" i="17"/>
  <c r="Q95" i="17"/>
  <c r="Q80" i="17"/>
  <c r="Q66" i="17"/>
  <c r="Q58" i="17"/>
  <c r="Q36" i="17"/>
  <c r="Q6" i="17"/>
  <c r="U197" i="17"/>
  <c r="U190" i="17"/>
  <c r="U173" i="17"/>
  <c r="U135" i="17"/>
  <c r="U121" i="17"/>
  <c r="U114" i="17"/>
  <c r="U95" i="17"/>
  <c r="U80" i="17"/>
  <c r="U66" i="17"/>
  <c r="U58" i="17"/>
  <c r="Y64" i="21"/>
  <c r="U64" i="21"/>
  <c r="Q64" i="21"/>
  <c r="M64" i="21"/>
  <c r="I64" i="21"/>
  <c r="F66" i="21"/>
  <c r="C25" i="20"/>
  <c r="C24" i="20" s="1"/>
  <c r="X3" i="21"/>
  <c r="T3" i="21"/>
  <c r="P3" i="21"/>
  <c r="L3" i="21"/>
  <c r="H3" i="21"/>
  <c r="Z45" i="22"/>
  <c r="Z47" i="22" s="1"/>
  <c r="H8" i="20" s="1"/>
  <c r="H7" i="20" s="1"/>
  <c r="V45" i="22"/>
  <c r="V47" i="22" s="1"/>
  <c r="G8" i="20" s="1"/>
  <c r="G7" i="20" s="1"/>
  <c r="R45" i="22"/>
  <c r="R47" i="22" s="1"/>
  <c r="F8" i="20" s="1"/>
  <c r="F7" i="20" s="1"/>
  <c r="N45" i="22"/>
  <c r="N47" i="22" s="1"/>
  <c r="E8" i="20" s="1"/>
  <c r="E7" i="20" s="1"/>
  <c r="F43" i="22"/>
  <c r="G47" i="22"/>
  <c r="J45" i="22"/>
  <c r="C8" i="20"/>
  <c r="C7" i="20" s="1"/>
  <c r="C9" i="20"/>
  <c r="F212" i="17" s="1"/>
  <c r="Y4" i="23"/>
  <c r="M4" i="23"/>
  <c r="I4" i="23"/>
  <c r="Y5" i="22"/>
  <c r="U5" i="22"/>
  <c r="Q5" i="22"/>
  <c r="M5" i="22"/>
  <c r="I5" i="22"/>
  <c r="Z17" i="23"/>
  <c r="V17" i="23"/>
  <c r="R17" i="23"/>
  <c r="N17" i="23"/>
  <c r="U4" i="23"/>
  <c r="Q4" i="23"/>
  <c r="G19" i="23"/>
  <c r="J17" i="23"/>
  <c r="C23" i="20"/>
  <c r="F7" i="17" s="1"/>
  <c r="C6" i="20"/>
  <c r="C5" i="20" s="1"/>
  <c r="F19" i="23" s="1"/>
  <c r="Z19" i="23" s="1"/>
  <c r="H6" i="20" s="1"/>
  <c r="H5" i="20" s="1"/>
  <c r="J109" i="17" l="1"/>
  <c r="D16" i="20" s="1"/>
  <c r="E66" i="21"/>
  <c r="Q66" i="21" s="1"/>
  <c r="F25" i="20" s="1"/>
  <c r="F24" i="20" s="1"/>
  <c r="J131" i="17"/>
  <c r="D18" i="20" s="1"/>
  <c r="J186" i="17"/>
  <c r="D20" i="20" s="1"/>
  <c r="J193" i="17"/>
  <c r="D21" i="20" s="1"/>
  <c r="D10" i="20"/>
  <c r="J13" i="17"/>
  <c r="J33" i="17"/>
  <c r="D11" i="20" s="1"/>
  <c r="Z193" i="17"/>
  <c r="H21" i="20" s="1"/>
  <c r="J77" i="17"/>
  <c r="D14" i="20" s="1"/>
  <c r="R193" i="17"/>
  <c r="F21" i="20" s="1"/>
  <c r="J91" i="17"/>
  <c r="D15" i="20" s="1"/>
  <c r="J118" i="17"/>
  <c r="D17" i="20"/>
  <c r="F206" i="17"/>
  <c r="J206" i="17" s="1"/>
  <c r="F135" i="17"/>
  <c r="F121" i="17"/>
  <c r="F190" i="17"/>
  <c r="F173" i="17"/>
  <c r="F114" i="17"/>
  <c r="F95" i="17"/>
  <c r="F80" i="17"/>
  <c r="F66" i="17"/>
  <c r="F58" i="17"/>
  <c r="F36" i="17"/>
  <c r="F16" i="17"/>
  <c r="F197" i="17"/>
  <c r="G209" i="17"/>
  <c r="R19" i="23"/>
  <c r="F6" i="20" s="1"/>
  <c r="F5" i="20" s="1"/>
  <c r="V19" i="23"/>
  <c r="G6" i="20" s="1"/>
  <c r="G5" i="20" s="1"/>
  <c r="J19" i="23"/>
  <c r="N19" i="23"/>
  <c r="E6" i="20" s="1"/>
  <c r="E5" i="20" s="1"/>
  <c r="C27" i="20"/>
  <c r="F47" i="22"/>
  <c r="J47" i="22" s="1"/>
  <c r="D8" i="20" s="1"/>
  <c r="D7" i="20" s="1"/>
  <c r="D6" i="20"/>
  <c r="D5" i="20" s="1"/>
  <c r="M66" i="21" l="1"/>
  <c r="E25" i="20" s="1"/>
  <c r="E24" i="20" s="1"/>
  <c r="E27" i="20" s="1"/>
  <c r="I66" i="21"/>
  <c r="D25" i="20" s="1"/>
  <c r="D24" i="20" s="1"/>
  <c r="Y66" i="21"/>
  <c r="H25" i="20" s="1"/>
  <c r="H24" i="20" s="1"/>
  <c r="U66" i="21"/>
  <c r="G25" i="20" s="1"/>
  <c r="G24" i="20" s="1"/>
  <c r="D22" i="20"/>
  <c r="N206" i="17"/>
  <c r="E22" i="20" s="1"/>
  <c r="E9" i="20" s="1"/>
  <c r="Z206" i="17"/>
  <c r="H22" i="20" s="1"/>
  <c r="H9" i="20" s="1"/>
  <c r="V206" i="17"/>
  <c r="G22" i="20" s="1"/>
  <c r="G9" i="20" s="1"/>
  <c r="G27" i="20" s="1"/>
  <c r="R206" i="17"/>
  <c r="F22" i="20" s="1"/>
  <c r="F9" i="20" s="1"/>
  <c r="F27" i="20" s="1"/>
  <c r="D9" i="20"/>
  <c r="F209" i="17"/>
  <c r="D27" i="20" l="1"/>
  <c r="H27" i="20"/>
</calcChain>
</file>

<file path=xl/sharedStrings.xml><?xml version="1.0" encoding="utf-8"?>
<sst xmlns="http://schemas.openxmlformats.org/spreadsheetml/2006/main" count="1030" uniqueCount="597">
  <si>
    <t>Evaluation criteria</t>
  </si>
  <si>
    <t>Reporting</t>
  </si>
  <si>
    <t>Testing</t>
  </si>
  <si>
    <t>Development Tools</t>
  </si>
  <si>
    <t>Administration</t>
  </si>
  <si>
    <t>System Architecture</t>
  </si>
  <si>
    <t>Mobility</t>
  </si>
  <si>
    <t>Video &amp; Audio Management</t>
  </si>
  <si>
    <t>Scoring</t>
  </si>
  <si>
    <t>Gatekeeper</t>
  </si>
  <si>
    <t>Scorer's Evidence / Reference / Comment</t>
  </si>
  <si>
    <t xml:space="preserve">Name of Scorer: </t>
  </si>
  <si>
    <t>Sub-Total</t>
  </si>
  <si>
    <t>Section Weighting</t>
  </si>
  <si>
    <t>Company Name 3</t>
  </si>
  <si>
    <t>Company Name 4</t>
  </si>
  <si>
    <t>Company Name 5</t>
  </si>
  <si>
    <t>Technical Evaluation Criteria - RFI for Engineering Design and Technical Document Management Software</t>
  </si>
  <si>
    <t>Weight</t>
  </si>
  <si>
    <t>Demonstrate access to your software solution from a remote location to confirm the performance of the data transfer between core application and database</t>
  </si>
  <si>
    <t>Demonstrate the key functions/capabilities of a system administrator</t>
  </si>
  <si>
    <t>Engineering Design and Technical Document Management Software - Request for Information (RFI)</t>
  </si>
  <si>
    <t>Yes</t>
  </si>
  <si>
    <t>The application should have the full functionality to work both online and offline. All data and inputs captured when offline should automatically be updated/transferred to the main server the next time the device is online.</t>
  </si>
  <si>
    <t>Criteria</t>
  </si>
  <si>
    <t>The tool is required to have functionality that caters for the Input of plant inspection results from various sources and formats. These include, but are not limited to hand held acquisition devices, spreadsheets or manual input or external plant and IT data sources.</t>
  </si>
  <si>
    <t>The application should have the capability to determine the risk level and contain the information required to monitor the risk level for pressure equipment.</t>
  </si>
  <si>
    <t>4 – Fully compliant
2 – Not fully compliant but tolerable
1- Deficient to meet requirements of CWA15740 and/or EN16991
0 - No submission</t>
  </si>
  <si>
    <t>4 – Fully compliant
2 – Not fully compliant but tolerable
1- Deficient to meet requirements 
0 - No submission</t>
  </si>
  <si>
    <t xml:space="preserve">Please demonstrate that the software solution supports the Risk Based Inspection of pressure equipment as per the   (Pressure Equipment Regulations of 2009 and designed in accordance to CWA 15740, applicable to Sound engineering Principles up to category IV as per SANS 347 definitions). For categorisation principles the fluid group definition as per SANS 347 edition 2 will                  apply, but for all other aspects Edition 3 will apply. Software must cater for all requirements as stipulated in SANS347 with regards to categorisation and PER regulation 12. </t>
  </si>
  <si>
    <t>Section 1 - Company Profile</t>
  </si>
  <si>
    <t>Section 15 - License Management</t>
  </si>
  <si>
    <t>Section 14 - Operating Systems</t>
  </si>
  <si>
    <t>1.1</t>
  </si>
  <si>
    <t>1.2</t>
  </si>
  <si>
    <t>1.3</t>
  </si>
  <si>
    <t>1.4</t>
  </si>
  <si>
    <t>1.5</t>
  </si>
  <si>
    <t>1.6</t>
  </si>
  <si>
    <t>1.7</t>
  </si>
  <si>
    <t>1.8</t>
  </si>
  <si>
    <t>1.9</t>
  </si>
  <si>
    <t>1.10</t>
  </si>
  <si>
    <t>What support capability do you have in South Africa?</t>
  </si>
  <si>
    <t>What type of remote support do you have available, and what mechanism do you prefer to logically connect with your software from remote locations?</t>
  </si>
  <si>
    <t>Does the Supplier have a confidentiality policy with regards to its employees, partners and subcontractors?</t>
  </si>
  <si>
    <t>Is your solution deployed in the Utilities industry? If so, provide credentials.</t>
  </si>
  <si>
    <t>Provide a brief description of your company background.</t>
  </si>
  <si>
    <t>Provide an overview of your company's strategic direction in terms of risk base inspection systems.</t>
  </si>
  <si>
    <t>What is the size and demographic of your current client base? Please provide location, type of client and number of users.</t>
  </si>
  <si>
    <t>1.11</t>
  </si>
  <si>
    <t>Provide evidence of your years of experience in and proof of Risk Based Inspection projects implemented.</t>
  </si>
  <si>
    <t>1 - Information provided
0 - Information not provided</t>
  </si>
  <si>
    <t>4 - &gt; 8 yrs experience
3 -  5 to 8 yrs
2 -  &lt; 5 yrs
1 - &lt; 2 years
0 - Information not provided</t>
  </si>
  <si>
    <t>4 - leader in the field
3 -  firm strategic direction
2 - some strategic direction planned
1 - no strategic direction/uncertain
0 - Information not provided</t>
  </si>
  <si>
    <t>4 - enterprise client base experience
3 - large client base experience
2 - medium client base experience
1 - small client base experience
0 - Information not provided</t>
  </si>
  <si>
    <t>What is the probability that the product line will sustain for the long term (at least 10 years)?  Please provide evidence of your current roadmap.</t>
  </si>
  <si>
    <t>4 - Long term roadmap &amp; product commitment
2 - Medium term roadmap/ product might be replaced
1 - Short term roadmap/ product is already earmarked for replacement
0 - Information not provided</t>
  </si>
  <si>
    <t>2 - Support in multiple regions
1 - Limited support e.g. one office
0 - Information not provided</t>
  </si>
  <si>
    <t>2 - Remote support capability available
1 - No remote support capability
0 - Information not provided</t>
  </si>
  <si>
    <t>1 - Yes
0 - No/ Information not provided</t>
  </si>
  <si>
    <t>List any key differentiators that set your solution apart from your Competitors.  Refer to any published analyst reports or similar independent reviews and provide a copy if available.</t>
  </si>
  <si>
    <t>3 - Leader/ independent reviews or ratings/ other proof
2 - Evidence of some differentiation in the product offering which could be advantageous
1 - Provide similar offering as other competitors
0 - Information not provided</t>
  </si>
  <si>
    <t>Company Profile and Experience Evaluation</t>
  </si>
  <si>
    <t>Section 3 - General Capability Questions</t>
  </si>
  <si>
    <t>Section 5 - Security</t>
  </si>
  <si>
    <t>Section 6 - Mobility</t>
  </si>
  <si>
    <t>Section 7 - System Integration</t>
  </si>
  <si>
    <t>Section 8 - Performance &amp; Capacity Management</t>
  </si>
  <si>
    <t>Section 9 - Data Management</t>
  </si>
  <si>
    <t>Section 10 - System Implementation Strategy</t>
  </si>
  <si>
    <t>Section 11 - System Reporting &amp; Analytics</t>
  </si>
  <si>
    <t>Section 12 - System Maintenance, Support &amp; Lifecycle Management</t>
  </si>
  <si>
    <t>Section 13 - End user training</t>
  </si>
  <si>
    <t>What organisation is the largest user of your product?</t>
  </si>
  <si>
    <t>3 - Yes, deployed at Electrical Utility
2 - Yes, deployed at other type of utility than elecytical eg gas/oil
1 - No deployment as yet at a utility, but deployed at other industry type
0 - Information not provided</t>
  </si>
  <si>
    <t>`</t>
  </si>
  <si>
    <t>Max score</t>
  </si>
  <si>
    <t>Weighted score %</t>
  </si>
  <si>
    <t>Actual score</t>
  </si>
  <si>
    <t>Non-Functional Evaluation Criteria</t>
  </si>
  <si>
    <t>Section 2 - Functional Capability Evaluation Criteria</t>
  </si>
  <si>
    <t>Functional Evaluation Evaluation Criteria</t>
  </si>
  <si>
    <t>Company 1</t>
  </si>
  <si>
    <t>Company 2</t>
  </si>
  <si>
    <t>Company 3</t>
  </si>
  <si>
    <t>Company 4</t>
  </si>
  <si>
    <t>Company 5</t>
  </si>
  <si>
    <t>Final Weighted Evaluation Scores (%)</t>
  </si>
  <si>
    <t>Sectional Weighted Evaluation Scores (%)</t>
  </si>
  <si>
    <t>Company Score</t>
  </si>
  <si>
    <t>Section max possible score</t>
  </si>
  <si>
    <t>Technical Evaluation Criteria Summary - RFI for Risk Based Inspection Tool</t>
  </si>
  <si>
    <t>The tool must cater for the requirement to define and schedule inspection interventions required to determine the plant condition using RBI principles.</t>
  </si>
  <si>
    <t>The system must have the capability to generate an RBI  report scorecard detailing the findings of applying the RBI process</t>
  </si>
  <si>
    <t>The capability to view the results of Level 1 level 2 and level 3 Risks assessment in a matrix form</t>
  </si>
  <si>
    <t>A search capability that will enable management to easily access and compare components data between stations</t>
  </si>
  <si>
    <t>Ability to source the Design documents by creating a link on the RBI system with a reference to the actual document from the source document</t>
  </si>
  <si>
    <t>The software should have the ability to provide a full audit trail (version control and modifier).  The RBI system must be able to provide audit trail for any changes to the information by stating who made the change, display the data before change, data after change and the time of change.</t>
  </si>
  <si>
    <t>The ability to trend and simulate the escalation of risk through the assessed period. To flag the specific equipment which escalates to high risk 12 months before the escalation for e. g. by sending out a notification if no new inspection data has been added for the specific piece of equipment.</t>
  </si>
  <si>
    <t>Ability of a system to input a monthly water chemistry report</t>
  </si>
  <si>
    <t>Cater for the requirement to analyse equipment status utilising information captured, comparing to previous results and rendering images associated with surveys conducted against unique plant items.</t>
  </si>
  <si>
    <t>Cater for the establishment of maintenance strategies and inspections which is equipment specific. (Standardise inspections for equipment types).</t>
  </si>
  <si>
    <t>Provide functionality to cater for equipment deployment status i.e. installed, removed, de-commissioned together with history tracking for where previously installed. (Establish if item is installed and requires monitoring).</t>
  </si>
  <si>
    <t xml:space="preserve">Manage the configuration for pressurised items of plant </t>
  </si>
  <si>
    <t>Other</t>
  </si>
  <si>
    <t>Ability to input data</t>
  </si>
  <si>
    <t>Statutary requirements</t>
  </si>
  <si>
    <t>System Demonstration</t>
  </si>
  <si>
    <t>Document Management</t>
  </si>
  <si>
    <t>Functionality to store the RBI Assessment Report  reports on and create a link with the enterprise document management system (currently Hyperwave, in the process of migrating to Open Text)</t>
  </si>
  <si>
    <t>Cater for the requirement to export files to MS Excel or using in Power BI to be able to further analysis.</t>
  </si>
  <si>
    <t>Cater for the requirement to classify equipment based on plant criticality. (Plant criticality contributes toward prioritizing work).</t>
  </si>
  <si>
    <t xml:space="preserve">Ability  to send the inspection maintenance and testing information to SAP PM </t>
  </si>
  <si>
    <t>Cater for the establishment of a plant inventory catering for pressurised equipment. Provide for  functional location codes, description together with serial numbers where applicable. (All plant equipment which are subjected to a pressure of 50KPa and higher as per requirements of PER Regulation 2 shall be inspected to comply with OHS and SANS requirements).</t>
  </si>
  <si>
    <t>Cater for the requirement to separate items based on function utilising equipment types (All plant equipment which is subjected to a pressure of 50KPa and higher as per requirements of PER Regulation 2 shall be inspected to comply with OHS and SANS requirements).</t>
  </si>
  <si>
    <t>Cater for the requirement to filter and display all pressurized equipment which falls within the requirements of the OHS and SANS requirement (Capability to display or print pressurised equipment inventory).</t>
  </si>
  <si>
    <t xml:space="preserve">Functionality to capture the design and operating data </t>
  </si>
  <si>
    <r>
      <t xml:space="preserve">Ability to source the Operating Documents </t>
    </r>
    <r>
      <rPr>
        <sz val="11"/>
        <color rgb="FF000000"/>
        <rFont val="Calibri"/>
        <family val="2"/>
        <scheme val="minor"/>
      </rPr>
      <t>by creating a link on the RBI system with a reference to the actual document from the source document</t>
    </r>
  </si>
  <si>
    <t>Cater for the scheduling and triggering of inspections, monitoring or maintenance interventions which will generate work orders as and when required. (Automate the generation of inspections).</t>
  </si>
  <si>
    <t>Cater for the scheduling of work – surveys by assigning resources, dates plant access etc. (Schedule resources and work).</t>
  </si>
  <si>
    <t>DEMONSTRATE FUNCTIONAL REQUIREMENTS</t>
  </si>
  <si>
    <t>2.1</t>
  </si>
  <si>
    <t>2.2</t>
  </si>
  <si>
    <t>2.3</t>
  </si>
  <si>
    <t>2.4</t>
  </si>
  <si>
    <t>2.5</t>
  </si>
  <si>
    <t>2.6</t>
  </si>
  <si>
    <t>2.7</t>
  </si>
  <si>
    <t>2.8</t>
  </si>
  <si>
    <t>2.9</t>
  </si>
  <si>
    <t>2.10</t>
  </si>
  <si>
    <t>2.11</t>
  </si>
  <si>
    <t>2.12</t>
  </si>
  <si>
    <t>2.13</t>
  </si>
  <si>
    <t>2.14</t>
  </si>
  <si>
    <t>2.15</t>
  </si>
  <si>
    <t>2.16</t>
  </si>
  <si>
    <t>2.17</t>
  </si>
  <si>
    <t>2.18</t>
  </si>
  <si>
    <t>2.19</t>
  </si>
  <si>
    <t>2.20</t>
  </si>
  <si>
    <t>2.21</t>
  </si>
  <si>
    <t>2.22</t>
  </si>
  <si>
    <t>2.23</t>
  </si>
  <si>
    <t>2.24</t>
  </si>
  <si>
    <t>2.25</t>
  </si>
  <si>
    <t>2.26</t>
  </si>
  <si>
    <t>2.27</t>
  </si>
  <si>
    <t>2.28</t>
  </si>
  <si>
    <t>2.29</t>
  </si>
  <si>
    <t>2.30</t>
  </si>
  <si>
    <t>Software that will support the Risk Based Inspection of pressure equipment as per the Pressure Equipment Regulations of 2009 and designed in accordance to CWA 15740, applicable to Sound Engineering Principles up to category IV as per SANS 347 definitions. For categorisation principles the fluid group definition as per SANS 347 edition 2 will apply, but for all other aspects Edition 3 will apply. Software must cater for all requirements as stipulated in SANS347 with regards to categorisation and PER regulation 12.</t>
  </si>
  <si>
    <t>4 – Fully compliant to CWA 15740 and/or EN16991, SANS 347 and PER
2 – Not fully compliant but tolerable
1- Deficient to meet requirements of CWA15740 and/or EN16991, SANS 347 and PER
0 - No submission/ could not meet the requirements</t>
  </si>
  <si>
    <t>DEMONSTRATE NON-FUNCTIONAL REQUIREMENTS</t>
  </si>
  <si>
    <t>4 - Very user-friendly, excellent user interface and navigational capabilities
2 - Good user interface and navigational capbilities
1 - Tolerable user interface and navigational capbilities
0 - Not user-friendly</t>
  </si>
  <si>
    <t>Functionality to capture failure information</t>
  </si>
  <si>
    <t>Demonstrate your software solution operating on major operating systems such as Microsoft Windows for PCs/ laptops and Android for mobiles devices?</t>
  </si>
  <si>
    <t>Demonstrate how data may be exported into different electronic formats for the purpose of  further analysis such as in MS Excel or Power BI</t>
  </si>
  <si>
    <t>Demonstrate the use of hyperlinks to facilitate access to RBI reports, operating and design documents/ data</t>
  </si>
  <si>
    <t>Demonstrate how existing and historical data such as failure information, inspection data, design data, operational data can be imported from various IT and plant sources and formats.</t>
  </si>
  <si>
    <t>Demonstrate how existing and historical data such as failure information, inspection data, design data, operational can be manually captured when required (e.g. from hard copy source documents)</t>
  </si>
  <si>
    <t>Demonstrate how your product interfaces with enterprise document management applications such as Open Text</t>
  </si>
  <si>
    <t>Demonstrate how your product interfaces with design and operating data systems such as engineering design document systems such as Project Wise, Smart Plant/ SPO, Enterprise Historians</t>
  </si>
  <si>
    <t>Demonstrate how your product interfaces with SAP Plant Maintenance (SAP PM)</t>
  </si>
  <si>
    <t>Demonstrate authorisation capabilities (various permissions and roles)</t>
  </si>
  <si>
    <t>Demonstrate how you would protect sensitive data in various stages such as storage, transit and processing</t>
  </si>
  <si>
    <t>Generate an RBI  report scorecard detailing the findings of applying the RBI process</t>
  </si>
  <si>
    <t>View the results of Level 1 level 2 and level 3 Risks assessment in a matrix form</t>
  </si>
  <si>
    <t>Generate a view of the plant components subjected to  risk assessment, e.g. boiler components, turbine components</t>
  </si>
  <si>
    <t>Ability of a system to generate a view of the plant components subjected to  risk assessment, e.g. boiler components, turbine components</t>
  </si>
  <si>
    <t>Trend and simulate the escalation of risk through the assessed period. To flag the specific equipment which escalates to high risk 12 months before the escalation for e. g. by sending out a notification if no new inspection data has been added for the specific piece of equipment.</t>
  </si>
  <si>
    <t>If possible, demonstrate how an end user may customize his/her own reports based on a power plant hierachical structure</t>
  </si>
  <si>
    <t>Operating systems</t>
  </si>
  <si>
    <t>Workflow and audit trail reports</t>
  </si>
  <si>
    <t>Demonstrate how your software solution manages workflow</t>
  </si>
  <si>
    <t>Demonstrate an audit trail and report for any changes to the information by stating who made the change, display the data before change, data after change and the time of change.</t>
  </si>
  <si>
    <t>If possible, demonstrate how the tool could possibly support sharing and collaboration regarding RBI data e.g. on SharePoint, Power BI Pro, Open Text etc</t>
  </si>
  <si>
    <t>Plant criticality and inspections  
(Note: SAP Plant Maintenance (SAP PM) is available in Eskom)</t>
  </si>
  <si>
    <t>4 – Fully compliant to CWA 15740 and/or EN16991, SANS 347 and PER
2 – Not fully compliant but tolerable
1 - Deficient to meet requirements of CWA15740 and/or EN16991, SANS 347 and PER
0 - No submission/ could not demonstrate the requirements</t>
  </si>
  <si>
    <t>Data input</t>
  </si>
  <si>
    <t>RBI reporting</t>
  </si>
  <si>
    <t>Mobile devices</t>
  </si>
  <si>
    <t>Data output</t>
  </si>
  <si>
    <t>Demonstrate online learning capabilities,  online help, and training manuals or documentation</t>
  </si>
  <si>
    <t>Online user support</t>
  </si>
  <si>
    <t>Capacity and performance</t>
  </si>
  <si>
    <t>4 – Fully compliant
2 – Not fully compliant but tolerable
1 - Deficient to meet requirements 
0 - Not demonstrated</t>
  </si>
  <si>
    <t>Plant criticality and inspections  (Note: SAP Plant Maintenance (SAP PM) is available in Eskom)</t>
  </si>
  <si>
    <t xml:space="preserve">Filter and display all pressurized equipment which falls within the requirements of the OHS and SANS requirement.Provide for  functional location codes, description together with serial numbers where applicable. </t>
  </si>
  <si>
    <t>Demonstrate functionality to cater for equipment deployment status i.e. installed, removed, de-commissioned together with history tracking for where previously installed. (Establish if item is installed and requires monitoring).</t>
  </si>
  <si>
    <t>Separate items based on function utilising equipment types and SANS requirements.</t>
  </si>
  <si>
    <t xml:space="preserve">Classify equipment based on plant criticality. </t>
  </si>
  <si>
    <t>Demonstrate how inspections are standarsised per equipment type.</t>
  </si>
  <si>
    <t>Demonstrate the automation of inspections (triggering of inspections, monitoring or maintenance interventions which will generate work orders as and when required)</t>
  </si>
  <si>
    <t xml:space="preserve">Send the inspection maintenance and testing information to SAP PM </t>
  </si>
  <si>
    <t>Analyse equipment status utilising information captured, comparing to previous results and rendering images associated with surveys conducted against unique plant items.</t>
  </si>
  <si>
    <t>17.26</t>
  </si>
  <si>
    <t>Security</t>
  </si>
  <si>
    <t>System integration</t>
  </si>
  <si>
    <t>Demonstrate how your mobile app accesses the core infrastructure/ application capabilities by using a mobile device such as a tablet and / or mobile phone</t>
  </si>
  <si>
    <t>Demonstrate authentication capabilities with enterprise systems such as LDAP/MS Active Directory for internal users (staff) and external users (consultants/ contractors)</t>
  </si>
  <si>
    <t>Easy of use interface</t>
  </si>
  <si>
    <t>Demonstrate your end user navigational strategy? How difficult / easy can an end user use the system?  Is it web-based (accssed via a browser)?</t>
  </si>
  <si>
    <t>Data management</t>
  </si>
  <si>
    <t>Demonstrate mechanisms to support en enhance data quality and integrity</t>
  </si>
  <si>
    <t>17.35</t>
  </si>
  <si>
    <t>4 – Full Sys Admin capability
2 – Tolerable Sys Admin capability
1 - Deficient to offer Sys Admin capability
0 - Not demonstrated</t>
  </si>
  <si>
    <t>4 – Wide range of permissions and roles can be configured (full flexibility)
2 – Tolerable, some config possible to add permissions/ roles
1 - Fixed permissions and roles only/ can be changed only via coding / customisation
0 - Not demonstrated</t>
  </si>
  <si>
    <t>4 – Can interface with many document management systems, including Open Text
2 – Can only add documents to e.g. SharePoint or other system, but not Open Text
1 - Deficient to meet requirements / can only add documents to own built-in storage
0 - Not demonstrated</t>
  </si>
  <si>
    <t>4 – Fully online and offline capability
2 – Only online capability 
1 - Only a silo desktop tool/ limited capability
0 - Not demonstrated</t>
  </si>
  <si>
    <t>4 – Full enterprise level workflow capabilities (can use own or other enterprise workflow capability, flexible config options possible)
2 – Tolerable workflow capability
1 - Limited workflow capability
0 - Not demonstrated</t>
  </si>
  <si>
    <t>4 – Other integration possible/ flexible and open system architecture
2 – Other configuration only possible with coding changes (customisation)
1 - No other integgration possible/offered
0 - Not demonstrated</t>
  </si>
  <si>
    <t>Demonstrate any other integration of importance to an RBI tool which your product offers e.g. other APIs, integration via an integration bus/ platform</t>
  </si>
  <si>
    <t>4 – Fully compliant/ full integration
2 – Not fully compliant but tolerable (only limited interaction)
1 - Deficient to meet requirements (no SAP PM integration)
0 - Not demonstrated</t>
  </si>
  <si>
    <t>4 – Fully compliant/ full integration
2 – Not fully compliant but tolerable
1 - Deficient to meet requirements 
0 - Not demonstrated</t>
  </si>
  <si>
    <t>4 – Fully compliant
2 – Not fully compliant but tolerable (some built-in data quality)
1 - Deficient to meet requirements (limited to no checking for data quality and integrirty)
0 - Not demonstrated</t>
  </si>
  <si>
    <t>4 – Various online help sources, perhaps even intuitive online assistance
2 – Not fully compliant but tolerable (standard search/ manual)
1 - Deficient to meet requirements (no online help)
0 - Not demonstrated</t>
  </si>
  <si>
    <t>4 – Fully compliant
2 – Not fully compliant (only certain protocols and ID vaults supported)
1 - Deficient to meet requirements 
0 - Not demonstrated</t>
  </si>
  <si>
    <t>1.25%</t>
  </si>
  <si>
    <t>DEMONSTRATE COMPLIANCE OBLIGATIONS/ STATUTORY REQUIREMENTS</t>
  </si>
  <si>
    <t>What?</t>
  </si>
  <si>
    <t>Evaluation Summary</t>
  </si>
  <si>
    <t>What tab</t>
  </si>
  <si>
    <t>What cells</t>
  </si>
  <si>
    <t>D4 to H4</t>
  </si>
  <si>
    <t>Screen shot</t>
  </si>
  <si>
    <t xml:space="preserve">
</t>
  </si>
  <si>
    <t>C6, C8, C10-22, C25</t>
  </si>
  <si>
    <t xml:space="preserve">
</t>
  </si>
  <si>
    <r>
      <t xml:space="preserve">Enter/ type the names of the Responders/ Companies 
(replace Company 1, 2, 3, 4, and 5)
</t>
    </r>
    <r>
      <rPr>
        <i/>
        <sz val="11"/>
        <color theme="1"/>
        <rFont val="Calibri"/>
        <family val="2"/>
        <scheme val="minor"/>
      </rPr>
      <t>Note: The company name will populate throughout the other tabs</t>
    </r>
  </si>
  <si>
    <r>
      <t xml:space="preserve">To manage/change the weight % allocation per section
</t>
    </r>
    <r>
      <rPr>
        <i/>
        <sz val="11"/>
        <color theme="1"/>
        <rFont val="Calibri"/>
        <family val="2"/>
        <scheme val="minor"/>
      </rPr>
      <t>Note: The weight % allocation per section will populate throughout the other tab, as well as against the headings  (coloured rows) on the Evalution Summary</t>
    </r>
  </si>
  <si>
    <t>Applicable row/ cell in Column B</t>
  </si>
  <si>
    <t xml:space="preserve">
</t>
  </si>
  <si>
    <t>Note: The actual scores will be calculated automatically</t>
  </si>
  <si>
    <t>Note: The weighted scores will be calculated automatically</t>
  </si>
  <si>
    <t>Company Evaluation 
Functional Evaluation Criteria
Non-Functional Criteria
System Demo</t>
  </si>
  <si>
    <t>To score a company, enter the score (maximum value 4) in the cells provided (will have a default score of 0)</t>
  </si>
  <si>
    <t>Describe the user interface e.g. via browser, navigation (how user-friendly)</t>
  </si>
  <si>
    <t>Can the product cater for both internal staff as well as external users such as contractors and consultants?</t>
  </si>
  <si>
    <t>What is the database platform and technology used? List all the database platforms which are supported.</t>
  </si>
  <si>
    <t>ESKOM will gain ownership of metadata generated by the cloud service system during procedures of upload, management, download, and migration.   Eskom data must be provided in an agreed format and time frame.</t>
  </si>
  <si>
    <t>ESKOM will retain ownership of the data that ESKOM stores, transmits, and/or creates with the cloud service.  The ownership includes all copies of data available with the CSP, including backups.</t>
  </si>
  <si>
    <t>Please supply a costing model for all elements of the service (e.g vCPU, RAM, Disk\ Egress or Ingress Traffic or Cost per user)?</t>
  </si>
  <si>
    <t>1 -Service Provider agrees
0 - Information not provided/ disagrees</t>
  </si>
  <si>
    <t>1 - Yes
0 - No</t>
  </si>
  <si>
    <t>4.1</t>
  </si>
  <si>
    <t>4.2</t>
  </si>
  <si>
    <t>4.3</t>
  </si>
  <si>
    <t>4.7</t>
  </si>
  <si>
    <t>4.8</t>
  </si>
  <si>
    <t>4.9</t>
  </si>
  <si>
    <t>4.10</t>
  </si>
  <si>
    <t>4.12</t>
  </si>
  <si>
    <t>4.13</t>
  </si>
  <si>
    <t>4.15</t>
  </si>
  <si>
    <t>4.16</t>
  </si>
  <si>
    <t>4.4</t>
  </si>
  <si>
    <t>4.5</t>
  </si>
  <si>
    <t>4.6</t>
  </si>
  <si>
    <t>4.11</t>
  </si>
  <si>
    <t>4.14</t>
  </si>
  <si>
    <t>Please list all relevant Cloud certifications and Audit reports for your Cloud Service. (e.g. ISO27018, SOC2 etc.)</t>
  </si>
  <si>
    <t>Describe your Commercial Model (Fixed Contract, Subscription or Consumptive)?</t>
  </si>
  <si>
    <t>Please specify your Service Deployment Model (Private, Public or Hybrid)?</t>
  </si>
  <si>
    <t>Do you have a cloud service model which could accommodate sensitive data e.g. on-premise SaaS?</t>
  </si>
  <si>
    <t>Is the availibility of the service clearly stated in % and\or Hours per year?</t>
  </si>
  <si>
    <t>Supplier must stipulate the procedure, cost (or cost estimate or costing basis), and time period for returning/transferring ESKOM data at the end of the contract.</t>
  </si>
  <si>
    <t>Do all terms, certifications and standards apply to and include the DR service?</t>
  </si>
  <si>
    <t>Can the backup retention be specified\customized by Eskom?</t>
  </si>
  <si>
    <t>Does the degree of availability of the data meet ESKOM business needs as defined?</t>
  </si>
  <si>
    <t>Does the Supplier offer any service levels related to data restoration in the event of data loss or corruption?</t>
  </si>
  <si>
    <t>The Supplier’s terms include privacy, confidentiality, or security policies for sensitive, confidential, personal or other special kinds of data.
If so, please confirm that these are aligned with the Overarching contract requirements.</t>
  </si>
  <si>
    <t>Does Supplier comply with the location requirements that might be imposed on ESKOM organization’s data by law, especially by applicable privacy law?</t>
  </si>
  <si>
    <t>Section 4 - Cloud (current approval for secure, private, on-premise)</t>
  </si>
  <si>
    <t>16.1</t>
  </si>
  <si>
    <t>16.2</t>
  </si>
  <si>
    <t>16.3</t>
  </si>
  <si>
    <t>16.4</t>
  </si>
  <si>
    <t>16.5</t>
  </si>
  <si>
    <t>16.6</t>
  </si>
  <si>
    <t>16.7</t>
  </si>
  <si>
    <t>16.8</t>
  </si>
  <si>
    <t>16.9</t>
  </si>
  <si>
    <t>16.10</t>
  </si>
  <si>
    <t>16.11</t>
  </si>
  <si>
    <t>16.12</t>
  </si>
  <si>
    <t>16.13</t>
  </si>
  <si>
    <t>16.14</t>
  </si>
  <si>
    <t>16.15</t>
  </si>
  <si>
    <t>16.16</t>
  </si>
  <si>
    <t>16.18</t>
  </si>
  <si>
    <t>16.19</t>
  </si>
  <si>
    <t>16.17</t>
  </si>
  <si>
    <t>16.21</t>
  </si>
  <si>
    <t>16.22</t>
  </si>
  <si>
    <t>16.23</t>
  </si>
  <si>
    <t>16.24</t>
  </si>
  <si>
    <t>16.25</t>
  </si>
  <si>
    <t>16.28</t>
  </si>
  <si>
    <t>16.27</t>
  </si>
  <si>
    <t>16.29</t>
  </si>
  <si>
    <t>16.30</t>
  </si>
  <si>
    <t>16.31</t>
  </si>
  <si>
    <t>16.32</t>
  </si>
  <si>
    <t>16.33</t>
  </si>
  <si>
    <t>16.34</t>
  </si>
  <si>
    <t>16.36</t>
  </si>
  <si>
    <t>16.37</t>
  </si>
  <si>
    <t>16.38</t>
  </si>
  <si>
    <t>16.39</t>
  </si>
  <si>
    <t>16.20</t>
  </si>
  <si>
    <t>2 - Private
1 - Hybrid
0 - Information not provided/ Public</t>
  </si>
  <si>
    <t>Describe your product’s data architecture, describing the different data entities for the different modules. Please include a high-level data model in your response?</t>
  </si>
  <si>
    <t>Input validation must be performed in real time. For example, if the user makes an entry error, an appropriate error condition must be raised immediately, without waiting for an end of transaction condition or an offline error report?</t>
  </si>
  <si>
    <t>What data structures are supported for storing the data used by the software?</t>
  </si>
  <si>
    <t>What databases and versions are supported by the solution?</t>
  </si>
  <si>
    <t>If multiple databases are supported what is the preferred database?</t>
  </si>
  <si>
    <t>What is the typical size, number of transactions and complexity of the database compared to the requirements given by our company?</t>
  </si>
  <si>
    <t>What is the largest database implementation that you currently support?</t>
  </si>
  <si>
    <t>Does the solution have special fault tolerance mechanisms?</t>
  </si>
  <si>
    <t>Are there any special considerations for backup and recovery of the solution? Does your solution cater for the requirement to back-up of and store large quantities of data centrally?</t>
  </si>
  <si>
    <t>Does your solution caters for an analytics layer that performs its analysis directly off a data mart?</t>
  </si>
  <si>
    <t>9.1</t>
  </si>
  <si>
    <t>9.2</t>
  </si>
  <si>
    <t>9.3</t>
  </si>
  <si>
    <t>9.4</t>
  </si>
  <si>
    <t>9.5</t>
  </si>
  <si>
    <t>9.6</t>
  </si>
  <si>
    <t>9.7</t>
  </si>
  <si>
    <t>9.8</t>
  </si>
  <si>
    <t>9.9</t>
  </si>
  <si>
    <t>9.10</t>
  </si>
  <si>
    <t>9.11</t>
  </si>
  <si>
    <t>9.13</t>
  </si>
  <si>
    <t>Provide an overview of your project team in the format of an organizational structure</t>
  </si>
  <si>
    <t>How would you ensure a solution is fully integrated based on restricted cost and timelines?  Provide detail on your methodology approach and techniques.</t>
  </si>
  <si>
    <t>Please indicate an estimated timeline to set-up, configure, test and commission a first pilot for your solution?</t>
  </si>
  <si>
    <t>10.1</t>
  </si>
  <si>
    <t>10.2</t>
  </si>
  <si>
    <t>10.3</t>
  </si>
  <si>
    <t>14.1</t>
  </si>
  <si>
    <t>14.2</t>
  </si>
  <si>
    <t>What are the possible client platforms/user interfaces for the software (specify the minimum and recommended amount of memory and disk space): Windows 7/8/10 Server, Mac OS, Web, Linux, Other</t>
  </si>
  <si>
    <t>List the preferred operating systems  and versions supported for your solution. Detail preference, certified and ready for support/ already certified and supported. Include OSs supported for mobile applications.</t>
  </si>
  <si>
    <t>Section Weighting Total</t>
  </si>
  <si>
    <t>Non-Functional Weighting</t>
  </si>
  <si>
    <t>Does your product offer both a perpetual and cloud based version?</t>
  </si>
  <si>
    <t>Has your solution been designed with specific focus to support risk based inspection organizations? Provide examples of organizations/ implementations.</t>
  </si>
  <si>
    <t>Can your solution be deployed to a number of remote locations over a distributed IT infrastructure network?</t>
  </si>
  <si>
    <t>Can your product be accessed by multiple stakeholders internal and external (e.g. consultants, contractors) of the organization in a secure way?</t>
  </si>
  <si>
    <t>9.14</t>
  </si>
  <si>
    <t>Is the source code delivered, or provided subject to certain conditions, if so provide details?</t>
  </si>
  <si>
    <t>Does a rental contracts exist?</t>
  </si>
  <si>
    <t>Does a purchase contract exist?</t>
  </si>
  <si>
    <t>Is the solution server licensed depending on platform?</t>
  </si>
  <si>
    <t>Is the solution server licensed depending on number of concurrent accesses?</t>
  </si>
  <si>
    <t>Is the solution licenced on workstation license according to number of stations connected or named users?</t>
  </si>
  <si>
    <t>In the event that the service is terminated, will ESKOM be provided with sufficient lead time to migrate the service without service interruption?</t>
  </si>
  <si>
    <t>Are there any third party licenses required? List them.</t>
  </si>
  <si>
    <t>15.1</t>
  </si>
  <si>
    <t>15.2</t>
  </si>
  <si>
    <t>15.3</t>
  </si>
  <si>
    <t>15.4</t>
  </si>
  <si>
    <t>15.5</t>
  </si>
  <si>
    <t>15.6</t>
  </si>
  <si>
    <t>15.7</t>
  </si>
  <si>
    <t>15.8</t>
  </si>
  <si>
    <t>1 - No
0 - Yes</t>
  </si>
  <si>
    <t>1 - Windows 10 and Android supported
0 - Windows 10 and Android not supported</t>
  </si>
  <si>
    <t>2 - Hard copies for all users trained and electronic copy for further distribution
1 - limited hard copies
0 - no manuals</t>
  </si>
  <si>
    <t>3.1</t>
  </si>
  <si>
    <t>3.2</t>
  </si>
  <si>
    <t>3.3</t>
  </si>
  <si>
    <t>3.4</t>
  </si>
  <si>
    <t>3.5</t>
  </si>
  <si>
    <t>1 -Service Provider agrees
0 - Information not provided/ SP disagrees</t>
  </si>
  <si>
    <t>1 - No tiers, no minimum requirements for training
0 - Yes (tiers), minimum tier required for training</t>
  </si>
  <si>
    <t>1 - Free start up days provided
0 - Free startup days not provided</t>
  </si>
  <si>
    <t>2 - Locally and remotely/ online
1 - Only online
0 - No</t>
  </si>
  <si>
    <t>2 - No maximum
1 - Only for x number (reasonable i.t.o. Eskom requirements)
0 - Inadequate number</t>
  </si>
  <si>
    <t>1 - All roles and permissions (Support, SysAdmin, suprt users, end users etc)
0 - Limited roles/ Not in line with config of system for Eskom</t>
  </si>
  <si>
    <t>Weighted section score %</t>
  </si>
  <si>
    <t>Company Actual Score</t>
  </si>
  <si>
    <t>Is the service hosted inside or outside the borders of South Africa? If so, Please specify the country where the service is hosted.</t>
  </si>
  <si>
    <t>2 - Inside SA  borders
1 - Outside SA borders but in the EU
0 - Information not provided/ hosted in the USA/ Asia/ Africa outside SA</t>
  </si>
  <si>
    <t>OTHER NOTES</t>
  </si>
  <si>
    <r>
      <t xml:space="preserve">To change the name of a section
</t>
    </r>
    <r>
      <rPr>
        <i/>
        <sz val="11"/>
        <color theme="1"/>
        <rFont val="Calibri"/>
        <family val="2"/>
        <scheme val="minor"/>
      </rPr>
      <t>Note: The section name will populate throughout the other tabs</t>
    </r>
  </si>
  <si>
    <t xml:space="preserve">
</t>
  </si>
  <si>
    <t>Note: All the weighted scores per company - from the evaluation criteria (various sections and tabs) - will pull through to the Evaluation Summary tab.</t>
  </si>
  <si>
    <t>Note: The final/ total weighted score per company is calculated at the bottom of the Evaluation Summary</t>
  </si>
  <si>
    <t>Provide a list of standard reports generated from your solution offering?</t>
  </si>
  <si>
    <t>Describe how an end user may customize reports based on baseline data sources?</t>
  </si>
  <si>
    <t>Is there support for historical event analysis for rule and audit refinement?</t>
  </si>
  <si>
    <t>Can filtering and aggregation be performed e.g. per criteria, equipment type, threshold, principle etc?</t>
  </si>
  <si>
    <t>Is there support for real time event analysis, visibility and monitoring?</t>
  </si>
  <si>
    <t>Does your solution support multi-source querying?</t>
  </si>
  <si>
    <t>Does your solution support real-time reporting?</t>
  </si>
  <si>
    <t>Does your solution support trend analysis?</t>
  </si>
  <si>
    <t>Does your solution support escalation procedures in a workflow?</t>
  </si>
  <si>
    <t>11.2</t>
  </si>
  <si>
    <t>11.1</t>
  </si>
  <si>
    <t>11.3</t>
  </si>
  <si>
    <t>11.4</t>
  </si>
  <si>
    <t>11.5</t>
  </si>
  <si>
    <t>11.6</t>
  </si>
  <si>
    <t>11.7</t>
  </si>
  <si>
    <t>11.8</t>
  </si>
  <si>
    <t>11.9</t>
  </si>
  <si>
    <t>13.1</t>
  </si>
  <si>
    <t>13.2</t>
  </si>
  <si>
    <t>13.3</t>
  </si>
  <si>
    <t>13.4</t>
  </si>
  <si>
    <t>13.5</t>
  </si>
  <si>
    <t>13.6</t>
  </si>
  <si>
    <t>13.7</t>
  </si>
  <si>
    <t>13.8</t>
  </si>
  <si>
    <t>13.9</t>
  </si>
  <si>
    <t>13.10</t>
  </si>
  <si>
    <t>13.11</t>
  </si>
  <si>
    <t>13.12</t>
  </si>
  <si>
    <t xml:space="preserve">Provide a detailed training schedule and content plan for your product solution?  A list of training available should be provided as a source of evidence. Content to include at least:  Number of training modules, Module description, Trainer’s CV w.r.t knowledge, experience </t>
  </si>
  <si>
    <t>Please indicate if your training plan consists of tier levels, and describe the minimum requirements in order to qualify to attend the training?</t>
  </si>
  <si>
    <t>How many copies of manuals and other documentation are supplied with the package?</t>
  </si>
  <si>
    <t>Can additional copies be obtained?</t>
  </si>
  <si>
    <t>Are documentation updates sent automatically?</t>
  </si>
  <si>
    <t>Are free days of start-up support offered? How many?</t>
  </si>
  <si>
    <t>What kind of training is provided and for how long?</t>
  </si>
  <si>
    <t>Where is training done?</t>
  </si>
  <si>
    <t>What is the maximum number of participants for training?</t>
  </si>
  <si>
    <t>Is standard, scheduled training provided if so how often?</t>
  </si>
  <si>
    <t>Is courseware built and included into the package?</t>
  </si>
  <si>
    <t xml:space="preserve"> Is self-paced, online training available? If so is there a cost associated with it?</t>
  </si>
  <si>
    <t>12.1</t>
  </si>
  <si>
    <t>12.2</t>
  </si>
  <si>
    <t>12.3</t>
  </si>
  <si>
    <t>12.4</t>
  </si>
  <si>
    <t>12.5</t>
  </si>
  <si>
    <t>12.6</t>
  </si>
  <si>
    <t>12.7</t>
  </si>
  <si>
    <t>12.8</t>
  </si>
  <si>
    <t>12.9</t>
  </si>
  <si>
    <t>12.11</t>
  </si>
  <si>
    <t>12.12</t>
  </si>
  <si>
    <t>12.13</t>
  </si>
  <si>
    <t>12.14</t>
  </si>
  <si>
    <t>12.15</t>
  </si>
  <si>
    <t>12.16</t>
  </si>
  <si>
    <t>12.17</t>
  </si>
  <si>
    <t>12.18</t>
  </si>
  <si>
    <t>12.19</t>
  </si>
  <si>
    <t>12.20</t>
  </si>
  <si>
    <t>12.21</t>
  </si>
  <si>
    <t>12.22</t>
  </si>
  <si>
    <t>12.23</t>
  </si>
  <si>
    <t>12.24</t>
  </si>
  <si>
    <t>12.10</t>
  </si>
  <si>
    <t>12.25</t>
  </si>
  <si>
    <t>12.26</t>
  </si>
  <si>
    <t>12.27</t>
  </si>
  <si>
    <t>12.28</t>
  </si>
  <si>
    <t>12.29</t>
  </si>
  <si>
    <t>12.30</t>
  </si>
  <si>
    <t>12.31</t>
  </si>
  <si>
    <t>12.32</t>
  </si>
  <si>
    <t>12.33</t>
  </si>
  <si>
    <t>12.34</t>
  </si>
  <si>
    <t>Describe your software version and lifecycle management i.e. version management over the past 5-years?</t>
  </si>
  <si>
    <t>Provide an overview of functional capabilities developed over the last 3-years in order to remain market relevant and competitive?</t>
  </si>
  <si>
    <t>What type of support is available to assist mobile end users?</t>
  </si>
  <si>
    <t>Describe your service level agreement (SLA) and approach to maintenance &amp; support?</t>
  </si>
  <si>
    <t>Are you able to centrally monitor and administer a distributed deployment?</t>
  </si>
  <si>
    <t>Describe your approach for deploying your system across multiple geographical locations</t>
  </si>
  <si>
    <t>Does the maintenance contract cover free delivery of new releases?</t>
  </si>
  <si>
    <t>Does the maintenance contract cover upgrades?</t>
  </si>
  <si>
    <t>Does the maintenance contract cover training for new releases?</t>
  </si>
  <si>
    <t>Does the maintenance contract cover after hours support e.g. 24x7 or 12x5 support?</t>
  </si>
  <si>
    <t>Does the maintenance contract cover On-site assistance?</t>
  </si>
  <si>
    <t>Does the maintenance contract cover Changes in hardware or operating system?</t>
  </si>
  <si>
    <t>Does the maintenance contract cover Transfer of the product and all related files to any hardware listed in the supplier’s catalogue?</t>
  </si>
  <si>
    <t>Does the maintenance contract cover Documentation updates?</t>
  </si>
  <si>
    <t>Does the maintenance contract cover Remote program maintenance?</t>
  </si>
  <si>
    <t>Does the maintenance contract cover Upgrading of specific changes provided by the supplier?</t>
  </si>
  <si>
    <t>Does the maintenance contract cover Access to an interactive server (e.g., Internet) that lists bugs identified by users and the supplier’s replies?</t>
  </si>
  <si>
    <t xml:space="preserve"> Is maintenance supplied by the provider or through outsourcing?</t>
  </si>
  <si>
    <t>Is the use of source code restricted?</t>
  </si>
  <si>
    <t>Is a maintenance contract optional or automatic to user licenses?</t>
  </si>
  <si>
    <t>Does the software product have functions that assist or advise the user in handling the program?</t>
  </si>
  <si>
    <t>Does the software product have a (recorded) tutorial?</t>
  </si>
  <si>
    <t>Does the software offer online help?</t>
  </si>
  <si>
    <t>Does the software offer online Context-sensitive help?</t>
  </si>
  <si>
    <t>Does the software offer online help Including the complete online documentation?</t>
  </si>
  <si>
    <t>Are there functions for:  Consolidating databases in a multi-site environment?</t>
  </si>
  <si>
    <t>Are there functions for:  Distributing or partitioning the database?</t>
  </si>
  <si>
    <t>Are there functions for:  Database administration (backup, measuring performance, statistics, etc.)?</t>
  </si>
  <si>
    <t>Does the software provide a console for monitoring its operation, or an administration console?</t>
  </si>
  <si>
    <t>Does the software include mechanisms for automated deployment when upgrading?</t>
  </si>
  <si>
    <t xml:space="preserve">Describe your product maintenance and development cycle for each of the products in your integration/mobility stack?  How often do you implement new releases and/or upgrades?  What is the outage requirement for configuration changes and upgrades? In the event of a product change or upgrade, describe options for notification of the change, testing and/or acceptance of specific upgrades and new functionality.   </t>
  </si>
  <si>
    <t>Do you have proven experience in Implementing and providing  Software Licences, Support &amp; Maintenance for a Risk Based Inspection Tool for the purpose as described in the tender document?</t>
  </si>
  <si>
    <t>Can you provide 1st, 2nd and 3rd line of support?</t>
  </si>
  <si>
    <t>Can you provide training to Eskom IT Support staff to render 1st, 2nd (and perhaps 3rd line of support)?</t>
  </si>
  <si>
    <t>Does the software product have standard, built-in capability for data import/export using common formats or technologies e.g. .CSV, XML, XLS etc?</t>
  </si>
  <si>
    <t>8.1</t>
  </si>
  <si>
    <t>8.2</t>
  </si>
  <si>
    <t>8.3</t>
  </si>
  <si>
    <t>8.4</t>
  </si>
  <si>
    <t>8.5</t>
  </si>
  <si>
    <t>8.6</t>
  </si>
  <si>
    <t>8.7</t>
  </si>
  <si>
    <t>8.8</t>
  </si>
  <si>
    <t>8.9</t>
  </si>
  <si>
    <t>8.10</t>
  </si>
  <si>
    <t>7.1</t>
  </si>
  <si>
    <t>7.2</t>
  </si>
  <si>
    <t>7.4</t>
  </si>
  <si>
    <t>7.5</t>
  </si>
  <si>
    <t>7.6</t>
  </si>
  <si>
    <t>7.7</t>
  </si>
  <si>
    <t>7.8</t>
  </si>
  <si>
    <t>7.9</t>
  </si>
  <si>
    <t>7.10</t>
  </si>
  <si>
    <t>7.3</t>
  </si>
  <si>
    <t>Describe your hardware configuration for on-site locations and remote locations, and how system performance will be managed?</t>
  </si>
  <si>
    <t>Describe the supported load balancing configurations for your solution?</t>
  </si>
  <si>
    <t>Discuss the configuration considerations and server deployments that you recommend to ensure high availability. Show how you would eliminate single points of failure, how you would assess requirements for one or more redundant components?</t>
  </si>
  <si>
    <t>Are there any network requirements for this solution? Provide details around network utilization?</t>
  </si>
  <si>
    <t>Are there any solution limitations with implementing network segmentation, given that Eskom intends implementing a wide range of security implementations on a national basis?</t>
  </si>
  <si>
    <t>Are there any solution limitations with implementing VLAN’s?</t>
  </si>
  <si>
    <t>Are there any solution limitations with implementing network appliances such as network load balancing?</t>
  </si>
  <si>
    <t>To achieve High Availability and scalability describe options, specify hardware and software limitations?</t>
  </si>
  <si>
    <t>How many concurrent client sessions are supported by the product’s server software?</t>
  </si>
  <si>
    <t>Describe the scalability options for your solutions?</t>
  </si>
  <si>
    <t>Describe your product's integration architecture?  Provide details as to how open and flexible it is in order to facilitate inbound and outbound communication of data with other systems.</t>
  </si>
  <si>
    <t>Describe the various integration protocols and middleware software that is used in your product solution.</t>
  </si>
  <si>
    <t>Is the integration supported by services? If so, what types of services? (ex: Web Services, EJB, .Net Remoting, Queues, etc.)</t>
  </si>
  <si>
    <t>What service standards are used? (Web Services over HTTP, SOAP, REST, etc.)</t>
  </si>
  <si>
    <t>Does the solution wrap the database with a service or does the solution access the database directly?</t>
  </si>
  <si>
    <t>Does your tool integrate with plant sensor data via Enterprise Historians? Please specify which products and how you achieve such integration.</t>
  </si>
  <si>
    <t>Does your tool integrate with enterprise document management systems such as Open Text? Please specify which products.</t>
  </si>
  <si>
    <t>Does your tool integrate with engineering document/ design management systems such as Bentley ProjectWise and SmartPlant (SPO)? Please specify which products.</t>
  </si>
  <si>
    <t>Does your tool integrate with SAP Plant Maintenance (PM)?</t>
  </si>
  <si>
    <t>Does your tool integrate with LDAP/MS Active Directory?</t>
  </si>
  <si>
    <t>Describe your solution's mobile security strategy and indicate the process for end user identification and authorization?</t>
  </si>
  <si>
    <t>Describe how your software solution is designed to identify and authenticate end users to access the system?</t>
  </si>
  <si>
    <t>Does your solution log all system and end user activity? State how these logs are securely managed</t>
  </si>
  <si>
    <t>Explain how security events and incidents are communicated from remote locations (data in transit) to the central server infrastructure?</t>
  </si>
  <si>
    <t>Describe and explain how your solution manages data at rest in your respective databases (on site and central server infrastructure)?</t>
  </si>
  <si>
    <t>Is your solution designed to grant access to role based end users?</t>
  </si>
  <si>
    <t>Describe if your software solution generates standard and / or customized security logs and reports?</t>
  </si>
  <si>
    <t>What intrusion detection solution is used to detect illegal access to the software solution?</t>
  </si>
  <si>
    <t>What security authentication protocols and mechanism is used to grant access to end users to the software solution?</t>
  </si>
  <si>
    <t>In the event of software security updates in the event of vulnerabilities, how does your software solution implements the same over the network?</t>
  </si>
  <si>
    <t>How does your software solution protects and secure personal information of end users?</t>
  </si>
  <si>
    <t>How does your solution manage the back-up of system configuration data?</t>
  </si>
  <si>
    <t>How does your solution manage the back-up of all security event and incident data?</t>
  </si>
  <si>
    <t>Is your software solution designed for full disaster recovery (online and off-site). Provide a high level diagram that explains the configuration.</t>
  </si>
  <si>
    <t>Capability to enable user authentication- A username and password should be provisioned which aligns to the Eskom Information Security Policy (32-85) (expires) - and preferably interfaces with the Eskom Authentication system eg MS AD</t>
  </si>
  <si>
    <t>1 - Information provided - protected
0 - Information not provided/ not protected</t>
  </si>
  <si>
    <t>1 - Information provided/ backed up
0 - Information not provided/ not backed up</t>
  </si>
  <si>
    <t>1 - Information provided/ mobile users authenticated securely
0 - Information not provided</t>
  </si>
  <si>
    <t>1 - Information provided/ authentication securely
0 - Information not provided</t>
  </si>
  <si>
    <t>Explain how your solution manages sensitive data within your application and database?</t>
  </si>
  <si>
    <t>1 - Information provided/ sensitive data protected adequately
0 - Information not provided/ sensitive data not protected adequately</t>
  </si>
  <si>
    <t>5.1</t>
  </si>
  <si>
    <t>5.2</t>
  </si>
  <si>
    <t>5.3</t>
  </si>
  <si>
    <t>5.4</t>
  </si>
  <si>
    <t>5.5</t>
  </si>
  <si>
    <t>5.6</t>
  </si>
  <si>
    <t>5.7</t>
  </si>
  <si>
    <t>5.8</t>
  </si>
  <si>
    <t>5.9</t>
  </si>
  <si>
    <t>5.10</t>
  </si>
  <si>
    <t>5.11</t>
  </si>
  <si>
    <t>5.12</t>
  </si>
  <si>
    <t>5.13</t>
  </si>
  <si>
    <t>5.14</t>
  </si>
  <si>
    <t>5.15</t>
  </si>
  <si>
    <t>5.16</t>
  </si>
  <si>
    <t>5.17</t>
  </si>
  <si>
    <t>6.1</t>
  </si>
  <si>
    <t>6.2</t>
  </si>
  <si>
    <t>6.3</t>
  </si>
  <si>
    <t>6.4</t>
  </si>
  <si>
    <t>On what mobile platforms can end users load your solution?</t>
  </si>
  <si>
    <t>What percentage of functionality is emulated in the mobile application of your solution?</t>
  </si>
  <si>
    <t>What is the minimum hardware requirements in order to use your mobile solution efficiently?</t>
  </si>
  <si>
    <t>What hardware platforms can be used to access your mobile solution e.g. tablets, mobile phones, etc.</t>
  </si>
  <si>
    <t>1 - Includes Android
0  -Does not include Android</t>
  </si>
  <si>
    <t>1 - 50%+
0 - &lt;50%</t>
  </si>
  <si>
    <t>1 - Includes mobiles such as tablets, mobile phones, rugged devices
0 - only PCs/ laptops</t>
  </si>
  <si>
    <t>Functionality to capture the  plant equipment inspection history  information</t>
  </si>
  <si>
    <t xml:space="preserve">Cater for the requirement to capture text based history, images one or all which may form part of inspections or maintenance interventions conducted. </t>
  </si>
  <si>
    <t>Ability to view inspection reports captured</t>
  </si>
  <si>
    <t>Response</t>
  </si>
  <si>
    <r>
      <rPr>
        <b/>
        <sz val="11"/>
        <color theme="1"/>
        <rFont val="Calibri"/>
        <family val="2"/>
      </rPr>
      <t>NOTE TO SUPPLIERS:</t>
    </r>
    <r>
      <rPr>
        <sz val="11"/>
        <color theme="1"/>
        <rFont val="Calibri"/>
        <family val="2"/>
      </rPr>
      <t xml:space="preserve"> Please provide your response in the cells below corresponding to  each question. If there is a requirement to provide additional information, please reference the additional documentation accordingly and strictly according to the numbering in this spreadsheet.</t>
    </r>
  </si>
  <si>
    <t>Section 16 - Demo (Remember to include on USB stick as a pre-recorded mp4. Note :no cd's will be accepted)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</si>
</sst>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3" x14ac:knownFonts="1">
    <font>
      <sz val="11"/>
      <color theme="1"/>
      <name val="Calibri"/>
      <family val="2"/>
      <scheme val="minor"/>
    </font>
    <font>
      <b/>
      <sz val="11"/>
      <color theme="1"/>
      <name val="Calibri"/>
      <family val="2"/>
      <scheme val="minor"/>
    </font>
    <font>
      <b/>
      <sz val="14"/>
      <color theme="1"/>
      <name val="Calibri"/>
      <family val="2"/>
      <scheme val="minor"/>
    </font>
    <font>
      <b/>
      <sz val="12"/>
      <color theme="1"/>
      <name val="Calibri"/>
      <family val="2"/>
      <scheme val="minor"/>
    </font>
    <font>
      <b/>
      <sz val="10"/>
      <color theme="1"/>
      <name val="Arial"/>
      <family val="2"/>
    </font>
    <font>
      <sz val="10"/>
      <color theme="1"/>
      <name val="Arial"/>
      <family val="2"/>
    </font>
    <font>
      <sz val="11"/>
      <name val="Calibri"/>
      <family val="2"/>
      <scheme val="minor"/>
    </font>
    <font>
      <sz val="10"/>
      <color rgb="FF000000"/>
      <name val="Arial"/>
      <family val="2"/>
    </font>
    <font>
      <sz val="11"/>
      <color rgb="FF00B0F0"/>
      <name val="Calibri"/>
      <family val="2"/>
      <scheme val="minor"/>
    </font>
    <font>
      <sz val="11"/>
      <color rgb="FF9C6500"/>
      <name val="Calibri"/>
      <family val="2"/>
      <scheme val="minor"/>
    </font>
    <font>
      <b/>
      <sz val="16"/>
      <color theme="1"/>
      <name val="Calibri"/>
      <family val="2"/>
      <scheme val="minor"/>
    </font>
    <font>
      <sz val="12"/>
      <color theme="1"/>
      <name val="Calibri"/>
      <family val="2"/>
      <scheme val="minor"/>
    </font>
    <font>
      <sz val="11"/>
      <color theme="1"/>
      <name val="Calibri"/>
      <family val="2"/>
      <scheme val="minor"/>
    </font>
    <font>
      <sz val="11"/>
      <color theme="1"/>
      <name val="Arial"/>
      <family val="2"/>
    </font>
    <font>
      <sz val="11"/>
      <color rgb="FF00B0F0"/>
      <name val="Calibri"/>
      <family val="2"/>
    </font>
    <font>
      <sz val="11"/>
      <color theme="1"/>
      <name val="Calibri"/>
      <family val="2"/>
    </font>
    <font>
      <b/>
      <sz val="11"/>
      <color theme="1"/>
      <name val="Calibri"/>
      <family val="2"/>
    </font>
    <font>
      <b/>
      <sz val="20"/>
      <color theme="1"/>
      <name val="Calibri"/>
      <family val="2"/>
    </font>
    <font>
      <sz val="20"/>
      <color theme="1"/>
      <name val="Calibri"/>
      <family val="2"/>
    </font>
    <font>
      <b/>
      <sz val="12"/>
      <color theme="1"/>
      <name val="Calibri"/>
      <family val="2"/>
    </font>
    <font>
      <sz val="11"/>
      <name val="Calibri"/>
      <family val="2"/>
    </font>
    <font>
      <sz val="11"/>
      <color rgb="FF9C6500"/>
      <name val="Calibri"/>
      <family val="2"/>
    </font>
    <font>
      <sz val="10"/>
      <color theme="1"/>
      <name val="Calibri"/>
      <family val="2"/>
    </font>
    <font>
      <sz val="10"/>
      <color rgb="FF000000"/>
      <name val="Calibri"/>
      <family val="2"/>
    </font>
    <font>
      <i/>
      <sz val="11"/>
      <color theme="1"/>
      <name val="Calibri"/>
      <family val="2"/>
      <scheme val="minor"/>
    </font>
    <font>
      <b/>
      <sz val="11"/>
      <color theme="0" tint="-0.14999847407452621"/>
      <name val="Calibri"/>
      <family val="2"/>
    </font>
    <font>
      <b/>
      <sz val="14"/>
      <color theme="1"/>
      <name val="Calibri"/>
      <family val="2"/>
    </font>
    <font>
      <sz val="11"/>
      <color rgb="FF000000"/>
      <name val="Arial"/>
      <family val="2"/>
    </font>
    <font>
      <b/>
      <i/>
      <sz val="12"/>
      <color theme="1"/>
      <name val="Calibri"/>
      <family val="2"/>
    </font>
    <font>
      <sz val="11"/>
      <color rgb="FF000000"/>
      <name val="Calibri"/>
      <family val="2"/>
      <scheme val="minor"/>
    </font>
    <font>
      <sz val="11"/>
      <color theme="1" tint="0.499984740745262"/>
      <name val="Calibri"/>
      <family val="2"/>
      <scheme val="minor"/>
    </font>
    <font>
      <sz val="11"/>
      <color theme="9" tint="-0.249977111117893"/>
      <name val="Calibri"/>
      <family val="2"/>
    </font>
    <font>
      <sz val="11"/>
      <color theme="9" tint="-0.499984740745262"/>
      <name val="Calibri"/>
      <family val="2"/>
      <scheme val="minor"/>
    </font>
  </fonts>
  <fills count="17">
    <fill>
      <patternFill patternType="none"/>
    </fill>
    <fill>
      <patternFill patternType="gray125"/>
    </fill>
    <fill>
      <patternFill patternType="solid">
        <fgColor theme="2" tint="-9.9978637043366805E-2"/>
        <bgColor indexed="64"/>
      </patternFill>
    </fill>
    <fill>
      <patternFill patternType="solid">
        <fgColor rgb="FFFFFF00"/>
        <bgColor indexed="64"/>
      </patternFill>
    </fill>
    <fill>
      <patternFill patternType="solid">
        <fgColor rgb="FFFFEB9C"/>
      </patternFill>
    </fill>
    <fill>
      <patternFill patternType="solid">
        <fgColor theme="4" tint="0.59999389629810485"/>
        <bgColor indexed="64"/>
      </patternFill>
    </fill>
    <fill>
      <patternFill patternType="solid">
        <fgColor theme="8" tint="0.39997558519241921"/>
        <bgColor indexed="64"/>
      </patternFill>
    </fill>
    <fill>
      <patternFill patternType="solid">
        <fgColor theme="0"/>
        <bgColor indexed="64"/>
      </patternFill>
    </fill>
    <fill>
      <patternFill patternType="solid">
        <fgColor theme="0" tint="-0.14999847407452621"/>
        <bgColor indexed="64"/>
      </patternFill>
    </fill>
    <fill>
      <patternFill patternType="solid">
        <fgColor theme="6" tint="0.59999389629810485"/>
        <bgColor indexed="64"/>
      </patternFill>
    </fill>
    <fill>
      <patternFill patternType="solid">
        <fgColor theme="0" tint="-0.34998626667073579"/>
        <bgColor indexed="64"/>
      </patternFill>
    </fill>
    <fill>
      <patternFill patternType="solid">
        <fgColor theme="7" tint="0.59999389629810485"/>
        <bgColor indexed="64"/>
      </patternFill>
    </fill>
    <fill>
      <patternFill patternType="solid">
        <fgColor theme="9" tint="0.59999389629810485"/>
        <bgColor indexed="64"/>
      </patternFill>
    </fill>
    <fill>
      <patternFill patternType="solid">
        <fgColor theme="8" tint="0.59999389629810485"/>
        <bgColor indexed="64"/>
      </patternFill>
    </fill>
    <fill>
      <patternFill patternType="solid">
        <fgColor theme="9" tint="-0.249977111117893"/>
        <bgColor indexed="64"/>
      </patternFill>
    </fill>
    <fill>
      <patternFill patternType="solid">
        <fgColor theme="9" tint="-0.499984740745262"/>
        <bgColor indexed="64"/>
      </patternFill>
    </fill>
    <fill>
      <patternFill patternType="solid">
        <fgColor theme="0" tint="-4.9989318521683403E-2"/>
        <bgColor indexed="64"/>
      </patternFill>
    </fill>
  </fills>
  <borders count="64">
    <border>
      <left/>
      <right/>
      <top/>
      <bottom/>
      <diagonal/>
    </border>
    <border>
      <left style="medium">
        <color auto="1"/>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top style="thin">
        <color indexed="64"/>
      </top>
      <bottom/>
      <diagonal/>
    </border>
    <border>
      <left style="thin">
        <color indexed="64"/>
      </left>
      <right/>
      <top/>
      <bottom/>
      <diagonal/>
    </border>
    <border>
      <left/>
      <right/>
      <top/>
      <bottom style="thin">
        <color indexed="64"/>
      </bottom>
      <diagonal/>
    </border>
    <border>
      <left/>
      <right style="medium">
        <color indexed="64"/>
      </right>
      <top/>
      <bottom/>
      <diagonal/>
    </border>
    <border>
      <left style="thin">
        <color indexed="64"/>
      </left>
      <right style="medium">
        <color indexed="64"/>
      </right>
      <top style="thin">
        <color indexed="64"/>
      </top>
      <bottom/>
      <diagonal/>
    </border>
    <border>
      <left style="medium">
        <color indexed="64"/>
      </left>
      <right/>
      <top style="medium">
        <color indexed="64"/>
      </top>
      <bottom/>
      <diagonal/>
    </border>
    <border>
      <left style="medium">
        <color indexed="64"/>
      </left>
      <right/>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right style="medium">
        <color indexed="64"/>
      </right>
      <top style="thin">
        <color indexed="64"/>
      </top>
      <bottom style="thin">
        <color indexed="64"/>
      </bottom>
      <diagonal/>
    </border>
    <border>
      <left style="thin">
        <color indexed="64"/>
      </left>
      <right style="medium">
        <color indexed="64"/>
      </right>
      <top/>
      <bottom style="thin">
        <color indexed="64"/>
      </bottom>
      <diagonal/>
    </border>
    <border>
      <left/>
      <right/>
      <top/>
      <bottom style="medium">
        <color indexed="64"/>
      </bottom>
      <diagonal/>
    </border>
    <border>
      <left/>
      <right/>
      <top style="medium">
        <color indexed="64"/>
      </top>
      <bottom/>
      <diagonal/>
    </border>
    <border>
      <left/>
      <right style="thin">
        <color indexed="64"/>
      </right>
      <top style="medium">
        <color indexed="64"/>
      </top>
      <bottom/>
      <diagonal/>
    </border>
    <border>
      <left style="thin">
        <color indexed="64"/>
      </left>
      <right style="thin">
        <color indexed="64"/>
      </right>
      <top/>
      <bottom style="medium">
        <color indexed="64"/>
      </bottom>
      <diagonal/>
    </border>
    <border>
      <left style="thin">
        <color indexed="64"/>
      </left>
      <right style="thin">
        <color indexed="64"/>
      </right>
      <top/>
      <bottom/>
      <diagonal/>
    </border>
    <border>
      <left style="thin">
        <color indexed="64"/>
      </left>
      <right/>
      <top style="medium">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medium">
        <color indexed="64"/>
      </left>
      <right style="medium">
        <color indexed="64"/>
      </right>
      <top/>
      <bottom/>
      <diagonal/>
    </border>
    <border>
      <left/>
      <right style="medium">
        <color indexed="64"/>
      </right>
      <top style="medium">
        <color indexed="64"/>
      </top>
      <bottom style="medium">
        <color indexed="64"/>
      </bottom>
      <diagonal/>
    </border>
    <border>
      <left/>
      <right style="thin">
        <color indexed="64"/>
      </right>
      <top/>
      <bottom/>
      <diagonal/>
    </border>
    <border>
      <left style="thin">
        <color indexed="64"/>
      </left>
      <right style="medium">
        <color indexed="64"/>
      </right>
      <top/>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medium">
        <color indexed="64"/>
      </left>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auto="1"/>
      </left>
      <right/>
      <top style="medium">
        <color auto="1"/>
      </top>
      <bottom style="thin">
        <color indexed="64"/>
      </bottom>
      <diagonal/>
    </border>
    <border>
      <left/>
      <right/>
      <top style="medium">
        <color auto="1"/>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top style="thin">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thin">
        <color rgb="FFC00000"/>
      </left>
      <right style="thin">
        <color rgb="FFC00000"/>
      </right>
      <top style="thin">
        <color rgb="FFC00000"/>
      </top>
      <bottom style="thin">
        <color rgb="FFC00000"/>
      </bottom>
      <diagonal/>
    </border>
    <border>
      <left style="thin">
        <color indexed="64"/>
      </left>
      <right/>
      <top/>
      <bottom style="thin">
        <color indexed="64"/>
      </bottom>
      <diagonal/>
    </border>
    <border>
      <left/>
      <right style="medium">
        <color indexed="64"/>
      </right>
      <top style="medium">
        <color indexed="64"/>
      </top>
      <bottom style="thin">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theme="0" tint="-0.34998626667073579"/>
      </bottom>
      <diagonal/>
    </border>
    <border>
      <left style="thin">
        <color indexed="64"/>
      </left>
      <right style="thin">
        <color indexed="64"/>
      </right>
      <top style="thin">
        <color theme="0" tint="-0.34998626667073579"/>
      </top>
      <bottom style="thin">
        <color theme="0" tint="-0.34998626667073579"/>
      </bottom>
      <diagonal/>
    </border>
    <border>
      <left style="thin">
        <color indexed="64"/>
      </left>
      <right style="medium">
        <color indexed="64"/>
      </right>
      <top style="thin">
        <color theme="0" tint="-0.34998626667073579"/>
      </top>
      <bottom style="thin">
        <color theme="0" tint="-0.34998626667073579"/>
      </bottom>
      <diagonal/>
    </border>
    <border>
      <left style="thin">
        <color indexed="64"/>
      </left>
      <right style="medium">
        <color indexed="64"/>
      </right>
      <top style="thin">
        <color theme="0" tint="-0.34998626667073579"/>
      </top>
      <bottom style="thin">
        <color theme="0" tint="-0.24994659260841701"/>
      </bottom>
      <diagonal/>
    </border>
    <border>
      <left style="thin">
        <color indexed="64"/>
      </left>
      <right style="thin">
        <color indexed="64"/>
      </right>
      <top style="thin">
        <color theme="0" tint="-0.34998626667073579"/>
      </top>
      <bottom style="thin">
        <color theme="0" tint="-0.24994659260841701"/>
      </bottom>
      <diagonal/>
    </border>
    <border>
      <left style="medium">
        <color indexed="64"/>
      </left>
      <right style="thin">
        <color indexed="64"/>
      </right>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style="medium">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style="medium">
        <color indexed="64"/>
      </right>
      <top/>
      <bottom style="thin">
        <color indexed="64"/>
      </bottom>
      <diagonal/>
    </border>
  </borders>
  <cellStyleXfs count="3">
    <xf numFmtId="0" fontId="0" fillId="0" borderId="0"/>
    <xf numFmtId="0" fontId="9" fillId="4" borderId="0" applyNumberFormat="0" applyBorder="0" applyAlignment="0" applyProtection="0"/>
    <xf numFmtId="9" fontId="12" fillId="0" borderId="0" applyFont="0" applyFill="0" applyBorder="0" applyAlignment="0" applyProtection="0"/>
  </cellStyleXfs>
  <cellXfs count="305">
    <xf numFmtId="0" fontId="0" fillId="0" borderId="0" xfId="0"/>
    <xf numFmtId="0" fontId="0" fillId="0" borderId="0" xfId="0" applyBorder="1"/>
    <xf numFmtId="0" fontId="2" fillId="0" borderId="0" xfId="0" applyFont="1" applyFill="1" applyAlignment="1">
      <alignment horizontal="center"/>
    </xf>
    <xf numFmtId="0" fontId="0" fillId="0" borderId="0" xfId="0" applyFill="1" applyAlignment="1">
      <alignment horizontal="center"/>
    </xf>
    <xf numFmtId="0" fontId="0" fillId="0" borderId="0" xfId="0" applyAlignment="1">
      <alignment horizontal="center"/>
    </xf>
    <xf numFmtId="0" fontId="0" fillId="0" borderId="0" xfId="0" applyBorder="1" applyAlignment="1">
      <alignment horizontal="center"/>
    </xf>
    <xf numFmtId="0" fontId="0" fillId="0" borderId="1" xfId="0" applyBorder="1"/>
    <xf numFmtId="0" fontId="6" fillId="0" borderId="2" xfId="0" applyFont="1" applyBorder="1" applyAlignment="1">
      <alignment horizontal="justify" vertical="top"/>
    </xf>
    <xf numFmtId="0" fontId="0" fillId="0" borderId="2" xfId="0" applyBorder="1" applyAlignment="1">
      <alignment horizontal="justify" vertical="top"/>
    </xf>
    <xf numFmtId="0" fontId="8" fillId="0" borderId="0" xfId="0" applyFont="1" applyAlignment="1">
      <alignment vertical="top"/>
    </xf>
    <xf numFmtId="0" fontId="10" fillId="0" borderId="0" xfId="0" applyFont="1" applyAlignment="1">
      <alignment vertical="top"/>
    </xf>
    <xf numFmtId="0" fontId="0" fillId="0" borderId="0" xfId="0" applyAlignment="1">
      <alignment vertical="top"/>
    </xf>
    <xf numFmtId="0" fontId="1" fillId="0" borderId="0" xfId="0" applyFont="1" applyAlignment="1">
      <alignment vertical="top"/>
    </xf>
    <xf numFmtId="0" fontId="0" fillId="0" borderId="0" xfId="0" applyBorder="1" applyAlignment="1">
      <alignment horizontal="center" vertical="top"/>
    </xf>
    <xf numFmtId="0" fontId="0" fillId="0" borderId="15" xfId="0" applyBorder="1" applyAlignment="1">
      <alignment vertical="top"/>
    </xf>
    <xf numFmtId="0" fontId="0" fillId="0" borderId="0" xfId="0" applyBorder="1" applyAlignment="1">
      <alignment vertical="top"/>
    </xf>
    <xf numFmtId="0" fontId="11" fillId="6" borderId="2" xfId="0" applyFont="1" applyFill="1" applyBorder="1" applyAlignment="1">
      <alignment horizontal="center" vertical="top"/>
    </xf>
    <xf numFmtId="0" fontId="0" fillId="0" borderId="2" xfId="0" applyBorder="1" applyAlignment="1">
      <alignment horizontal="center" vertical="top"/>
    </xf>
    <xf numFmtId="0" fontId="0" fillId="0" borderId="7" xfId="0" applyBorder="1" applyAlignment="1">
      <alignment vertical="top"/>
    </xf>
    <xf numFmtId="0" fontId="0" fillId="0" borderId="30" xfId="0" applyFill="1" applyBorder="1" applyAlignment="1">
      <alignment horizontal="center" vertical="top"/>
    </xf>
    <xf numFmtId="0" fontId="0" fillId="0" borderId="0" xfId="0" applyAlignment="1">
      <alignment vertical="top" wrapText="1"/>
    </xf>
    <xf numFmtId="0" fontId="0" fillId="0" borderId="2" xfId="0" applyFill="1" applyBorder="1" applyAlignment="1">
      <alignment horizontal="center" vertical="top"/>
    </xf>
    <xf numFmtId="0" fontId="0" fillId="0" borderId="3" xfId="0" applyFill="1" applyBorder="1" applyAlignment="1">
      <alignment horizontal="center" vertical="top"/>
    </xf>
    <xf numFmtId="0" fontId="0" fillId="0" borderId="5" xfId="0" applyBorder="1" applyAlignment="1">
      <alignment horizontal="center" vertical="top"/>
    </xf>
    <xf numFmtId="0" fontId="0" fillId="0" borderId="16" xfId="0" applyBorder="1" applyAlignment="1">
      <alignment vertical="top"/>
    </xf>
    <xf numFmtId="0" fontId="0" fillId="0" borderId="8" xfId="0" applyBorder="1" applyAlignment="1">
      <alignment horizontal="center" vertical="top"/>
    </xf>
    <xf numFmtId="0" fontId="0" fillId="0" borderId="9" xfId="0" applyBorder="1" applyAlignment="1">
      <alignment vertical="top"/>
    </xf>
    <xf numFmtId="0" fontId="0" fillId="0" borderId="0" xfId="0" applyFill="1" applyBorder="1" applyAlignment="1">
      <alignment horizontal="center" vertical="top"/>
    </xf>
    <xf numFmtId="0" fontId="1" fillId="0" borderId="0" xfId="0" applyFont="1" applyAlignment="1">
      <alignment horizontal="right" vertical="top"/>
    </xf>
    <xf numFmtId="0" fontId="0" fillId="0" borderId="0" xfId="0" applyFill="1" applyAlignment="1">
      <alignment vertical="top"/>
    </xf>
    <xf numFmtId="0" fontId="0" fillId="0" borderId="0" xfId="0" applyFill="1" applyBorder="1" applyAlignment="1">
      <alignment vertical="top"/>
    </xf>
    <xf numFmtId="0" fontId="5" fillId="0" borderId="0" xfId="0" applyFont="1" applyAlignment="1">
      <alignment vertical="top"/>
    </xf>
    <xf numFmtId="0" fontId="5" fillId="0" borderId="0" xfId="0" applyFont="1" applyAlignment="1">
      <alignment vertical="top" wrapText="1"/>
    </xf>
    <xf numFmtId="0" fontId="0" fillId="0" borderId="0" xfId="0" applyAlignment="1">
      <alignment horizontal="center" vertical="top"/>
    </xf>
    <xf numFmtId="0" fontId="7" fillId="0" borderId="0" xfId="0" applyFont="1" applyAlignment="1">
      <alignment vertical="top"/>
    </xf>
    <xf numFmtId="0" fontId="0" fillId="0" borderId="3" xfId="0" applyFill="1" applyBorder="1" applyAlignment="1">
      <alignment horizontal="left" vertical="top" wrapText="1"/>
    </xf>
    <xf numFmtId="0" fontId="0" fillId="0" borderId="2" xfId="0" applyBorder="1" applyAlignment="1">
      <alignment vertical="top" wrapText="1"/>
    </xf>
    <xf numFmtId="0" fontId="3" fillId="6" borderId="2" xfId="0" applyFont="1" applyFill="1" applyBorder="1" applyAlignment="1">
      <alignment horizontal="center" vertical="top"/>
    </xf>
    <xf numFmtId="0" fontId="3" fillId="0" borderId="2" xfId="0" applyFont="1" applyFill="1" applyBorder="1" applyAlignment="1">
      <alignment horizontal="center" vertical="top"/>
    </xf>
    <xf numFmtId="0" fontId="13" fillId="0" borderId="0" xfId="0" applyFont="1"/>
    <xf numFmtId="0" fontId="0" fillId="0" borderId="2" xfId="0" applyBorder="1" applyAlignment="1">
      <alignment horizontal="center" vertical="top" wrapText="1"/>
    </xf>
    <xf numFmtId="0" fontId="0" fillId="0" borderId="7" xfId="0" applyBorder="1" applyAlignment="1">
      <alignment vertical="top" wrapText="1"/>
    </xf>
    <xf numFmtId="0" fontId="0" fillId="0" borderId="7" xfId="0" applyBorder="1" applyAlignment="1">
      <alignment horizontal="center" vertical="top" wrapText="1"/>
    </xf>
    <xf numFmtId="0" fontId="14" fillId="0" borderId="0" xfId="0" applyFont="1" applyAlignment="1">
      <alignment vertical="top" wrapText="1"/>
    </xf>
    <xf numFmtId="0" fontId="15" fillId="0" borderId="0" xfId="0" applyFont="1" applyAlignment="1">
      <alignment vertical="top" wrapText="1"/>
    </xf>
    <xf numFmtId="0" fontId="16" fillId="0" borderId="0" xfId="0" applyFont="1" applyAlignment="1">
      <alignment vertical="top" wrapText="1"/>
    </xf>
    <xf numFmtId="0" fontId="15" fillId="0" borderId="0" xfId="0" applyFont="1" applyFill="1" applyAlignment="1">
      <alignment vertical="top" wrapText="1"/>
    </xf>
    <xf numFmtId="0" fontId="19" fillId="2" borderId="17" xfId="0" applyFont="1" applyFill="1" applyBorder="1" applyAlignment="1">
      <alignment horizontal="center" vertical="top" wrapText="1"/>
    </xf>
    <xf numFmtId="0" fontId="19" fillId="2" borderId="10" xfId="0" applyFont="1" applyFill="1" applyBorder="1" applyAlignment="1">
      <alignment horizontal="center" vertical="top" wrapText="1"/>
    </xf>
    <xf numFmtId="0" fontId="19" fillId="0" borderId="0" xfId="0" applyFont="1" applyAlignment="1">
      <alignment horizontal="left" vertical="top" wrapText="1"/>
    </xf>
    <xf numFmtId="0" fontId="15" fillId="0" borderId="3" xfId="0" applyFont="1" applyFill="1" applyBorder="1" applyAlignment="1">
      <alignment horizontal="left" vertical="top" wrapText="1"/>
    </xf>
    <xf numFmtId="0" fontId="15" fillId="0" borderId="0" xfId="0" applyFont="1" applyBorder="1" applyAlignment="1">
      <alignment vertical="top" wrapText="1"/>
    </xf>
    <xf numFmtId="0" fontId="20" fillId="0" borderId="2" xfId="0" applyFont="1" applyFill="1" applyBorder="1" applyAlignment="1">
      <alignment horizontal="left" vertical="top" wrapText="1"/>
    </xf>
    <xf numFmtId="0" fontId="15" fillId="0" borderId="2" xfId="0" applyFont="1" applyFill="1" applyBorder="1" applyAlignment="1">
      <alignment horizontal="center" vertical="top" wrapText="1"/>
    </xf>
    <xf numFmtId="0" fontId="15" fillId="0" borderId="2" xfId="0" applyFont="1" applyBorder="1" applyAlignment="1">
      <alignment horizontal="center" vertical="top" wrapText="1"/>
    </xf>
    <xf numFmtId="0" fontId="15" fillId="0" borderId="7" xfId="0" applyFont="1" applyBorder="1" applyAlignment="1">
      <alignment vertical="top" wrapText="1"/>
    </xf>
    <xf numFmtId="0" fontId="15" fillId="0" borderId="23" xfId="0" applyFont="1" applyBorder="1" applyAlignment="1">
      <alignment horizontal="center" vertical="top" wrapText="1"/>
    </xf>
    <xf numFmtId="0" fontId="22" fillId="0" borderId="0" xfId="0" applyFont="1" applyAlignment="1">
      <alignment vertical="top" wrapText="1"/>
    </xf>
    <xf numFmtId="0" fontId="15" fillId="0" borderId="7" xfId="0" applyFont="1" applyBorder="1" applyAlignment="1">
      <alignment horizontal="center" vertical="top" wrapText="1"/>
    </xf>
    <xf numFmtId="0" fontId="15" fillId="0" borderId="5" xfId="0" applyFont="1" applyBorder="1" applyAlignment="1">
      <alignment horizontal="center" vertical="top" wrapText="1"/>
    </xf>
    <xf numFmtId="0" fontId="15" fillId="0" borderId="16" xfId="0" applyFont="1" applyBorder="1" applyAlignment="1">
      <alignment horizontal="center" vertical="top" wrapText="1"/>
    </xf>
    <xf numFmtId="0" fontId="15" fillId="0" borderId="8" xfId="0" applyFont="1" applyBorder="1" applyAlignment="1">
      <alignment horizontal="center" vertical="top" wrapText="1"/>
    </xf>
    <xf numFmtId="0" fontId="15" fillId="0" borderId="9" xfId="0" applyFont="1" applyBorder="1" applyAlignment="1">
      <alignment horizontal="center" vertical="top" wrapText="1"/>
    </xf>
    <xf numFmtId="0" fontId="16" fillId="0" borderId="0" xfId="0" applyFont="1" applyAlignment="1">
      <alignment horizontal="right" vertical="top" wrapText="1"/>
    </xf>
    <xf numFmtId="0" fontId="15" fillId="0" borderId="0" xfId="0" applyFont="1" applyFill="1" applyAlignment="1">
      <alignment horizontal="center" vertical="top" wrapText="1"/>
    </xf>
    <xf numFmtId="0" fontId="15" fillId="0" borderId="0" xfId="0" applyFont="1" applyBorder="1" applyAlignment="1">
      <alignment horizontal="center" vertical="top" wrapText="1"/>
    </xf>
    <xf numFmtId="0" fontId="15" fillId="0" borderId="1" xfId="0" applyFont="1" applyBorder="1" applyAlignment="1">
      <alignment horizontal="center" vertical="top" wrapText="1"/>
    </xf>
    <xf numFmtId="0" fontId="20" fillId="0" borderId="2" xfId="0" applyFont="1" applyBorder="1" applyAlignment="1">
      <alignment horizontal="left" vertical="top" wrapText="1"/>
    </xf>
    <xf numFmtId="0" fontId="20" fillId="0" borderId="5" xfId="0" applyFont="1" applyBorder="1" applyAlignment="1">
      <alignment horizontal="left" vertical="top" wrapText="1"/>
    </xf>
    <xf numFmtId="0" fontId="15" fillId="0" borderId="16" xfId="0" applyFont="1" applyBorder="1" applyAlignment="1">
      <alignment vertical="top" wrapText="1"/>
    </xf>
    <xf numFmtId="0" fontId="15" fillId="0" borderId="18" xfId="0" applyFont="1" applyBorder="1" applyAlignment="1">
      <alignment horizontal="center" vertical="top" wrapText="1"/>
    </xf>
    <xf numFmtId="0" fontId="15" fillId="0" borderId="9" xfId="0" applyFont="1" applyBorder="1" applyAlignment="1">
      <alignment vertical="top" wrapText="1"/>
    </xf>
    <xf numFmtId="0" fontId="15" fillId="0" borderId="0" xfId="0" applyFont="1" applyFill="1" applyBorder="1" applyAlignment="1">
      <alignment horizontal="center" vertical="top" wrapText="1"/>
    </xf>
    <xf numFmtId="0" fontId="15" fillId="0" borderId="0" xfId="0" applyFont="1" applyFill="1" applyBorder="1" applyAlignment="1">
      <alignment vertical="top" wrapText="1"/>
    </xf>
    <xf numFmtId="0" fontId="15" fillId="0" borderId="2" xfId="0" applyFont="1" applyBorder="1" applyAlignment="1">
      <alignment vertical="top" wrapText="1"/>
    </xf>
    <xf numFmtId="0" fontId="19" fillId="0" borderId="0" xfId="0" applyFont="1" applyFill="1" applyAlignment="1">
      <alignment horizontal="left" vertical="top" wrapText="1"/>
    </xf>
    <xf numFmtId="0" fontId="15" fillId="0" borderId="0" xfId="0" applyFont="1" applyAlignment="1">
      <alignment horizontal="left" vertical="top" wrapText="1"/>
    </xf>
    <xf numFmtId="0" fontId="15" fillId="0" borderId="5" xfId="0" applyFont="1" applyFill="1" applyBorder="1" applyAlignment="1">
      <alignment horizontal="center" vertical="top" wrapText="1"/>
    </xf>
    <xf numFmtId="0" fontId="15" fillId="0" borderId="0" xfId="0" applyFont="1" applyAlignment="1">
      <alignment horizontal="center" vertical="top" wrapText="1"/>
    </xf>
    <xf numFmtId="0" fontId="23" fillId="0" borderId="0" xfId="0" applyFont="1" applyAlignment="1">
      <alignment vertical="top" wrapText="1"/>
    </xf>
    <xf numFmtId="0" fontId="15" fillId="6" borderId="2" xfId="0" applyFont="1" applyFill="1" applyBorder="1" applyAlignment="1">
      <alignment horizontal="center" vertical="top" wrapText="1"/>
    </xf>
    <xf numFmtId="0" fontId="15" fillId="0" borderId="2" xfId="0" applyFont="1" applyFill="1" applyBorder="1" applyAlignment="1">
      <alignment horizontal="left" vertical="top" wrapText="1"/>
    </xf>
    <xf numFmtId="0" fontId="15" fillId="6" borderId="0" xfId="0" applyFont="1" applyFill="1" applyAlignment="1">
      <alignment horizontal="center" vertical="top" wrapText="1"/>
    </xf>
    <xf numFmtId="9" fontId="5" fillId="0" borderId="2" xfId="2" applyFont="1" applyFill="1" applyBorder="1" applyAlignment="1">
      <alignment horizontal="center" vertical="center" wrapText="1"/>
    </xf>
    <xf numFmtId="10" fontId="15" fillId="0" borderId="0" xfId="0" applyNumberFormat="1" applyFont="1" applyAlignment="1">
      <alignment vertical="top" wrapText="1"/>
    </xf>
    <xf numFmtId="2" fontId="15" fillId="0" borderId="2" xfId="0" applyNumberFormat="1" applyFont="1" applyBorder="1" applyAlignment="1">
      <alignment horizontal="center" vertical="top" wrapText="1"/>
    </xf>
    <xf numFmtId="0" fontId="0" fillId="0" borderId="0" xfId="0" applyBorder="1" applyAlignment="1"/>
    <xf numFmtId="0" fontId="0" fillId="0" borderId="37" xfId="0" applyBorder="1"/>
    <xf numFmtId="0" fontId="0" fillId="0" borderId="20" xfId="0" applyBorder="1"/>
    <xf numFmtId="0" fontId="26" fillId="0" borderId="0" xfId="0" applyFont="1" applyAlignment="1">
      <alignment vertical="top" wrapText="1"/>
    </xf>
    <xf numFmtId="0" fontId="16" fillId="6" borderId="2" xfId="0" applyFont="1" applyFill="1" applyBorder="1" applyAlignment="1">
      <alignment horizontal="center" vertical="top" wrapText="1"/>
    </xf>
    <xf numFmtId="0" fontId="19" fillId="0" borderId="2" xfId="0" applyFont="1" applyFill="1" applyBorder="1" applyAlignment="1">
      <alignment horizontal="center" vertical="top" wrapText="1"/>
    </xf>
    <xf numFmtId="9" fontId="15" fillId="3" borderId="40" xfId="2" applyFont="1" applyFill="1" applyBorder="1" applyAlignment="1">
      <alignment horizontal="center" vertical="top" wrapText="1"/>
    </xf>
    <xf numFmtId="0" fontId="15" fillId="0" borderId="41" xfId="0" applyFont="1" applyBorder="1" applyAlignment="1">
      <alignment horizontal="center" vertical="top" wrapText="1"/>
    </xf>
    <xf numFmtId="0" fontId="19" fillId="2" borderId="6" xfId="0" applyFont="1" applyFill="1" applyBorder="1" applyAlignment="1">
      <alignment horizontal="center" vertical="top" wrapText="1"/>
    </xf>
    <xf numFmtId="0" fontId="26" fillId="0" borderId="0" xfId="0" applyFont="1" applyFill="1" applyBorder="1" applyAlignment="1">
      <alignment vertical="top" wrapText="1"/>
    </xf>
    <xf numFmtId="0" fontId="15" fillId="0" borderId="2" xfId="0" applyFont="1" applyFill="1" applyBorder="1" applyAlignment="1">
      <alignment vertical="top" wrapText="1"/>
    </xf>
    <xf numFmtId="9" fontId="15" fillId="0" borderId="5" xfId="2" applyFont="1" applyBorder="1" applyAlignment="1">
      <alignment horizontal="center" vertical="top" wrapText="1"/>
    </xf>
    <xf numFmtId="0" fontId="4" fillId="9" borderId="36" xfId="0" applyFont="1" applyFill="1" applyBorder="1" applyAlignment="1">
      <alignment vertical="center" wrapText="1"/>
    </xf>
    <xf numFmtId="9" fontId="4" fillId="9" borderId="2" xfId="2" applyFont="1" applyFill="1" applyBorder="1" applyAlignment="1">
      <alignment horizontal="center" vertical="center" wrapText="1"/>
    </xf>
    <xf numFmtId="0" fontId="19" fillId="9" borderId="2" xfId="0" applyFont="1" applyFill="1" applyBorder="1" applyAlignment="1">
      <alignment horizontal="center" vertical="top" wrapText="1"/>
    </xf>
    <xf numFmtId="10" fontId="20" fillId="9" borderId="2" xfId="1" applyNumberFormat="1" applyFont="1" applyFill="1" applyBorder="1" applyAlignment="1">
      <alignment horizontal="center" vertical="top" wrapText="1"/>
    </xf>
    <xf numFmtId="10" fontId="15" fillId="9" borderId="40" xfId="0" applyNumberFormat="1" applyFont="1" applyFill="1" applyBorder="1" applyAlignment="1">
      <alignment horizontal="center" vertical="top" wrapText="1"/>
    </xf>
    <xf numFmtId="0" fontId="19" fillId="2" borderId="11" xfId="0" applyFont="1" applyFill="1" applyBorder="1" applyAlignment="1">
      <alignment horizontal="center" vertical="top" wrapText="1"/>
    </xf>
    <xf numFmtId="0" fontId="19" fillId="2" borderId="29" xfId="0" applyFont="1" applyFill="1" applyBorder="1" applyAlignment="1">
      <alignment horizontal="center" vertical="top" wrapText="1"/>
    </xf>
    <xf numFmtId="0" fontId="0" fillId="0" borderId="3" xfId="0" applyBorder="1" applyAlignment="1">
      <alignment vertical="top"/>
    </xf>
    <xf numFmtId="0" fontId="0" fillId="0" borderId="31" xfId="0" applyBorder="1" applyAlignment="1">
      <alignment vertical="top"/>
    </xf>
    <xf numFmtId="0" fontId="0" fillId="0" borderId="45" xfId="0" applyBorder="1" applyAlignment="1">
      <alignment vertical="top"/>
    </xf>
    <xf numFmtId="0" fontId="0" fillId="0" borderId="32" xfId="0" applyBorder="1" applyAlignment="1">
      <alignment vertical="top"/>
    </xf>
    <xf numFmtId="0" fontId="3" fillId="0" borderId="32" xfId="0" applyFont="1" applyFill="1" applyBorder="1" applyAlignment="1">
      <alignment horizontal="center" vertical="top"/>
    </xf>
    <xf numFmtId="0" fontId="4" fillId="11" borderId="36" xfId="0" applyFont="1" applyFill="1" applyBorder="1" applyAlignment="1">
      <alignment vertical="center" wrapText="1"/>
    </xf>
    <xf numFmtId="9" fontId="4" fillId="11" borderId="2" xfId="2" applyFont="1" applyFill="1" applyBorder="1" applyAlignment="1">
      <alignment horizontal="center" vertical="center" wrapText="1"/>
    </xf>
    <xf numFmtId="0" fontId="4" fillId="8" borderId="39" xfId="0" applyFont="1" applyFill="1" applyBorder="1" applyAlignment="1">
      <alignment vertical="center" wrapText="1"/>
    </xf>
    <xf numFmtId="0" fontId="4" fillId="8" borderId="10" xfId="0" applyFont="1" applyFill="1" applyBorder="1" applyAlignment="1">
      <alignment horizontal="center" vertical="center" wrapText="1"/>
    </xf>
    <xf numFmtId="0" fontId="4" fillId="8" borderId="34" xfId="0" applyFont="1" applyFill="1" applyBorder="1" applyAlignment="1">
      <alignment horizontal="center" vertical="center" wrapText="1"/>
    </xf>
    <xf numFmtId="0" fontId="4" fillId="8" borderId="15" xfId="0" applyFont="1" applyFill="1" applyBorder="1" applyAlignment="1">
      <alignment horizontal="center" vertical="center" wrapText="1"/>
    </xf>
    <xf numFmtId="0" fontId="4" fillId="5" borderId="36" xfId="0" applyFont="1" applyFill="1" applyBorder="1" applyAlignment="1">
      <alignment vertical="center" wrapText="1"/>
    </xf>
    <xf numFmtId="9" fontId="4" fillId="5" borderId="2" xfId="2" applyFont="1" applyFill="1" applyBorder="1" applyAlignment="1">
      <alignment horizontal="center" vertical="center" wrapText="1"/>
    </xf>
    <xf numFmtId="0" fontId="15" fillId="8" borderId="48" xfId="0" applyFont="1" applyFill="1" applyBorder="1" applyAlignment="1">
      <alignment vertical="top" wrapText="1"/>
    </xf>
    <xf numFmtId="0" fontId="4" fillId="12" borderId="36" xfId="0" applyFont="1" applyFill="1" applyBorder="1" applyAlignment="1">
      <alignment vertical="center" wrapText="1"/>
    </xf>
    <xf numFmtId="9" fontId="4" fillId="12" borderId="2" xfId="2" applyFont="1" applyFill="1" applyBorder="1" applyAlignment="1">
      <alignment horizontal="center" vertical="center" wrapText="1"/>
    </xf>
    <xf numFmtId="0" fontId="27" fillId="0" borderId="0" xfId="0" applyFont="1"/>
    <xf numFmtId="0" fontId="3" fillId="2" borderId="6" xfId="0" applyFont="1" applyFill="1" applyBorder="1" applyAlignment="1">
      <alignment horizontal="center" vertical="top"/>
    </xf>
    <xf numFmtId="0" fontId="19" fillId="2" borderId="23" xfId="0" applyFont="1" applyFill="1" applyBorder="1" applyAlignment="1">
      <alignment horizontal="center" vertical="top" wrapText="1"/>
    </xf>
    <xf numFmtId="0" fontId="19" fillId="2" borderId="49" xfId="0" applyFont="1" applyFill="1" applyBorder="1" applyAlignment="1">
      <alignment horizontal="center" vertical="top" wrapText="1"/>
    </xf>
    <xf numFmtId="0" fontId="26" fillId="0" borderId="0" xfId="0" applyFont="1" applyAlignment="1">
      <alignment horizontal="left" vertical="top" wrapText="1"/>
    </xf>
    <xf numFmtId="0" fontId="2" fillId="0" borderId="0" xfId="0" applyFont="1" applyAlignment="1">
      <alignment horizontal="left" vertical="top"/>
    </xf>
    <xf numFmtId="9" fontId="24" fillId="0" borderId="28" xfId="0" applyNumberFormat="1" applyFont="1" applyBorder="1" applyAlignment="1">
      <alignment horizontal="right"/>
    </xf>
    <xf numFmtId="9" fontId="0" fillId="0" borderId="2" xfId="0" applyNumberFormat="1" applyFill="1" applyBorder="1" applyAlignment="1">
      <alignment horizontal="center"/>
    </xf>
    <xf numFmtId="9" fontId="0" fillId="0" borderId="7" xfId="0" applyNumberFormat="1" applyFill="1" applyBorder="1" applyAlignment="1">
      <alignment horizontal="center"/>
    </xf>
    <xf numFmtId="0" fontId="19" fillId="5" borderId="2" xfId="0" applyFont="1" applyFill="1" applyBorder="1" applyAlignment="1">
      <alignment horizontal="center" vertical="top" wrapText="1"/>
    </xf>
    <xf numFmtId="10" fontId="20" fillId="5" borderId="2" xfId="1" applyNumberFormat="1" applyFont="1" applyFill="1" applyBorder="1" applyAlignment="1">
      <alignment horizontal="center" vertical="top" wrapText="1"/>
    </xf>
    <xf numFmtId="10" fontId="28" fillId="5" borderId="2" xfId="2" applyNumberFormat="1" applyFont="1" applyFill="1" applyBorder="1" applyAlignment="1">
      <alignment horizontal="right" vertical="top" wrapText="1"/>
    </xf>
    <xf numFmtId="10" fontId="15" fillId="5" borderId="40" xfId="0" applyNumberFormat="1" applyFont="1" applyFill="1" applyBorder="1" applyAlignment="1">
      <alignment horizontal="center" vertical="top" wrapText="1"/>
    </xf>
    <xf numFmtId="0" fontId="0" fillId="0" borderId="0" xfId="0" applyFont="1" applyAlignment="1">
      <alignment vertical="top"/>
    </xf>
    <xf numFmtId="0" fontId="0" fillId="0" borderId="2" xfId="0" applyFill="1" applyBorder="1" applyAlignment="1">
      <alignment horizontal="left" vertical="top" wrapText="1"/>
    </xf>
    <xf numFmtId="0" fontId="4" fillId="8" borderId="44" xfId="0" applyFont="1" applyFill="1" applyBorder="1" applyAlignment="1">
      <alignment horizontal="center" vertical="center" wrapText="1"/>
    </xf>
    <xf numFmtId="9" fontId="1" fillId="8" borderId="51" xfId="0" applyNumberFormat="1" applyFont="1" applyFill="1" applyBorder="1" applyAlignment="1">
      <alignment horizontal="center"/>
    </xf>
    <xf numFmtId="9" fontId="4" fillId="9" borderId="2" xfId="0" applyNumberFormat="1" applyFont="1" applyFill="1" applyBorder="1" applyAlignment="1">
      <alignment horizontal="center" vertical="center" wrapText="1"/>
    </xf>
    <xf numFmtId="9" fontId="4" fillId="5" borderId="2" xfId="0" applyNumberFormat="1" applyFont="1" applyFill="1" applyBorder="1" applyAlignment="1">
      <alignment horizontal="center" vertical="center" wrapText="1"/>
    </xf>
    <xf numFmtId="9" fontId="1" fillId="5" borderId="2" xfId="0" applyNumberFormat="1" applyFont="1" applyFill="1" applyBorder="1" applyAlignment="1">
      <alignment horizontal="center"/>
    </xf>
    <xf numFmtId="9" fontId="0" fillId="0" borderId="27" xfId="0" applyNumberFormat="1" applyFont="1" applyBorder="1" applyAlignment="1">
      <alignment horizontal="center"/>
    </xf>
    <xf numFmtId="0" fontId="0" fillId="0" borderId="2" xfId="0" applyFont="1" applyBorder="1" applyAlignment="1">
      <alignment horizontal="left" vertical="top" wrapText="1"/>
    </xf>
    <xf numFmtId="0" fontId="19" fillId="11" borderId="2" xfId="0" applyFont="1" applyFill="1" applyBorder="1" applyAlignment="1">
      <alignment horizontal="center" vertical="top" wrapText="1"/>
    </xf>
    <xf numFmtId="0" fontId="0" fillId="11" borderId="3" xfId="0" applyFill="1" applyBorder="1" applyAlignment="1">
      <alignment horizontal="left" vertical="top" wrapText="1"/>
    </xf>
    <xf numFmtId="0" fontId="0" fillId="11" borderId="2" xfId="0" applyFill="1" applyBorder="1" applyAlignment="1">
      <alignment horizontal="left" vertical="top" wrapText="1"/>
    </xf>
    <xf numFmtId="0" fontId="0" fillId="11" borderId="2" xfId="0" applyFill="1" applyBorder="1" applyAlignment="1">
      <alignment vertical="top" wrapText="1"/>
    </xf>
    <xf numFmtId="0" fontId="0" fillId="11" borderId="2" xfId="0" applyFill="1" applyBorder="1" applyAlignment="1">
      <alignment vertical="top"/>
    </xf>
    <xf numFmtId="0" fontId="6" fillId="0" borderId="2" xfId="0" applyFont="1" applyBorder="1" applyAlignment="1">
      <alignment horizontal="center" vertical="top"/>
    </xf>
    <xf numFmtId="10" fontId="15" fillId="11" borderId="40" xfId="0" applyNumberFormat="1" applyFont="1" applyFill="1" applyBorder="1" applyAlignment="1">
      <alignment horizontal="center" vertical="top" wrapText="1"/>
    </xf>
    <xf numFmtId="0" fontId="3" fillId="0" borderId="2" xfId="0" applyFont="1" applyBorder="1" applyAlignment="1">
      <alignment vertical="top"/>
    </xf>
    <xf numFmtId="9" fontId="0" fillId="0" borderId="8" xfId="0" applyNumberFormat="1" applyFill="1" applyBorder="1" applyAlignment="1">
      <alignment horizontal="center"/>
    </xf>
    <xf numFmtId="9" fontId="0" fillId="0" borderId="9" xfId="0" applyNumberFormat="1" applyFill="1" applyBorder="1" applyAlignment="1">
      <alignment horizontal="center"/>
    </xf>
    <xf numFmtId="9" fontId="5" fillId="11" borderId="2" xfId="0" applyNumberFormat="1" applyFont="1" applyFill="1" applyBorder="1" applyAlignment="1">
      <alignment horizontal="center" vertical="center" wrapText="1"/>
    </xf>
    <xf numFmtId="0" fontId="0" fillId="0" borderId="28" xfId="0" applyFill="1" applyBorder="1" applyAlignment="1">
      <alignment horizontal="center"/>
    </xf>
    <xf numFmtId="0" fontId="0" fillId="0" borderId="35" xfId="0" applyFill="1" applyBorder="1" applyAlignment="1">
      <alignment horizontal="center"/>
    </xf>
    <xf numFmtId="9" fontId="30" fillId="0" borderId="54" xfId="0" applyNumberFormat="1" applyFont="1" applyBorder="1" applyAlignment="1">
      <alignment horizontal="center"/>
    </xf>
    <xf numFmtId="9" fontId="30" fillId="0" borderId="54" xfId="2" applyFont="1" applyFill="1" applyBorder="1" applyAlignment="1">
      <alignment horizontal="center"/>
    </xf>
    <xf numFmtId="9" fontId="30" fillId="0" borderId="57" xfId="0" applyNumberFormat="1" applyFont="1" applyBorder="1" applyAlignment="1">
      <alignment horizontal="center"/>
    </xf>
    <xf numFmtId="0" fontId="0" fillId="0" borderId="3" xfId="0" applyBorder="1" applyAlignment="1">
      <alignment horizontal="center" vertical="top"/>
    </xf>
    <xf numFmtId="0" fontId="17" fillId="0" borderId="0" xfId="0" applyFont="1" applyFill="1" applyBorder="1" applyAlignment="1">
      <alignment horizontal="center" vertical="top" wrapText="1"/>
    </xf>
    <xf numFmtId="0" fontId="18" fillId="0" borderId="0" xfId="0" applyFont="1" applyFill="1" applyBorder="1" applyAlignment="1">
      <alignment vertical="top" wrapText="1"/>
    </xf>
    <xf numFmtId="9" fontId="4" fillId="9" borderId="7" xfId="0" applyNumberFormat="1" applyFont="1" applyFill="1" applyBorder="1" applyAlignment="1">
      <alignment horizontal="center" vertical="center" wrapText="1"/>
    </xf>
    <xf numFmtId="9" fontId="1" fillId="5" borderId="7" xfId="0" applyNumberFormat="1" applyFont="1" applyFill="1" applyBorder="1" applyAlignment="1">
      <alignment horizontal="center"/>
    </xf>
    <xf numFmtId="9" fontId="4" fillId="12" borderId="7" xfId="2" applyFont="1" applyFill="1" applyBorder="1" applyAlignment="1">
      <alignment horizontal="center" vertical="center" wrapText="1"/>
    </xf>
    <xf numFmtId="0" fontId="0" fillId="7" borderId="31" xfId="0" applyFill="1" applyBorder="1" applyAlignment="1">
      <alignment vertical="top"/>
    </xf>
    <xf numFmtId="0" fontId="0" fillId="7" borderId="12" xfId="0" applyFill="1" applyBorder="1" applyAlignment="1">
      <alignment vertical="top"/>
    </xf>
    <xf numFmtId="0" fontId="0" fillId="7" borderId="12" xfId="0" applyFill="1" applyBorder="1" applyAlignment="1">
      <alignment horizontal="center" vertical="top"/>
    </xf>
    <xf numFmtId="0" fontId="0" fillId="7" borderId="59" xfId="0" applyFill="1" applyBorder="1" applyAlignment="1">
      <alignment vertical="top"/>
    </xf>
    <xf numFmtId="0" fontId="0" fillId="7" borderId="13" xfId="0" applyFill="1" applyBorder="1" applyAlignment="1">
      <alignment vertical="top"/>
    </xf>
    <xf numFmtId="0" fontId="1" fillId="13" borderId="39" xfId="0" applyFont="1" applyFill="1" applyBorder="1" applyAlignment="1">
      <alignment horizontal="center" vertical="top"/>
    </xf>
    <xf numFmtId="0" fontId="1" fillId="13" borderId="10" xfId="0" applyFont="1" applyFill="1" applyBorder="1" applyAlignment="1">
      <alignment horizontal="center" vertical="top"/>
    </xf>
    <xf numFmtId="0" fontId="1" fillId="13" borderId="11" xfId="0" applyFont="1" applyFill="1" applyBorder="1" applyAlignment="1">
      <alignment horizontal="center" vertical="top"/>
    </xf>
    <xf numFmtId="0" fontId="0" fillId="7" borderId="34" xfId="0" applyFill="1" applyBorder="1" applyAlignment="1">
      <alignment vertical="top"/>
    </xf>
    <xf numFmtId="0" fontId="0" fillId="0" borderId="7" xfId="0" applyBorder="1" applyAlignment="1">
      <alignment horizontal="center" vertical="top"/>
    </xf>
    <xf numFmtId="0" fontId="0" fillId="0" borderId="61" xfId="0" applyBorder="1" applyAlignment="1">
      <alignment vertical="top"/>
    </xf>
    <xf numFmtId="0" fontId="0" fillId="0" borderId="45" xfId="0" applyBorder="1" applyAlignment="1">
      <alignment horizontal="center" vertical="top"/>
    </xf>
    <xf numFmtId="0" fontId="0" fillId="7" borderId="49" xfId="0" applyFill="1" applyBorder="1" applyAlignment="1">
      <alignment vertical="top"/>
    </xf>
    <xf numFmtId="0" fontId="0" fillId="7" borderId="14" xfId="0" applyFill="1" applyBorder="1" applyAlignment="1">
      <alignment vertical="top"/>
    </xf>
    <xf numFmtId="0" fontId="0" fillId="7" borderId="14" xfId="0" applyFill="1" applyBorder="1" applyAlignment="1">
      <alignment horizontal="center" vertical="top"/>
    </xf>
    <xf numFmtId="0" fontId="0" fillId="7" borderId="60" xfId="0" applyFill="1" applyBorder="1" applyAlignment="1">
      <alignment vertical="top"/>
    </xf>
    <xf numFmtId="0" fontId="0" fillId="0" borderId="36" xfId="0" applyBorder="1" applyAlignment="1">
      <alignment vertical="top" wrapText="1"/>
    </xf>
    <xf numFmtId="9" fontId="2" fillId="0" borderId="0" xfId="0" applyNumberFormat="1" applyFont="1" applyAlignment="1">
      <alignment vertical="top"/>
    </xf>
    <xf numFmtId="0" fontId="24" fillId="0" borderId="36" xfId="0" applyFont="1" applyBorder="1" applyAlignment="1">
      <alignment vertical="top"/>
    </xf>
    <xf numFmtId="10" fontId="21" fillId="12" borderId="3" xfId="1" applyNumberFormat="1" applyFont="1" applyFill="1" applyBorder="1" applyAlignment="1">
      <alignment horizontal="center" vertical="top" wrapText="1"/>
    </xf>
    <xf numFmtId="10" fontId="21" fillId="0" borderId="0" xfId="1" applyNumberFormat="1" applyFont="1" applyFill="1" applyBorder="1" applyAlignment="1">
      <alignment horizontal="center" vertical="top" wrapText="1"/>
    </xf>
    <xf numFmtId="10" fontId="21" fillId="12" borderId="2" xfId="1" applyNumberFormat="1" applyFont="1" applyFill="1" applyBorder="1" applyAlignment="1">
      <alignment horizontal="center" vertical="top" wrapText="1"/>
    </xf>
    <xf numFmtId="0" fontId="20" fillId="0" borderId="0" xfId="0" applyFont="1" applyFill="1" applyBorder="1" applyAlignment="1">
      <alignment horizontal="left" vertical="top" wrapText="1"/>
    </xf>
    <xf numFmtId="0" fontId="15" fillId="0" borderId="0" xfId="0" applyFont="1" applyFill="1" applyBorder="1" applyAlignment="1">
      <alignment horizontal="left" vertical="top" wrapText="1"/>
    </xf>
    <xf numFmtId="10" fontId="19" fillId="14" borderId="2" xfId="0" applyNumberFormat="1" applyFont="1" applyFill="1" applyBorder="1" applyAlignment="1">
      <alignment horizontal="center" vertical="top" wrapText="1"/>
    </xf>
    <xf numFmtId="10" fontId="16" fillId="14" borderId="2" xfId="0" applyNumberFormat="1" applyFont="1" applyFill="1" applyBorder="1" applyAlignment="1">
      <alignment horizontal="center" vertical="top" wrapText="1"/>
    </xf>
    <xf numFmtId="0" fontId="15" fillId="2" borderId="15" xfId="0" applyFont="1" applyFill="1" applyBorder="1" applyAlignment="1">
      <alignment vertical="top" wrapText="1"/>
    </xf>
    <xf numFmtId="0" fontId="3" fillId="0" borderId="15" xfId="0" applyFont="1" applyFill="1" applyBorder="1" applyAlignment="1">
      <alignment horizontal="center" vertical="top"/>
    </xf>
    <xf numFmtId="10" fontId="16" fillId="14" borderId="5" xfId="0" applyNumberFormat="1" applyFont="1" applyFill="1" applyBorder="1" applyAlignment="1">
      <alignment horizontal="center" vertical="top" wrapText="1"/>
    </xf>
    <xf numFmtId="0" fontId="15" fillId="0" borderId="24" xfId="0" applyFont="1" applyBorder="1" applyAlignment="1">
      <alignment vertical="top" wrapText="1"/>
    </xf>
    <xf numFmtId="10" fontId="16" fillId="14" borderId="2" xfId="0" applyNumberFormat="1" applyFont="1" applyFill="1" applyBorder="1" applyAlignment="1">
      <alignment vertical="top" wrapText="1"/>
    </xf>
    <xf numFmtId="9" fontId="25" fillId="15" borderId="2" xfId="2" applyFont="1" applyFill="1" applyBorder="1" applyAlignment="1">
      <alignment horizontal="center" vertical="top" wrapText="1"/>
    </xf>
    <xf numFmtId="2" fontId="15" fillId="0" borderId="0" xfId="2" applyNumberFormat="1" applyFont="1" applyAlignment="1">
      <alignment vertical="top" wrapText="1"/>
    </xf>
    <xf numFmtId="2" fontId="19" fillId="14" borderId="2" xfId="2" applyNumberFormat="1" applyFont="1" applyFill="1" applyBorder="1" applyAlignment="1">
      <alignment horizontal="center" vertical="top" wrapText="1"/>
    </xf>
    <xf numFmtId="2" fontId="16" fillId="14" borderId="2" xfId="2" applyNumberFormat="1" applyFont="1" applyFill="1" applyBorder="1" applyAlignment="1">
      <alignment horizontal="center" vertical="top" wrapText="1"/>
    </xf>
    <xf numFmtId="2" fontId="21" fillId="12" borderId="2" xfId="2" applyNumberFormat="1" applyFont="1" applyFill="1" applyBorder="1" applyAlignment="1">
      <alignment horizontal="center" vertical="top" wrapText="1"/>
    </xf>
    <xf numFmtId="2" fontId="15" fillId="0" borderId="0" xfId="2" applyNumberFormat="1" applyFont="1" applyBorder="1" applyAlignment="1">
      <alignment vertical="top" wrapText="1"/>
    </xf>
    <xf numFmtId="2" fontId="15" fillId="0" borderId="0" xfId="0" applyNumberFormat="1" applyFont="1" applyBorder="1" applyAlignment="1">
      <alignment vertical="top" wrapText="1"/>
    </xf>
    <xf numFmtId="2" fontId="15" fillId="0" borderId="14" xfId="2" applyNumberFormat="1" applyFont="1" applyBorder="1" applyAlignment="1">
      <alignment vertical="top" wrapText="1"/>
    </xf>
    <xf numFmtId="2" fontId="21" fillId="0" borderId="0" xfId="2" applyNumberFormat="1" applyFont="1" applyFill="1" applyBorder="1" applyAlignment="1">
      <alignment horizontal="center" vertical="top" wrapText="1"/>
    </xf>
    <xf numFmtId="2" fontId="16" fillId="14" borderId="2" xfId="0" applyNumberFormat="1" applyFont="1" applyFill="1" applyBorder="1" applyAlignment="1">
      <alignment vertical="top" wrapText="1"/>
    </xf>
    <xf numFmtId="2" fontId="15" fillId="0" borderId="2" xfId="0" applyNumberFormat="1" applyFont="1" applyBorder="1" applyAlignment="1">
      <alignment vertical="top" wrapText="1"/>
    </xf>
    <xf numFmtId="2" fontId="16" fillId="0" borderId="0" xfId="2" applyNumberFormat="1" applyFont="1" applyBorder="1" applyAlignment="1">
      <alignment vertical="top" wrapText="1"/>
    </xf>
    <xf numFmtId="9" fontId="0" fillId="0" borderId="0" xfId="0" applyNumberFormat="1"/>
    <xf numFmtId="9" fontId="31" fillId="0" borderId="0" xfId="2" applyFont="1" applyAlignment="1">
      <alignment vertical="top" wrapText="1"/>
    </xf>
    <xf numFmtId="10" fontId="31" fillId="0" borderId="0" xfId="1" applyNumberFormat="1" applyFont="1" applyFill="1" applyBorder="1" applyAlignment="1">
      <alignment horizontal="right" vertical="top" wrapText="1"/>
    </xf>
    <xf numFmtId="0" fontId="26" fillId="0" borderId="0" xfId="0" applyFont="1" applyAlignment="1">
      <alignment vertical="top" wrapText="1"/>
    </xf>
    <xf numFmtId="0" fontId="0" fillId="0" borderId="0" xfId="0" applyAlignment="1">
      <alignment vertical="top"/>
    </xf>
    <xf numFmtId="10" fontId="31" fillId="0" borderId="0" xfId="0" applyNumberFormat="1" applyFont="1" applyAlignment="1">
      <alignment vertical="top" wrapText="1"/>
    </xf>
    <xf numFmtId="10" fontId="31" fillId="0" borderId="0" xfId="0" applyNumberFormat="1" applyFont="1" applyBorder="1" applyAlignment="1">
      <alignment vertical="top" wrapText="1"/>
    </xf>
    <xf numFmtId="10" fontId="31" fillId="0" borderId="0" xfId="0" applyNumberFormat="1" applyFont="1" applyBorder="1" applyAlignment="1">
      <alignment horizontal="right" vertical="top" wrapText="1"/>
    </xf>
    <xf numFmtId="10" fontId="32" fillId="12" borderId="2" xfId="2" applyNumberFormat="1" applyFont="1" applyFill="1" applyBorder="1" applyAlignment="1">
      <alignment horizontal="center"/>
    </xf>
    <xf numFmtId="2" fontId="15" fillId="0" borderId="8" xfId="0" applyNumberFormat="1" applyFont="1" applyBorder="1" applyAlignment="1">
      <alignment horizontal="center" vertical="top" wrapText="1"/>
    </xf>
    <xf numFmtId="2" fontId="19" fillId="2" borderId="10" xfId="0" applyNumberFormat="1" applyFont="1" applyFill="1" applyBorder="1" applyAlignment="1">
      <alignment horizontal="center" vertical="top" wrapText="1"/>
    </xf>
    <xf numFmtId="2" fontId="31" fillId="0" borderId="0" xfId="2" applyNumberFormat="1" applyFont="1" applyAlignment="1">
      <alignment vertical="top" wrapText="1"/>
    </xf>
    <xf numFmtId="2" fontId="31" fillId="0" borderId="0" xfId="1" applyNumberFormat="1" applyFont="1" applyFill="1" applyBorder="1" applyAlignment="1">
      <alignment horizontal="right" vertical="top" wrapText="1"/>
    </xf>
    <xf numFmtId="2" fontId="31" fillId="0" borderId="0" xfId="0" applyNumberFormat="1" applyFont="1" applyAlignment="1">
      <alignment vertical="top" wrapText="1"/>
    </xf>
    <xf numFmtId="2" fontId="19" fillId="2" borderId="11" xfId="0" applyNumberFormat="1" applyFont="1" applyFill="1" applyBorder="1" applyAlignment="1">
      <alignment horizontal="center" vertical="top" wrapText="1"/>
    </xf>
    <xf numFmtId="2" fontId="15" fillId="0" borderId="5" xfId="0" applyNumberFormat="1" applyFont="1" applyBorder="1" applyAlignment="1">
      <alignment horizontal="center" vertical="top" wrapText="1"/>
    </xf>
    <xf numFmtId="2" fontId="15" fillId="0" borderId="30" xfId="0" applyNumberFormat="1" applyFont="1" applyBorder="1" applyAlignment="1">
      <alignment horizontal="center" vertical="top" wrapText="1"/>
    </xf>
    <xf numFmtId="2" fontId="15" fillId="0" borderId="62" xfId="0" applyNumberFormat="1" applyFont="1" applyBorder="1" applyAlignment="1">
      <alignment horizontal="center" vertical="top" wrapText="1"/>
    </xf>
    <xf numFmtId="0" fontId="20" fillId="0" borderId="0" xfId="0" applyFont="1" applyBorder="1" applyAlignment="1">
      <alignment horizontal="left" vertical="top" wrapText="1"/>
    </xf>
    <xf numFmtId="2" fontId="31" fillId="0" borderId="0" xfId="0" applyNumberFormat="1" applyFont="1" applyBorder="1" applyAlignment="1">
      <alignment vertical="top" wrapText="1"/>
    </xf>
    <xf numFmtId="2" fontId="31" fillId="0" borderId="0" xfId="0" applyNumberFormat="1" applyFont="1" applyBorder="1" applyAlignment="1">
      <alignment horizontal="right" vertical="top" wrapText="1"/>
    </xf>
    <xf numFmtId="9" fontId="30" fillId="0" borderId="53" xfId="2" applyFont="1" applyFill="1" applyBorder="1" applyAlignment="1">
      <alignment horizontal="center"/>
    </xf>
    <xf numFmtId="9" fontId="30" fillId="0" borderId="53" xfId="0" applyNumberFormat="1" applyFont="1" applyFill="1" applyBorder="1" applyAlignment="1">
      <alignment horizontal="center"/>
    </xf>
    <xf numFmtId="9" fontId="30" fillId="0" borderId="54" xfId="0" applyNumberFormat="1" applyFont="1" applyFill="1" applyBorder="1" applyAlignment="1">
      <alignment horizontal="center"/>
    </xf>
    <xf numFmtId="9" fontId="30" fillId="0" borderId="57" xfId="0" applyNumberFormat="1" applyFont="1" applyFill="1" applyBorder="1" applyAlignment="1">
      <alignment horizontal="center"/>
    </xf>
    <xf numFmtId="9" fontId="5" fillId="11" borderId="7" xfId="0" applyNumberFormat="1" applyFont="1" applyFill="1" applyBorder="1" applyAlignment="1">
      <alignment horizontal="center" vertical="center" wrapText="1"/>
    </xf>
    <xf numFmtId="9" fontId="1" fillId="8" borderId="52" xfId="0" applyNumberFormat="1" applyFont="1" applyFill="1" applyBorder="1" applyAlignment="1">
      <alignment horizontal="center"/>
    </xf>
    <xf numFmtId="0" fontId="24" fillId="0" borderId="36" xfId="0" applyFont="1" applyBorder="1" applyAlignment="1">
      <alignment vertical="top" wrapText="1"/>
    </xf>
    <xf numFmtId="0" fontId="1" fillId="0" borderId="36" xfId="0" applyFont="1" applyBorder="1" applyAlignment="1">
      <alignment vertical="top"/>
    </xf>
    <xf numFmtId="9" fontId="15" fillId="3" borderId="63" xfId="2" applyFont="1" applyFill="1" applyBorder="1" applyAlignment="1">
      <alignment horizontal="center" vertical="top" wrapText="1"/>
    </xf>
    <xf numFmtId="0" fontId="27" fillId="0" borderId="2" xfId="0" applyFont="1" applyBorder="1" applyAlignment="1">
      <alignment wrapText="1"/>
    </xf>
    <xf numFmtId="9" fontId="30" fillId="0" borderId="55" xfId="2" applyFont="1" applyFill="1" applyBorder="1" applyAlignment="1">
      <alignment horizontal="center"/>
    </xf>
    <xf numFmtId="9" fontId="30" fillId="0" borderId="55" xfId="0" applyNumberFormat="1" applyFont="1" applyFill="1" applyBorder="1" applyAlignment="1">
      <alignment horizontal="center"/>
    </xf>
    <xf numFmtId="9" fontId="30" fillId="0" borderId="56" xfId="0" applyNumberFormat="1" applyFont="1" applyFill="1" applyBorder="1" applyAlignment="1">
      <alignment horizontal="center"/>
    </xf>
    <xf numFmtId="0" fontId="6" fillId="0" borderId="2" xfId="0" applyFont="1" applyFill="1" applyBorder="1" applyAlignment="1">
      <alignment horizontal="justify" vertical="top"/>
    </xf>
    <xf numFmtId="0" fontId="0" fillId="0" borderId="30" xfId="0" applyBorder="1" applyAlignment="1">
      <alignment horizontal="justify" vertical="top"/>
    </xf>
    <xf numFmtId="0" fontId="15" fillId="0" borderId="48" xfId="0" applyFont="1" applyFill="1" applyBorder="1" applyAlignment="1">
      <alignment vertical="top" wrapText="1"/>
    </xf>
    <xf numFmtId="0" fontId="6" fillId="16" borderId="2" xfId="0" applyFont="1" applyFill="1" applyBorder="1" applyAlignment="1">
      <alignment horizontal="justify" vertical="top"/>
    </xf>
    <xf numFmtId="0" fontId="0" fillId="16" borderId="2" xfId="0" applyFill="1" applyBorder="1" applyAlignment="1">
      <alignment vertical="top" wrapText="1"/>
    </xf>
    <xf numFmtId="0" fontId="20" fillId="0" borderId="5" xfId="0" applyFont="1" applyFill="1" applyBorder="1" applyAlignment="1">
      <alignment horizontal="left" vertical="top" wrapText="1"/>
    </xf>
    <xf numFmtId="0" fontId="15" fillId="16" borderId="48" xfId="0" applyFont="1" applyFill="1" applyBorder="1" applyAlignment="1">
      <alignment vertical="top" wrapText="1"/>
    </xf>
    <xf numFmtId="0" fontId="0" fillId="0" borderId="3" xfId="0" applyBorder="1" applyAlignment="1">
      <alignment vertical="top" wrapText="1"/>
    </xf>
    <xf numFmtId="0" fontId="6" fillId="0" borderId="3" xfId="0" applyFont="1" applyBorder="1" applyAlignment="1">
      <alignment horizontal="justify" vertical="top"/>
    </xf>
    <xf numFmtId="0" fontId="19" fillId="9" borderId="0" xfId="0" applyFont="1" applyFill="1" applyAlignment="1">
      <alignment horizontal="left" vertical="top" wrapText="1"/>
    </xf>
    <xf numFmtId="0" fontId="2" fillId="9" borderId="0" xfId="0" applyFont="1" applyFill="1" applyAlignment="1">
      <alignment horizontal="left" vertical="top"/>
    </xf>
    <xf numFmtId="0" fontId="26" fillId="9" borderId="0" xfId="0" applyFont="1" applyFill="1" applyAlignment="1">
      <alignment horizontal="left" vertical="top" wrapText="1"/>
    </xf>
    <xf numFmtId="9" fontId="0" fillId="0" borderId="27" xfId="0" applyNumberFormat="1" applyFont="1" applyBorder="1" applyAlignment="1">
      <alignment wrapText="1"/>
    </xf>
    <xf numFmtId="0" fontId="2" fillId="0" borderId="46" xfId="0" applyFont="1" applyFill="1" applyBorder="1" applyAlignment="1">
      <alignment horizontal="center"/>
    </xf>
    <xf numFmtId="0" fontId="0" fillId="0" borderId="47" xfId="0" applyFill="1" applyBorder="1" applyAlignment="1">
      <alignment horizontal="center"/>
    </xf>
    <xf numFmtId="0" fontId="0" fillId="0" borderId="47" xfId="0" applyBorder="1" applyAlignment="1">
      <alignment horizontal="center"/>
    </xf>
    <xf numFmtId="0" fontId="0" fillId="0" borderId="33" xfId="0" applyBorder="1" applyAlignment="1">
      <alignment horizontal="center"/>
    </xf>
    <xf numFmtId="0" fontId="4" fillId="8" borderId="42" xfId="0" applyFont="1" applyFill="1" applyBorder="1" applyAlignment="1">
      <alignment horizontal="center" vertical="center" wrapText="1"/>
    </xf>
    <xf numFmtId="0" fontId="0" fillId="8" borderId="43" xfId="0" applyFill="1" applyBorder="1" applyAlignment="1"/>
    <xf numFmtId="0" fontId="0" fillId="8" borderId="50" xfId="0" applyFill="1" applyBorder="1" applyAlignment="1"/>
    <xf numFmtId="0" fontId="17" fillId="0" borderId="0" xfId="0" applyFont="1" applyFill="1" applyBorder="1" applyAlignment="1">
      <alignment horizontal="center" vertical="top" wrapText="1"/>
    </xf>
    <xf numFmtId="0" fontId="18" fillId="0" borderId="0" xfId="0" applyFont="1" applyFill="1" applyBorder="1" applyAlignment="1">
      <alignment vertical="top" wrapText="1"/>
    </xf>
    <xf numFmtId="0" fontId="19" fillId="2" borderId="19" xfId="0" applyFont="1" applyFill="1" applyBorder="1" applyAlignment="1">
      <alignment horizontal="center" vertical="top" wrapText="1"/>
    </xf>
    <xf numFmtId="0" fontId="0" fillId="0" borderId="20" xfId="0" applyBorder="1" applyAlignment="1">
      <alignment horizontal="center" vertical="top" wrapText="1"/>
    </xf>
    <xf numFmtId="0" fontId="0" fillId="0" borderId="21" xfId="0" applyBorder="1" applyAlignment="1">
      <alignment horizontal="center" vertical="top" wrapText="1"/>
    </xf>
    <xf numFmtId="0" fontId="3" fillId="7" borderId="38" xfId="0" applyFont="1" applyFill="1" applyBorder="1" applyAlignment="1">
      <alignment horizontal="left" vertical="top"/>
    </xf>
    <xf numFmtId="0" fontId="3" fillId="7" borderId="4" xfId="0" applyFont="1" applyFill="1" applyBorder="1" applyAlignment="1">
      <alignment horizontal="left" vertical="top"/>
    </xf>
    <xf numFmtId="0" fontId="0" fillId="7" borderId="4" xfId="0" applyFill="1" applyBorder="1" applyAlignment="1">
      <alignment vertical="top"/>
    </xf>
    <xf numFmtId="0" fontId="0" fillId="7" borderId="22" xfId="0" applyFill="1" applyBorder="1" applyAlignment="1">
      <alignment vertical="top"/>
    </xf>
    <xf numFmtId="0" fontId="3" fillId="7" borderId="38" xfId="0" applyFont="1" applyFill="1" applyBorder="1" applyAlignment="1">
      <alignment horizontal="left" vertical="top" wrapText="1"/>
    </xf>
    <xf numFmtId="0" fontId="3" fillId="7" borderId="4" xfId="0" applyFont="1" applyFill="1" applyBorder="1" applyAlignment="1">
      <alignment horizontal="left" vertical="top" wrapText="1"/>
    </xf>
    <xf numFmtId="0" fontId="3" fillId="2" borderId="25" xfId="0" applyFont="1" applyFill="1" applyBorder="1" applyAlignment="1">
      <alignment horizontal="center" vertical="top"/>
    </xf>
    <xf numFmtId="0" fontId="3" fillId="2" borderId="0" xfId="0" applyFont="1" applyFill="1" applyBorder="1" applyAlignment="1">
      <alignment horizontal="center" vertical="top"/>
    </xf>
    <xf numFmtId="0" fontId="0" fillId="0" borderId="1" xfId="0" applyBorder="1" applyAlignment="1">
      <alignment horizontal="center" vertical="top"/>
    </xf>
    <xf numFmtId="0" fontId="0" fillId="0" borderId="18" xfId="0" applyBorder="1" applyAlignment="1">
      <alignment horizontal="center" vertical="top"/>
    </xf>
    <xf numFmtId="0" fontId="3" fillId="2" borderId="17" xfId="0" applyFont="1" applyFill="1" applyBorder="1" applyAlignment="1">
      <alignment horizontal="center" vertical="top"/>
    </xf>
    <xf numFmtId="0" fontId="3" fillId="2" borderId="1" xfId="0" applyFont="1" applyFill="1" applyBorder="1" applyAlignment="1">
      <alignment horizontal="center" vertical="top"/>
    </xf>
    <xf numFmtId="0" fontId="0" fillId="0" borderId="0" xfId="0" applyBorder="1" applyAlignment="1">
      <alignment horizontal="center" vertical="top"/>
    </xf>
    <xf numFmtId="0" fontId="0" fillId="0" borderId="24" xfId="0" applyBorder="1" applyAlignment="1">
      <alignment horizontal="center" vertical="top"/>
    </xf>
    <xf numFmtId="0" fontId="15" fillId="0" borderId="20" xfId="0" applyFont="1" applyBorder="1" applyAlignment="1">
      <alignment horizontal="center" vertical="top" wrapText="1"/>
    </xf>
    <xf numFmtId="0" fontId="0" fillId="0" borderId="58" xfId="0" applyBorder="1" applyAlignment="1">
      <alignment horizontal="center" vertical="top" wrapText="1"/>
    </xf>
    <xf numFmtId="0" fontId="19" fillId="2" borderId="17" xfId="0" applyFont="1" applyFill="1" applyBorder="1" applyAlignment="1">
      <alignment horizontal="center" vertical="top" wrapText="1"/>
    </xf>
    <xf numFmtId="0" fontId="0" fillId="0" borderId="1" xfId="0" applyBorder="1" applyAlignment="1">
      <alignment horizontal="center" vertical="top" wrapText="1"/>
    </xf>
    <xf numFmtId="0" fontId="0" fillId="0" borderId="18" xfId="0" applyBorder="1" applyAlignment="1">
      <alignment horizontal="center" vertical="top" wrapText="1"/>
    </xf>
    <xf numFmtId="0" fontId="19" fillId="2" borderId="26" xfId="0" applyFont="1" applyFill="1" applyBorder="1" applyAlignment="1">
      <alignment horizontal="center" vertical="top" wrapText="1"/>
    </xf>
    <xf numFmtId="0" fontId="15" fillId="0" borderId="21" xfId="0" applyFont="1" applyBorder="1" applyAlignment="1">
      <alignment horizontal="center" vertical="top" wrapText="1"/>
    </xf>
    <xf numFmtId="0" fontId="19" fillId="2" borderId="20" xfId="0" applyFont="1" applyFill="1" applyBorder="1" applyAlignment="1">
      <alignment horizontal="center" vertical="top" wrapText="1"/>
    </xf>
    <xf numFmtId="0" fontId="19" fillId="2" borderId="21" xfId="0" applyFont="1" applyFill="1" applyBorder="1" applyAlignment="1">
      <alignment horizontal="center" vertical="top" wrapText="1"/>
    </xf>
    <xf numFmtId="0" fontId="19" fillId="2" borderId="5" xfId="0" applyFont="1" applyFill="1" applyBorder="1" applyAlignment="1">
      <alignment horizontal="center" vertical="top" wrapText="1"/>
    </xf>
    <xf numFmtId="0" fontId="19" fillId="2" borderId="28" xfId="0" applyFont="1" applyFill="1" applyBorder="1" applyAlignment="1">
      <alignment horizontal="center" vertical="top" wrapText="1"/>
    </xf>
    <xf numFmtId="0" fontId="1" fillId="10" borderId="3" xfId="0" applyFont="1" applyFill="1" applyBorder="1" applyAlignment="1">
      <alignment horizontal="left" vertical="top" wrapText="1"/>
    </xf>
    <xf numFmtId="0" fontId="0" fillId="10" borderId="30" xfId="0" applyFill="1" applyBorder="1" applyAlignment="1">
      <alignment vertical="top" wrapText="1"/>
    </xf>
    <xf numFmtId="0" fontId="1" fillId="8" borderId="3" xfId="0" applyFont="1" applyFill="1" applyBorder="1" applyAlignment="1">
      <alignment horizontal="left" vertical="top" wrapText="1"/>
    </xf>
    <xf numFmtId="0" fontId="0" fillId="8" borderId="30" xfId="0" applyFill="1" applyBorder="1" applyAlignment="1">
      <alignment vertical="top" wrapText="1"/>
    </xf>
    <xf numFmtId="0" fontId="1" fillId="8" borderId="4" xfId="0" applyFont="1" applyFill="1" applyBorder="1" applyAlignment="1">
      <alignment horizontal="left" vertical="top" wrapText="1"/>
    </xf>
    <xf numFmtId="0" fontId="1" fillId="8" borderId="30" xfId="0" applyFont="1" applyFill="1" applyBorder="1" applyAlignment="1">
      <alignment horizontal="left" vertical="top" wrapText="1"/>
    </xf>
    <xf numFmtId="0" fontId="1" fillId="10" borderId="4" xfId="0" applyFont="1" applyFill="1" applyBorder="1" applyAlignment="1">
      <alignment horizontal="left" vertical="top" wrapText="1"/>
    </xf>
    <xf numFmtId="0" fontId="1" fillId="10" borderId="30" xfId="0" applyFont="1" applyFill="1" applyBorder="1" applyAlignment="1">
      <alignment horizontal="left" vertical="top" wrapText="1"/>
    </xf>
    <xf numFmtId="0" fontId="3" fillId="2" borderId="19" xfId="0" applyFont="1" applyFill="1" applyBorder="1" applyAlignment="1">
      <alignment horizontal="center" vertical="top"/>
    </xf>
    <xf numFmtId="0" fontId="0" fillId="0" borderId="20" xfId="0" applyBorder="1" applyAlignment="1">
      <alignment horizontal="center" vertical="top"/>
    </xf>
    <xf numFmtId="0" fontId="0" fillId="0" borderId="21" xfId="0" applyBorder="1" applyAlignment="1">
      <alignment horizontal="center" vertical="top"/>
    </xf>
    <xf numFmtId="0" fontId="26" fillId="0" borderId="0" xfId="0" applyFont="1" applyAlignment="1">
      <alignment vertical="top" wrapText="1"/>
    </xf>
    <xf numFmtId="0" fontId="0" fillId="0" borderId="0" xfId="0" applyAlignment="1">
      <alignment vertical="top"/>
    </xf>
  </cellXfs>
  <cellStyles count="3">
    <cellStyle name="Neutral" xfId="1" builtinId="28"/>
    <cellStyle name="Normal" xfId="0" builtinId="0"/>
    <cellStyle name="Percent" xfId="2" builtinId="5"/>
  </cellStyles>
  <dxfs count="0"/>
  <tableStyles count="0" defaultTableStyle="TableStyleMedium2" defaultPivotStyle="PivotStyleLight16"/>
  <colors>
    <mruColors>
      <color rgb="FFD9D9D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3" Type="http://schemas.openxmlformats.org/officeDocument/2006/relationships/image" Target="../media/image3.png"/><Relationship Id="rId7" Type="http://schemas.openxmlformats.org/officeDocument/2006/relationships/image" Target="../media/image7.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4</xdr:col>
      <xdr:colOff>129540</xdr:colOff>
      <xdr:row>2</xdr:row>
      <xdr:rowOff>60960</xdr:rowOff>
    </xdr:from>
    <xdr:to>
      <xdr:col>4</xdr:col>
      <xdr:colOff>3558837</xdr:colOff>
      <xdr:row>2</xdr:row>
      <xdr:rowOff>464855</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7566660" y="434340"/>
          <a:ext cx="3429297" cy="403895"/>
        </a:xfrm>
        <a:prstGeom prst="rect">
          <a:avLst/>
        </a:prstGeom>
      </xdr:spPr>
    </xdr:pic>
    <xdr:clientData/>
  </xdr:twoCellAnchor>
  <xdr:twoCellAnchor editAs="oneCell">
    <xdr:from>
      <xdr:col>4</xdr:col>
      <xdr:colOff>53340</xdr:colOff>
      <xdr:row>4</xdr:row>
      <xdr:rowOff>121920</xdr:rowOff>
    </xdr:from>
    <xdr:to>
      <xdr:col>4</xdr:col>
      <xdr:colOff>4679081</xdr:colOff>
      <xdr:row>4</xdr:row>
      <xdr:rowOff>335298</xdr:rowOff>
    </xdr:to>
    <xdr:pic>
      <xdr:nvPicPr>
        <xdr:cNvPr id="3" name="Picture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2"/>
        <a:stretch>
          <a:fillRect/>
        </a:stretch>
      </xdr:blipFill>
      <xdr:spPr>
        <a:xfrm>
          <a:off x="7490460" y="1043940"/>
          <a:ext cx="4625741" cy="213378"/>
        </a:xfrm>
        <a:prstGeom prst="rect">
          <a:avLst/>
        </a:prstGeom>
      </xdr:spPr>
    </xdr:pic>
    <xdr:clientData/>
  </xdr:twoCellAnchor>
  <xdr:twoCellAnchor editAs="oneCell">
    <xdr:from>
      <xdr:col>4</xdr:col>
      <xdr:colOff>106680</xdr:colOff>
      <xdr:row>5</xdr:row>
      <xdr:rowOff>38100</xdr:rowOff>
    </xdr:from>
    <xdr:to>
      <xdr:col>4</xdr:col>
      <xdr:colOff>2370016</xdr:colOff>
      <xdr:row>5</xdr:row>
      <xdr:rowOff>1546991</xdr:rowOff>
    </xdr:to>
    <xdr:pic>
      <xdr:nvPicPr>
        <xdr:cNvPr id="4" name="Picture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3"/>
        <a:stretch>
          <a:fillRect/>
        </a:stretch>
      </xdr:blipFill>
      <xdr:spPr>
        <a:xfrm>
          <a:off x="7810500" y="2240280"/>
          <a:ext cx="2263336" cy="1508891"/>
        </a:xfrm>
        <a:prstGeom prst="rect">
          <a:avLst/>
        </a:prstGeom>
      </xdr:spPr>
    </xdr:pic>
    <xdr:clientData/>
  </xdr:twoCellAnchor>
  <xdr:twoCellAnchor>
    <xdr:from>
      <xdr:col>4</xdr:col>
      <xdr:colOff>4061460</xdr:colOff>
      <xdr:row>4</xdr:row>
      <xdr:rowOff>76200</xdr:rowOff>
    </xdr:from>
    <xdr:to>
      <xdr:col>4</xdr:col>
      <xdr:colOff>4503420</xdr:colOff>
      <xdr:row>4</xdr:row>
      <xdr:rowOff>411480</xdr:rowOff>
    </xdr:to>
    <xdr:sp macro="" textlink="">
      <xdr:nvSpPr>
        <xdr:cNvPr id="5" name="Oval 4">
          <a:extLst>
            <a:ext uri="{FF2B5EF4-FFF2-40B4-BE49-F238E27FC236}">
              <a16:creationId xmlns:a16="http://schemas.microsoft.com/office/drawing/2014/main" id="{00000000-0008-0000-0000-000005000000}"/>
            </a:ext>
          </a:extLst>
        </xdr:cNvPr>
        <xdr:cNvSpPr/>
      </xdr:nvSpPr>
      <xdr:spPr>
        <a:xfrm>
          <a:off x="11765280" y="1181100"/>
          <a:ext cx="441960" cy="335280"/>
        </a:xfrm>
        <a:prstGeom prst="ellipse">
          <a:avLst/>
        </a:prstGeom>
        <a:noFill/>
        <a:ln>
          <a:solidFill>
            <a:srgbClr val="C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ZA" sz="1100"/>
        </a:p>
      </xdr:txBody>
    </xdr:sp>
    <xdr:clientData/>
  </xdr:twoCellAnchor>
  <xdr:twoCellAnchor>
    <xdr:from>
      <xdr:col>4</xdr:col>
      <xdr:colOff>1645920</xdr:colOff>
      <xdr:row>5</xdr:row>
      <xdr:rowOff>769620</xdr:rowOff>
    </xdr:from>
    <xdr:to>
      <xdr:col>4</xdr:col>
      <xdr:colOff>2087880</xdr:colOff>
      <xdr:row>5</xdr:row>
      <xdr:rowOff>1104900</xdr:rowOff>
    </xdr:to>
    <xdr:sp macro="" textlink="">
      <xdr:nvSpPr>
        <xdr:cNvPr id="7" name="Oval 6">
          <a:extLst>
            <a:ext uri="{FF2B5EF4-FFF2-40B4-BE49-F238E27FC236}">
              <a16:creationId xmlns:a16="http://schemas.microsoft.com/office/drawing/2014/main" id="{00000000-0008-0000-0000-000007000000}"/>
            </a:ext>
          </a:extLst>
        </xdr:cNvPr>
        <xdr:cNvSpPr/>
      </xdr:nvSpPr>
      <xdr:spPr>
        <a:xfrm>
          <a:off x="9349740" y="2971800"/>
          <a:ext cx="441960" cy="335280"/>
        </a:xfrm>
        <a:prstGeom prst="ellipse">
          <a:avLst/>
        </a:prstGeom>
        <a:noFill/>
        <a:ln>
          <a:solidFill>
            <a:srgbClr val="C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ZA" sz="1100"/>
        </a:p>
      </xdr:txBody>
    </xdr:sp>
    <xdr:clientData/>
  </xdr:twoCellAnchor>
  <xdr:twoCellAnchor>
    <xdr:from>
      <xdr:col>4</xdr:col>
      <xdr:colOff>175260</xdr:colOff>
      <xdr:row>2</xdr:row>
      <xdr:rowOff>76200</xdr:rowOff>
    </xdr:from>
    <xdr:to>
      <xdr:col>4</xdr:col>
      <xdr:colOff>830580</xdr:colOff>
      <xdr:row>2</xdr:row>
      <xdr:rowOff>411480</xdr:rowOff>
    </xdr:to>
    <xdr:sp macro="" textlink="">
      <xdr:nvSpPr>
        <xdr:cNvPr id="8" name="Oval 7">
          <a:extLst>
            <a:ext uri="{FF2B5EF4-FFF2-40B4-BE49-F238E27FC236}">
              <a16:creationId xmlns:a16="http://schemas.microsoft.com/office/drawing/2014/main" id="{00000000-0008-0000-0000-000008000000}"/>
            </a:ext>
          </a:extLst>
        </xdr:cNvPr>
        <xdr:cNvSpPr/>
      </xdr:nvSpPr>
      <xdr:spPr>
        <a:xfrm>
          <a:off x="7879080" y="449580"/>
          <a:ext cx="655320" cy="335280"/>
        </a:xfrm>
        <a:prstGeom prst="ellipse">
          <a:avLst/>
        </a:prstGeom>
        <a:noFill/>
        <a:ln>
          <a:solidFill>
            <a:srgbClr val="C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ZA" sz="1100"/>
        </a:p>
      </xdr:txBody>
    </xdr:sp>
    <xdr:clientData/>
  </xdr:twoCellAnchor>
  <xdr:twoCellAnchor>
    <xdr:from>
      <xdr:col>4</xdr:col>
      <xdr:colOff>845820</xdr:colOff>
      <xdr:row>2</xdr:row>
      <xdr:rowOff>83820</xdr:rowOff>
    </xdr:from>
    <xdr:to>
      <xdr:col>4</xdr:col>
      <xdr:colOff>1501140</xdr:colOff>
      <xdr:row>2</xdr:row>
      <xdr:rowOff>419100</xdr:rowOff>
    </xdr:to>
    <xdr:sp macro="" textlink="">
      <xdr:nvSpPr>
        <xdr:cNvPr id="9" name="Oval 8">
          <a:extLst>
            <a:ext uri="{FF2B5EF4-FFF2-40B4-BE49-F238E27FC236}">
              <a16:creationId xmlns:a16="http://schemas.microsoft.com/office/drawing/2014/main" id="{00000000-0008-0000-0000-000009000000}"/>
            </a:ext>
          </a:extLst>
        </xdr:cNvPr>
        <xdr:cNvSpPr/>
      </xdr:nvSpPr>
      <xdr:spPr>
        <a:xfrm>
          <a:off x="8549640" y="457200"/>
          <a:ext cx="655320" cy="335280"/>
        </a:xfrm>
        <a:prstGeom prst="ellipse">
          <a:avLst/>
        </a:prstGeom>
        <a:noFill/>
        <a:ln>
          <a:solidFill>
            <a:srgbClr val="C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ZA" sz="1100"/>
        </a:p>
      </xdr:txBody>
    </xdr:sp>
    <xdr:clientData/>
  </xdr:twoCellAnchor>
  <xdr:twoCellAnchor>
    <xdr:from>
      <xdr:col>4</xdr:col>
      <xdr:colOff>1493520</xdr:colOff>
      <xdr:row>2</xdr:row>
      <xdr:rowOff>83820</xdr:rowOff>
    </xdr:from>
    <xdr:to>
      <xdr:col>4</xdr:col>
      <xdr:colOff>2148840</xdr:colOff>
      <xdr:row>2</xdr:row>
      <xdr:rowOff>419100</xdr:rowOff>
    </xdr:to>
    <xdr:sp macro="" textlink="">
      <xdr:nvSpPr>
        <xdr:cNvPr id="10" name="Oval 9">
          <a:extLst>
            <a:ext uri="{FF2B5EF4-FFF2-40B4-BE49-F238E27FC236}">
              <a16:creationId xmlns:a16="http://schemas.microsoft.com/office/drawing/2014/main" id="{00000000-0008-0000-0000-00000A000000}"/>
            </a:ext>
          </a:extLst>
        </xdr:cNvPr>
        <xdr:cNvSpPr/>
      </xdr:nvSpPr>
      <xdr:spPr>
        <a:xfrm>
          <a:off x="9197340" y="457200"/>
          <a:ext cx="655320" cy="335280"/>
        </a:xfrm>
        <a:prstGeom prst="ellipse">
          <a:avLst/>
        </a:prstGeom>
        <a:noFill/>
        <a:ln>
          <a:solidFill>
            <a:srgbClr val="C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ZA" sz="1100"/>
        </a:p>
      </xdr:txBody>
    </xdr:sp>
    <xdr:clientData/>
  </xdr:twoCellAnchor>
  <xdr:twoCellAnchor>
    <xdr:from>
      <xdr:col>4</xdr:col>
      <xdr:colOff>2156460</xdr:colOff>
      <xdr:row>2</xdr:row>
      <xdr:rowOff>91440</xdr:rowOff>
    </xdr:from>
    <xdr:to>
      <xdr:col>4</xdr:col>
      <xdr:colOff>2811780</xdr:colOff>
      <xdr:row>2</xdr:row>
      <xdr:rowOff>426720</xdr:rowOff>
    </xdr:to>
    <xdr:sp macro="" textlink="">
      <xdr:nvSpPr>
        <xdr:cNvPr id="11" name="Oval 10">
          <a:extLst>
            <a:ext uri="{FF2B5EF4-FFF2-40B4-BE49-F238E27FC236}">
              <a16:creationId xmlns:a16="http://schemas.microsoft.com/office/drawing/2014/main" id="{00000000-0008-0000-0000-00000B000000}"/>
            </a:ext>
          </a:extLst>
        </xdr:cNvPr>
        <xdr:cNvSpPr/>
      </xdr:nvSpPr>
      <xdr:spPr>
        <a:xfrm>
          <a:off x="9860280" y="464820"/>
          <a:ext cx="655320" cy="335280"/>
        </a:xfrm>
        <a:prstGeom prst="ellipse">
          <a:avLst/>
        </a:prstGeom>
        <a:noFill/>
        <a:ln>
          <a:solidFill>
            <a:srgbClr val="C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ZA" sz="1100"/>
        </a:p>
      </xdr:txBody>
    </xdr:sp>
    <xdr:clientData/>
  </xdr:twoCellAnchor>
  <xdr:twoCellAnchor>
    <xdr:from>
      <xdr:col>4</xdr:col>
      <xdr:colOff>2819400</xdr:colOff>
      <xdr:row>2</xdr:row>
      <xdr:rowOff>91440</xdr:rowOff>
    </xdr:from>
    <xdr:to>
      <xdr:col>4</xdr:col>
      <xdr:colOff>3474720</xdr:colOff>
      <xdr:row>2</xdr:row>
      <xdr:rowOff>426720</xdr:rowOff>
    </xdr:to>
    <xdr:sp macro="" textlink="">
      <xdr:nvSpPr>
        <xdr:cNvPr id="12" name="Oval 11">
          <a:extLst>
            <a:ext uri="{FF2B5EF4-FFF2-40B4-BE49-F238E27FC236}">
              <a16:creationId xmlns:a16="http://schemas.microsoft.com/office/drawing/2014/main" id="{00000000-0008-0000-0000-00000C000000}"/>
            </a:ext>
          </a:extLst>
        </xdr:cNvPr>
        <xdr:cNvSpPr/>
      </xdr:nvSpPr>
      <xdr:spPr>
        <a:xfrm>
          <a:off x="10523220" y="464820"/>
          <a:ext cx="655320" cy="335280"/>
        </a:xfrm>
        <a:prstGeom prst="ellipse">
          <a:avLst/>
        </a:prstGeom>
        <a:noFill/>
        <a:ln>
          <a:solidFill>
            <a:srgbClr val="C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ZA" sz="1100"/>
        </a:p>
      </xdr:txBody>
    </xdr:sp>
    <xdr:clientData/>
  </xdr:twoCellAnchor>
  <xdr:twoCellAnchor editAs="oneCell">
    <xdr:from>
      <xdr:col>4</xdr:col>
      <xdr:colOff>116990</xdr:colOff>
      <xdr:row>3</xdr:row>
      <xdr:rowOff>176157</xdr:rowOff>
    </xdr:from>
    <xdr:to>
      <xdr:col>4</xdr:col>
      <xdr:colOff>1846880</xdr:colOff>
      <xdr:row>3</xdr:row>
      <xdr:rowOff>450501</xdr:rowOff>
    </xdr:to>
    <xdr:pic>
      <xdr:nvPicPr>
        <xdr:cNvPr id="13" name="Picture 12">
          <a:extLst>
            <a:ext uri="{FF2B5EF4-FFF2-40B4-BE49-F238E27FC236}">
              <a16:creationId xmlns:a16="http://schemas.microsoft.com/office/drawing/2014/main" id="{00000000-0008-0000-0000-00000D000000}"/>
            </a:ext>
          </a:extLst>
        </xdr:cNvPr>
        <xdr:cNvPicPr>
          <a:picLocks noChangeAspect="1"/>
        </xdr:cNvPicPr>
      </xdr:nvPicPr>
      <xdr:blipFill>
        <a:blip xmlns:r="http://schemas.openxmlformats.org/officeDocument/2006/relationships" r:embed="rId4"/>
        <a:stretch>
          <a:fillRect/>
        </a:stretch>
      </xdr:blipFill>
      <xdr:spPr>
        <a:xfrm>
          <a:off x="7817672" y="1278816"/>
          <a:ext cx="1729890" cy="274344"/>
        </a:xfrm>
        <a:prstGeom prst="rect">
          <a:avLst/>
        </a:prstGeom>
      </xdr:spPr>
    </xdr:pic>
    <xdr:clientData/>
  </xdr:twoCellAnchor>
  <xdr:twoCellAnchor>
    <xdr:from>
      <xdr:col>4</xdr:col>
      <xdr:colOff>129540</xdr:colOff>
      <xdr:row>3</xdr:row>
      <xdr:rowOff>53340</xdr:rowOff>
    </xdr:from>
    <xdr:to>
      <xdr:col>4</xdr:col>
      <xdr:colOff>1760220</xdr:colOff>
      <xdr:row>4</xdr:row>
      <xdr:rowOff>22860</xdr:rowOff>
    </xdr:to>
    <xdr:sp macro="" textlink="">
      <xdr:nvSpPr>
        <xdr:cNvPr id="14" name="Oval 13">
          <a:extLst>
            <a:ext uri="{FF2B5EF4-FFF2-40B4-BE49-F238E27FC236}">
              <a16:creationId xmlns:a16="http://schemas.microsoft.com/office/drawing/2014/main" id="{00000000-0008-0000-0000-00000E000000}"/>
            </a:ext>
          </a:extLst>
        </xdr:cNvPr>
        <xdr:cNvSpPr/>
      </xdr:nvSpPr>
      <xdr:spPr>
        <a:xfrm>
          <a:off x="7833360" y="1158240"/>
          <a:ext cx="1630680" cy="335280"/>
        </a:xfrm>
        <a:prstGeom prst="ellipse">
          <a:avLst/>
        </a:prstGeom>
        <a:noFill/>
        <a:ln>
          <a:solidFill>
            <a:srgbClr val="C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ZA" sz="1100"/>
        </a:p>
      </xdr:txBody>
    </xdr:sp>
    <xdr:clientData/>
  </xdr:twoCellAnchor>
  <xdr:twoCellAnchor editAs="oneCell">
    <xdr:from>
      <xdr:col>4</xdr:col>
      <xdr:colOff>52251</xdr:colOff>
      <xdr:row>7</xdr:row>
      <xdr:rowOff>160020</xdr:rowOff>
    </xdr:from>
    <xdr:to>
      <xdr:col>4</xdr:col>
      <xdr:colOff>1363005</xdr:colOff>
      <xdr:row>7</xdr:row>
      <xdr:rowOff>556294</xdr:rowOff>
    </xdr:to>
    <xdr:pic>
      <xdr:nvPicPr>
        <xdr:cNvPr id="15" name="Picture 14">
          <a:extLst>
            <a:ext uri="{FF2B5EF4-FFF2-40B4-BE49-F238E27FC236}">
              <a16:creationId xmlns:a16="http://schemas.microsoft.com/office/drawing/2014/main" id="{00000000-0008-0000-0000-00000F000000}"/>
            </a:ext>
          </a:extLst>
        </xdr:cNvPr>
        <xdr:cNvPicPr>
          <a:picLocks noChangeAspect="1"/>
        </xdr:cNvPicPr>
      </xdr:nvPicPr>
      <xdr:blipFill>
        <a:blip xmlns:r="http://schemas.openxmlformats.org/officeDocument/2006/relationships" r:embed="rId5"/>
        <a:stretch>
          <a:fillRect/>
        </a:stretch>
      </xdr:blipFill>
      <xdr:spPr>
        <a:xfrm>
          <a:off x="7770222" y="4372791"/>
          <a:ext cx="1310754" cy="396274"/>
        </a:xfrm>
        <a:prstGeom prst="rect">
          <a:avLst/>
        </a:prstGeom>
      </xdr:spPr>
    </xdr:pic>
    <xdr:clientData/>
  </xdr:twoCellAnchor>
  <xdr:twoCellAnchor editAs="oneCell">
    <xdr:from>
      <xdr:col>4</xdr:col>
      <xdr:colOff>117566</xdr:colOff>
      <xdr:row>8</xdr:row>
      <xdr:rowOff>182880</xdr:rowOff>
    </xdr:from>
    <xdr:to>
      <xdr:col>4</xdr:col>
      <xdr:colOff>1268286</xdr:colOff>
      <xdr:row>8</xdr:row>
      <xdr:rowOff>579154</xdr:rowOff>
    </xdr:to>
    <xdr:pic>
      <xdr:nvPicPr>
        <xdr:cNvPr id="16" name="Picture 15">
          <a:extLst>
            <a:ext uri="{FF2B5EF4-FFF2-40B4-BE49-F238E27FC236}">
              <a16:creationId xmlns:a16="http://schemas.microsoft.com/office/drawing/2014/main" id="{00000000-0008-0000-0000-000010000000}"/>
            </a:ext>
          </a:extLst>
        </xdr:cNvPr>
        <xdr:cNvPicPr>
          <a:picLocks noChangeAspect="1"/>
        </xdr:cNvPicPr>
      </xdr:nvPicPr>
      <xdr:blipFill>
        <a:blip xmlns:r="http://schemas.openxmlformats.org/officeDocument/2006/relationships" r:embed="rId6"/>
        <a:stretch>
          <a:fillRect/>
        </a:stretch>
      </xdr:blipFill>
      <xdr:spPr>
        <a:xfrm>
          <a:off x="7835537" y="5124994"/>
          <a:ext cx="1150720" cy="396274"/>
        </a:xfrm>
        <a:prstGeom prst="rect">
          <a:avLst/>
        </a:prstGeom>
      </xdr:spPr>
    </xdr:pic>
    <xdr:clientData/>
  </xdr:twoCellAnchor>
  <xdr:twoCellAnchor editAs="oneCell">
    <xdr:from>
      <xdr:col>4</xdr:col>
      <xdr:colOff>153041</xdr:colOff>
      <xdr:row>9</xdr:row>
      <xdr:rowOff>86173</xdr:rowOff>
    </xdr:from>
    <xdr:to>
      <xdr:col>4</xdr:col>
      <xdr:colOff>2572912</xdr:colOff>
      <xdr:row>9</xdr:row>
      <xdr:rowOff>1186542</xdr:rowOff>
    </xdr:to>
    <xdr:pic>
      <xdr:nvPicPr>
        <xdr:cNvPr id="6" name="Picture 5">
          <a:extLst>
            <a:ext uri="{FF2B5EF4-FFF2-40B4-BE49-F238E27FC236}">
              <a16:creationId xmlns:a16="http://schemas.microsoft.com/office/drawing/2014/main" id="{00000000-0008-0000-0000-000006000000}"/>
            </a:ext>
          </a:extLst>
        </xdr:cNvPr>
        <xdr:cNvPicPr>
          <a:picLocks noChangeAspect="1"/>
        </xdr:cNvPicPr>
      </xdr:nvPicPr>
      <xdr:blipFill>
        <a:blip xmlns:r="http://schemas.openxmlformats.org/officeDocument/2006/relationships" r:embed="rId7"/>
        <a:stretch>
          <a:fillRect/>
        </a:stretch>
      </xdr:blipFill>
      <xdr:spPr>
        <a:xfrm>
          <a:off x="7871012" y="5757630"/>
          <a:ext cx="2419871" cy="1100369"/>
        </a:xfrm>
        <a:prstGeom prst="rect">
          <a:avLst/>
        </a:prstGeom>
      </xdr:spPr>
    </xdr:pic>
    <xdr:clientData/>
  </xdr:twoCellAnchor>
  <xdr:twoCellAnchor editAs="oneCell">
    <xdr:from>
      <xdr:col>4</xdr:col>
      <xdr:colOff>26894</xdr:colOff>
      <xdr:row>10</xdr:row>
      <xdr:rowOff>105849</xdr:rowOff>
    </xdr:from>
    <xdr:to>
      <xdr:col>4</xdr:col>
      <xdr:colOff>4688541</xdr:colOff>
      <xdr:row>10</xdr:row>
      <xdr:rowOff>245204</xdr:rowOff>
    </xdr:to>
    <xdr:pic>
      <xdr:nvPicPr>
        <xdr:cNvPr id="17" name="Picture 16">
          <a:extLst>
            <a:ext uri="{FF2B5EF4-FFF2-40B4-BE49-F238E27FC236}">
              <a16:creationId xmlns:a16="http://schemas.microsoft.com/office/drawing/2014/main" id="{00000000-0008-0000-0000-000011000000}"/>
            </a:ext>
          </a:extLst>
        </xdr:cNvPr>
        <xdr:cNvPicPr>
          <a:picLocks noChangeAspect="1"/>
        </xdr:cNvPicPr>
      </xdr:nvPicPr>
      <xdr:blipFill>
        <a:blip xmlns:r="http://schemas.openxmlformats.org/officeDocument/2006/relationships" r:embed="rId8"/>
        <a:stretch>
          <a:fillRect/>
        </a:stretch>
      </xdr:blipFill>
      <xdr:spPr>
        <a:xfrm>
          <a:off x="7727576" y="7071425"/>
          <a:ext cx="4661647" cy="139355"/>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13"/>
  <sheetViews>
    <sheetView zoomScale="70" zoomScaleNormal="70" workbookViewId="0">
      <selection activeCell="G20" sqref="G20"/>
    </sheetView>
  </sheetViews>
  <sheetFormatPr defaultColWidth="8.81640625" defaultRowHeight="14.5" x14ac:dyDescent="0.35"/>
  <cols>
    <col min="1" max="1" width="2.7265625" style="11" customWidth="1"/>
    <col min="2" max="2" width="53" style="11" customWidth="1"/>
    <col min="3" max="4" width="28.26953125" style="33" customWidth="1"/>
    <col min="5" max="5" width="69" style="11" customWidth="1"/>
    <col min="6" max="6" width="2.81640625" style="11" customWidth="1"/>
    <col min="7" max="16384" width="8.81640625" style="11"/>
  </cols>
  <sheetData>
    <row r="1" spans="1:6" ht="15" thickBot="1" x14ac:dyDescent="0.4">
      <c r="A1" s="165"/>
      <c r="B1" s="166"/>
      <c r="C1" s="167"/>
      <c r="D1" s="167"/>
      <c r="E1" s="166"/>
      <c r="F1" s="168"/>
    </row>
    <row r="2" spans="1:6" x14ac:dyDescent="0.35">
      <c r="A2" s="169"/>
      <c r="B2" s="170" t="s">
        <v>221</v>
      </c>
      <c r="C2" s="171" t="s">
        <v>223</v>
      </c>
      <c r="D2" s="172" t="s">
        <v>224</v>
      </c>
      <c r="E2" s="172" t="s">
        <v>226</v>
      </c>
      <c r="F2" s="173"/>
    </row>
    <row r="3" spans="1:6" ht="58" x14ac:dyDescent="0.35">
      <c r="A3" s="169"/>
      <c r="B3" s="181" t="s">
        <v>230</v>
      </c>
      <c r="C3" s="17" t="s">
        <v>222</v>
      </c>
      <c r="D3" s="174" t="s">
        <v>225</v>
      </c>
      <c r="E3" s="42" t="s">
        <v>227</v>
      </c>
      <c r="F3" s="173"/>
    </row>
    <row r="4" spans="1:6" ht="43.5" x14ac:dyDescent="0.35">
      <c r="A4" s="169"/>
      <c r="B4" s="181" t="s">
        <v>387</v>
      </c>
      <c r="C4" s="17" t="s">
        <v>222</v>
      </c>
      <c r="D4" s="159" t="s">
        <v>232</v>
      </c>
      <c r="E4" s="42" t="s">
        <v>233</v>
      </c>
      <c r="F4" s="173"/>
    </row>
    <row r="5" spans="1:6" ht="58" x14ac:dyDescent="0.35">
      <c r="A5" s="169"/>
      <c r="B5" s="181" t="s">
        <v>231</v>
      </c>
      <c r="C5" s="17" t="s">
        <v>222</v>
      </c>
      <c r="D5" s="159" t="s">
        <v>228</v>
      </c>
      <c r="E5" s="18"/>
      <c r="F5" s="173"/>
    </row>
    <row r="6" spans="1:6" ht="130.5" x14ac:dyDescent="0.35">
      <c r="A6" s="169"/>
      <c r="B6" s="181" t="s">
        <v>237</v>
      </c>
      <c r="C6" s="40" t="s">
        <v>236</v>
      </c>
      <c r="D6" s="159"/>
      <c r="E6" s="41" t="s">
        <v>229</v>
      </c>
      <c r="F6" s="173"/>
    </row>
    <row r="7" spans="1:6" x14ac:dyDescent="0.35">
      <c r="A7" s="169"/>
      <c r="B7" s="236" t="s">
        <v>386</v>
      </c>
      <c r="C7" s="17"/>
      <c r="D7" s="159"/>
      <c r="E7" s="18"/>
      <c r="F7" s="173"/>
    </row>
    <row r="8" spans="1:6" ht="58" x14ac:dyDescent="0.35">
      <c r="A8" s="169"/>
      <c r="B8" s="183" t="s">
        <v>234</v>
      </c>
      <c r="C8" s="40" t="s">
        <v>236</v>
      </c>
      <c r="D8" s="159"/>
      <c r="E8" s="18"/>
      <c r="F8" s="173"/>
    </row>
    <row r="9" spans="1:6" ht="58" x14ac:dyDescent="0.35">
      <c r="A9" s="169"/>
      <c r="B9" s="183" t="s">
        <v>235</v>
      </c>
      <c r="C9" s="40" t="s">
        <v>236</v>
      </c>
      <c r="D9" s="159"/>
      <c r="E9" s="41" t="s">
        <v>227</v>
      </c>
      <c r="F9" s="173"/>
    </row>
    <row r="10" spans="1:6" ht="101.5" x14ac:dyDescent="0.35">
      <c r="A10" s="169"/>
      <c r="B10" s="235" t="s">
        <v>389</v>
      </c>
      <c r="C10" s="17" t="s">
        <v>222</v>
      </c>
      <c r="D10" s="159"/>
      <c r="E10" s="41" t="s">
        <v>388</v>
      </c>
      <c r="F10" s="173"/>
    </row>
    <row r="11" spans="1:6" ht="29" x14ac:dyDescent="0.35">
      <c r="A11" s="169"/>
      <c r="B11" s="235" t="s">
        <v>390</v>
      </c>
      <c r="C11" s="17" t="s">
        <v>222</v>
      </c>
      <c r="D11" s="159"/>
      <c r="E11" s="18"/>
      <c r="F11" s="173"/>
    </row>
    <row r="12" spans="1:6" ht="15" thickBot="1" x14ac:dyDescent="0.4">
      <c r="A12" s="169"/>
      <c r="B12" s="175"/>
      <c r="C12" s="25"/>
      <c r="D12" s="176"/>
      <c r="E12" s="26"/>
      <c r="F12" s="173"/>
    </row>
    <row r="13" spans="1:6" x14ac:dyDescent="0.35">
      <c r="A13" s="177"/>
      <c r="B13" s="178"/>
      <c r="C13" s="179"/>
      <c r="D13" s="179"/>
      <c r="E13" s="178"/>
      <c r="F13" s="180"/>
    </row>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29"/>
  <sheetViews>
    <sheetView tabSelected="1" zoomScale="90" zoomScaleNormal="90" workbookViewId="0">
      <selection activeCell="B31" sqref="B31"/>
    </sheetView>
  </sheetViews>
  <sheetFormatPr defaultRowHeight="14.5" x14ac:dyDescent="0.35"/>
  <cols>
    <col min="1" max="1" width="11" customWidth="1"/>
    <col min="2" max="2" width="71.26953125" customWidth="1"/>
    <col min="3" max="3" width="10.81640625" customWidth="1"/>
    <col min="4" max="8" width="10.7265625" customWidth="1"/>
  </cols>
  <sheetData>
    <row r="1" spans="1:9" ht="19" thickBot="1" x14ac:dyDescent="0.5">
      <c r="B1" s="255" t="s">
        <v>92</v>
      </c>
      <c r="C1" s="256"/>
      <c r="D1" s="257"/>
      <c r="E1" s="257"/>
      <c r="F1" s="257"/>
      <c r="G1" s="257"/>
      <c r="H1" s="258"/>
    </row>
    <row r="2" spans="1:9" ht="19" thickBot="1" x14ac:dyDescent="0.5">
      <c r="A2" s="2"/>
      <c r="B2" s="3"/>
      <c r="D2" s="86"/>
      <c r="E2" s="86"/>
      <c r="F2" s="86"/>
      <c r="G2" s="86"/>
      <c r="H2" s="86"/>
    </row>
    <row r="3" spans="1:9" ht="19" thickBot="1" x14ac:dyDescent="0.5">
      <c r="A3" s="2"/>
      <c r="B3" s="3"/>
      <c r="D3" s="259" t="s">
        <v>89</v>
      </c>
      <c r="E3" s="260"/>
      <c r="F3" s="260"/>
      <c r="G3" s="260"/>
      <c r="H3" s="261"/>
    </row>
    <row r="4" spans="1:9" ht="25.15" customHeight="1" x14ac:dyDescent="0.35">
      <c r="A4" s="1"/>
      <c r="B4" s="112" t="s">
        <v>0</v>
      </c>
      <c r="C4" s="113" t="s">
        <v>18</v>
      </c>
      <c r="D4" s="114" t="s">
        <v>83</v>
      </c>
      <c r="E4" s="114" t="s">
        <v>84</v>
      </c>
      <c r="F4" s="114" t="s">
        <v>85</v>
      </c>
      <c r="G4" s="114" t="s">
        <v>86</v>
      </c>
      <c r="H4" s="115" t="s">
        <v>87</v>
      </c>
    </row>
    <row r="5" spans="1:9" ht="15" customHeight="1" x14ac:dyDescent="0.35">
      <c r="A5" s="1"/>
      <c r="B5" s="98" t="s">
        <v>63</v>
      </c>
      <c r="C5" s="99">
        <f>C6</f>
        <v>0.05</v>
      </c>
      <c r="D5" s="138">
        <f>D6</f>
        <v>0</v>
      </c>
      <c r="E5" s="138">
        <f t="shared" ref="E5:H5" si="0">E6</f>
        <v>0</v>
      </c>
      <c r="F5" s="138">
        <f t="shared" si="0"/>
        <v>0</v>
      </c>
      <c r="G5" s="138">
        <f t="shared" si="0"/>
        <v>0</v>
      </c>
      <c r="H5" s="162">
        <f t="shared" si="0"/>
        <v>0</v>
      </c>
    </row>
    <row r="6" spans="1:9" x14ac:dyDescent="0.35">
      <c r="A6" s="1"/>
      <c r="B6" s="87" t="s">
        <v>30</v>
      </c>
      <c r="C6" s="83">
        <f>5/100</f>
        <v>0.05</v>
      </c>
      <c r="D6" s="128">
        <f>'Company Evaluation'!J19</f>
        <v>0</v>
      </c>
      <c r="E6" s="128">
        <f>'Company Evaluation'!N19</f>
        <v>0</v>
      </c>
      <c r="F6" s="128">
        <f>'Company Evaluation'!R19</f>
        <v>0</v>
      </c>
      <c r="G6" s="128">
        <f>'Company Evaluation'!V19</f>
        <v>0</v>
      </c>
      <c r="H6" s="129">
        <f>'Company Evaluation'!Z19</f>
        <v>0</v>
      </c>
    </row>
    <row r="7" spans="1:9" ht="15" customHeight="1" x14ac:dyDescent="0.35">
      <c r="A7" s="1"/>
      <c r="B7" s="116" t="s">
        <v>82</v>
      </c>
      <c r="C7" s="117">
        <f>C8</f>
        <v>0.4</v>
      </c>
      <c r="D7" s="139">
        <f>D8</f>
        <v>0</v>
      </c>
      <c r="E7" s="140">
        <f>E8</f>
        <v>0</v>
      </c>
      <c r="F7" s="140">
        <f t="shared" ref="F7:H7" si="1">F8</f>
        <v>0</v>
      </c>
      <c r="G7" s="140">
        <f t="shared" si="1"/>
        <v>0</v>
      </c>
      <c r="H7" s="163">
        <f t="shared" si="1"/>
        <v>0</v>
      </c>
    </row>
    <row r="8" spans="1:9" x14ac:dyDescent="0.35">
      <c r="A8" s="1"/>
      <c r="B8" s="88" t="s">
        <v>81</v>
      </c>
      <c r="C8" s="83">
        <f>40/100</f>
        <v>0.4</v>
      </c>
      <c r="D8" s="128">
        <f>'Functional Evaluation Criteria'!J47</f>
        <v>0</v>
      </c>
      <c r="E8" s="128">
        <f>'Functional Evaluation Criteria'!N47</f>
        <v>0</v>
      </c>
      <c r="F8" s="128">
        <f>'Functional Evaluation Criteria'!R47</f>
        <v>0</v>
      </c>
      <c r="G8" s="128">
        <f>'Functional Evaluation Criteria'!V47</f>
        <v>0</v>
      </c>
      <c r="H8" s="129">
        <f>'Functional Evaluation Criteria'!Z47</f>
        <v>0</v>
      </c>
    </row>
    <row r="9" spans="1:9" ht="15" customHeight="1" x14ac:dyDescent="0.35">
      <c r="A9" s="1"/>
      <c r="B9" s="119" t="s">
        <v>80</v>
      </c>
      <c r="C9" s="120">
        <f>40/100</f>
        <v>0.4</v>
      </c>
      <c r="D9" s="120">
        <f>SUM(D10:D22)</f>
        <v>0</v>
      </c>
      <c r="E9" s="120">
        <f>SUM(E10:E22)</f>
        <v>0</v>
      </c>
      <c r="F9" s="120">
        <f>SUM(F10:F22)</f>
        <v>0</v>
      </c>
      <c r="G9" s="120">
        <f>SUM(G10:G22)</f>
        <v>0</v>
      </c>
      <c r="H9" s="164">
        <f>SUM(H10:H22)</f>
        <v>0</v>
      </c>
    </row>
    <row r="10" spans="1:9" x14ac:dyDescent="0.35">
      <c r="A10" s="1"/>
      <c r="B10" s="6" t="s">
        <v>64</v>
      </c>
      <c r="C10" s="229">
        <v>0.01</v>
      </c>
      <c r="D10" s="230">
        <f>'Non-Functional Criteria'!J13</f>
        <v>0</v>
      </c>
      <c r="E10" s="157">
        <f>'Non-Functional Criteria'!N13</f>
        <v>0</v>
      </c>
      <c r="F10" s="157">
        <f>'Non-Functional Criteria'!R13</f>
        <v>0</v>
      </c>
      <c r="G10" s="157">
        <f>'Non-Functional Criteria'!V13</f>
        <v>0</v>
      </c>
      <c r="H10" s="239">
        <f>'Non-Functional Criteria'!Z13</f>
        <v>0</v>
      </c>
      <c r="I10" s="208"/>
    </row>
    <row r="11" spans="1:9" x14ac:dyDescent="0.35">
      <c r="A11" s="1"/>
      <c r="B11" s="6" t="s">
        <v>274</v>
      </c>
      <c r="C11" s="157">
        <v>0.01</v>
      </c>
      <c r="D11" s="231">
        <f>'Non-Functional Criteria'!J33</f>
        <v>0</v>
      </c>
      <c r="E11" s="157">
        <f>'Non-Functional Criteria'!N33</f>
        <v>0</v>
      </c>
      <c r="F11" s="157">
        <f>'Non-Functional Criteria'!R33</f>
        <v>0</v>
      </c>
      <c r="G11" s="157">
        <f>'Non-Functional Criteria'!V33</f>
        <v>0</v>
      </c>
      <c r="H11" s="239">
        <f>'Non-Functional Criteria'!Z33</f>
        <v>0</v>
      </c>
      <c r="I11" s="208"/>
    </row>
    <row r="12" spans="1:9" x14ac:dyDescent="0.35">
      <c r="A12" s="1"/>
      <c r="B12" s="6" t="s">
        <v>65</v>
      </c>
      <c r="C12" s="156">
        <v>0.05</v>
      </c>
      <c r="D12" s="231">
        <f>'Non-Functional Criteria'!J54</f>
        <v>0</v>
      </c>
      <c r="E12" s="231">
        <f>'Non-Functional Criteria'!N54</f>
        <v>0</v>
      </c>
      <c r="F12" s="231">
        <f>'Non-Functional Criteria'!R54</f>
        <v>0</v>
      </c>
      <c r="G12" s="231">
        <f>'Non-Functional Criteria'!V54</f>
        <v>0</v>
      </c>
      <c r="H12" s="240">
        <f>'Non-Functional Criteria'!Z54</f>
        <v>0</v>
      </c>
      <c r="I12" s="208"/>
    </row>
    <row r="13" spans="1:9" x14ac:dyDescent="0.35">
      <c r="A13" s="1"/>
      <c r="B13" s="6" t="s">
        <v>66</v>
      </c>
      <c r="C13" s="156">
        <v>0.04</v>
      </c>
      <c r="D13" s="231">
        <f>'Non-Functional Criteria'!J63</f>
        <v>0</v>
      </c>
      <c r="E13" s="231">
        <f>'Non-Functional Criteria'!N63</f>
        <v>0</v>
      </c>
      <c r="F13" s="231">
        <f>'Non-Functional Criteria'!R63</f>
        <v>0</v>
      </c>
      <c r="G13" s="231">
        <f>'Non-Functional Criteria'!V63</f>
        <v>0</v>
      </c>
      <c r="H13" s="240">
        <f>'Non-Functional Criteria'!Z63</f>
        <v>0</v>
      </c>
      <c r="I13" s="208"/>
    </row>
    <row r="14" spans="1:9" x14ac:dyDescent="0.35">
      <c r="A14" s="1"/>
      <c r="B14" s="6" t="s">
        <v>67</v>
      </c>
      <c r="C14" s="156">
        <v>0.05</v>
      </c>
      <c r="D14" s="157">
        <f>'Non-Functional Criteria'!J77</f>
        <v>0</v>
      </c>
      <c r="E14" s="157">
        <f>'Non-Functional Criteria'!N77</f>
        <v>0</v>
      </c>
      <c r="F14" s="157">
        <f>'Non-Functional Criteria'!R77</f>
        <v>0</v>
      </c>
      <c r="G14" s="157">
        <f>'Non-Functional Criteria'!V77</f>
        <v>0</v>
      </c>
      <c r="H14" s="239">
        <f>'Non-Functional Criteria'!Z77</f>
        <v>0</v>
      </c>
      <c r="I14" s="208"/>
    </row>
    <row r="15" spans="1:9" x14ac:dyDescent="0.35">
      <c r="A15" s="1"/>
      <c r="B15" s="6" t="s">
        <v>68</v>
      </c>
      <c r="C15" s="156">
        <v>0.05</v>
      </c>
      <c r="D15" s="231">
        <f>'Non-Functional Criteria'!J91</f>
        <v>0</v>
      </c>
      <c r="E15" s="231">
        <f>'Non-Functional Criteria'!N91</f>
        <v>0</v>
      </c>
      <c r="F15" s="231">
        <f>'Non-Functional Criteria'!R91</f>
        <v>0</v>
      </c>
      <c r="G15" s="231">
        <f>'Non-Functional Criteria'!V91</f>
        <v>0</v>
      </c>
      <c r="H15" s="240">
        <f>'Non-Functional Criteria'!Z91</f>
        <v>0</v>
      </c>
      <c r="I15" s="208"/>
    </row>
    <row r="16" spans="1:9" x14ac:dyDescent="0.35">
      <c r="A16" s="1"/>
      <c r="B16" s="6" t="s">
        <v>69</v>
      </c>
      <c r="C16" s="156">
        <v>0.04</v>
      </c>
      <c r="D16" s="231">
        <f>'Non-Functional Criteria'!J109</f>
        <v>0</v>
      </c>
      <c r="E16" s="231">
        <f>'Non-Functional Criteria'!N109</f>
        <v>0</v>
      </c>
      <c r="F16" s="231">
        <f>'Non-Functional Criteria'!R109</f>
        <v>0</v>
      </c>
      <c r="G16" s="231">
        <f>'Non-Functional Criteria'!V109</f>
        <v>0</v>
      </c>
      <c r="H16" s="240">
        <f>'Non-Functional Criteria'!Z109</f>
        <v>0</v>
      </c>
      <c r="I16" s="208"/>
    </row>
    <row r="17" spans="1:9" x14ac:dyDescent="0.35">
      <c r="A17" s="1"/>
      <c r="B17" s="6" t="s">
        <v>70</v>
      </c>
      <c r="C17" s="156">
        <v>0.01</v>
      </c>
      <c r="D17" s="231">
        <f>'Non-Functional Criteria'!J118</f>
        <v>0</v>
      </c>
      <c r="E17" s="231">
        <f>'Non-Functional Criteria'!N118</f>
        <v>0</v>
      </c>
      <c r="F17" s="231">
        <f>'Non-Functional Criteria'!R118</f>
        <v>0</v>
      </c>
      <c r="G17" s="231">
        <f>'Non-Functional Criteria'!V118</f>
        <v>0</v>
      </c>
      <c r="H17" s="240">
        <f>'Non-Functional Criteria'!Z118</f>
        <v>0</v>
      </c>
      <c r="I17" s="208"/>
    </row>
    <row r="18" spans="1:9" x14ac:dyDescent="0.35">
      <c r="A18" s="1"/>
      <c r="B18" s="6" t="s">
        <v>71</v>
      </c>
      <c r="C18" s="156">
        <v>0.04</v>
      </c>
      <c r="D18" s="231">
        <f>'Non-Functional Criteria'!J131</f>
        <v>0</v>
      </c>
      <c r="E18" s="231">
        <f>'Non-Functional Criteria'!N131</f>
        <v>0</v>
      </c>
      <c r="F18" s="231">
        <f>'Non-Functional Criteria'!R131</f>
        <v>0</v>
      </c>
      <c r="G18" s="231">
        <f>'Non-Functional Criteria'!V131</f>
        <v>0</v>
      </c>
      <c r="H18" s="240">
        <f>'Non-Functional Criteria'!Z131</f>
        <v>0</v>
      </c>
      <c r="I18" s="208"/>
    </row>
    <row r="19" spans="1:9" x14ac:dyDescent="0.35">
      <c r="A19" s="1"/>
      <c r="B19" s="6" t="s">
        <v>72</v>
      </c>
      <c r="C19" s="156">
        <v>0.04</v>
      </c>
      <c r="D19" s="231">
        <f>'Non-Functional Criteria'!J170</f>
        <v>0</v>
      </c>
      <c r="E19" s="231">
        <f>'Non-Functional Criteria'!N170</f>
        <v>0</v>
      </c>
      <c r="F19" s="231">
        <f>'Non-Functional Criteria'!R170</f>
        <v>0</v>
      </c>
      <c r="G19" s="231">
        <f>'Non-Functional Criteria'!V170</f>
        <v>0</v>
      </c>
      <c r="H19" s="240">
        <f>'Non-Functional Criteria'!Z170</f>
        <v>0</v>
      </c>
      <c r="I19" s="208"/>
    </row>
    <row r="20" spans="1:9" x14ac:dyDescent="0.35">
      <c r="A20" s="1"/>
      <c r="B20" s="6" t="s">
        <v>73</v>
      </c>
      <c r="C20" s="156">
        <v>0.02</v>
      </c>
      <c r="D20" s="231">
        <f>'Non-Functional Criteria'!J186</f>
        <v>0</v>
      </c>
      <c r="E20" s="231">
        <f>'Non-Functional Criteria'!N186</f>
        <v>0</v>
      </c>
      <c r="F20" s="231">
        <f>'Non-Functional Criteria'!R186</f>
        <v>0</v>
      </c>
      <c r="G20" s="231">
        <f>'Non-Functional Criteria'!V186</f>
        <v>0</v>
      </c>
      <c r="H20" s="240">
        <f>'Non-Functional Criteria'!Z186</f>
        <v>0</v>
      </c>
      <c r="I20" s="208"/>
    </row>
    <row r="21" spans="1:9" x14ac:dyDescent="0.35">
      <c r="A21" s="1"/>
      <c r="B21" s="6" t="s">
        <v>32</v>
      </c>
      <c r="C21" s="156">
        <v>0.02</v>
      </c>
      <c r="D21" s="231">
        <f>'Non-Functional Criteria'!J193</f>
        <v>0</v>
      </c>
      <c r="E21" s="231">
        <f>'Non-Functional Criteria'!N193</f>
        <v>0</v>
      </c>
      <c r="F21" s="231">
        <f>'Non-Functional Criteria'!R193</f>
        <v>0</v>
      </c>
      <c r="G21" s="231">
        <f>'Non-Functional Criteria'!V193</f>
        <v>0</v>
      </c>
      <c r="H21" s="240">
        <f>'Non-Functional Criteria'!Z193</f>
        <v>0</v>
      </c>
      <c r="I21" s="208"/>
    </row>
    <row r="22" spans="1:9" x14ac:dyDescent="0.35">
      <c r="A22" s="1"/>
      <c r="B22" s="6" t="s">
        <v>31</v>
      </c>
      <c r="C22" s="158">
        <v>0.02</v>
      </c>
      <c r="D22" s="232">
        <f>'Non-Functional Criteria'!J206</f>
        <v>0</v>
      </c>
      <c r="E22" s="232">
        <f>'Non-Functional Criteria'!N206</f>
        <v>0</v>
      </c>
      <c r="F22" s="232">
        <f>'Non-Functional Criteria'!R206</f>
        <v>0</v>
      </c>
      <c r="G22" s="232">
        <f>'Non-Functional Criteria'!V206</f>
        <v>0</v>
      </c>
      <c r="H22" s="241">
        <f>'Non-Functional Criteria'!Z206</f>
        <v>0</v>
      </c>
      <c r="I22" s="208"/>
    </row>
    <row r="23" spans="1:9" x14ac:dyDescent="0.35">
      <c r="A23" s="1"/>
      <c r="B23" s="6"/>
      <c r="C23" s="127">
        <f>SUM(C10:C22)</f>
        <v>0.4</v>
      </c>
      <c r="D23" s="154"/>
      <c r="E23" s="154"/>
      <c r="F23" s="154"/>
      <c r="G23" s="154"/>
      <c r="H23" s="155"/>
      <c r="I23" s="208"/>
    </row>
    <row r="24" spans="1:9" x14ac:dyDescent="0.35">
      <c r="A24" s="1"/>
      <c r="B24" s="110" t="s">
        <v>108</v>
      </c>
      <c r="C24" s="111">
        <f>C25</f>
        <v>0.15</v>
      </c>
      <c r="D24" s="153">
        <f>D25</f>
        <v>0</v>
      </c>
      <c r="E24" s="153">
        <f t="shared" ref="E24:H24" si="2">E25</f>
        <v>0</v>
      </c>
      <c r="F24" s="153">
        <f t="shared" si="2"/>
        <v>0</v>
      </c>
      <c r="G24" s="153">
        <f t="shared" si="2"/>
        <v>0</v>
      </c>
      <c r="H24" s="233">
        <f t="shared" si="2"/>
        <v>0</v>
      </c>
    </row>
    <row r="25" spans="1:9" ht="29.5" thickBot="1" x14ac:dyDescent="0.4">
      <c r="A25" s="1"/>
      <c r="B25" s="254" t="s">
        <v>596</v>
      </c>
      <c r="C25" s="141">
        <f>15/100</f>
        <v>0.15</v>
      </c>
      <c r="D25" s="151">
        <f>'System Demo'!I66</f>
        <v>0</v>
      </c>
      <c r="E25" s="151">
        <f>'System Demo'!M66</f>
        <v>0</v>
      </c>
      <c r="F25" s="151">
        <f>'System Demo'!Q66</f>
        <v>0</v>
      </c>
      <c r="G25" s="151">
        <f>'System Demo'!U66</f>
        <v>0</v>
      </c>
      <c r="H25" s="152">
        <f>'System Demo'!Y66</f>
        <v>0</v>
      </c>
    </row>
    <row r="26" spans="1:9" ht="15" thickBot="1" x14ac:dyDescent="0.4">
      <c r="A26" s="1"/>
      <c r="B26" s="1"/>
      <c r="C26" s="1"/>
      <c r="D26" s="5"/>
      <c r="E26" s="5"/>
      <c r="F26" s="4"/>
      <c r="G26" s="4"/>
      <c r="H26" s="4"/>
    </row>
    <row r="27" spans="1:9" ht="15" thickBot="1" x14ac:dyDescent="0.4">
      <c r="A27" s="1"/>
      <c r="B27" s="136" t="s">
        <v>88</v>
      </c>
      <c r="C27" s="137">
        <f t="shared" ref="C27:H27" si="3">SUM(C5+C7+C9+C24)</f>
        <v>1</v>
      </c>
      <c r="D27" s="137">
        <f t="shared" si="3"/>
        <v>0</v>
      </c>
      <c r="E27" s="137">
        <f t="shared" si="3"/>
        <v>0</v>
      </c>
      <c r="F27" s="137">
        <f t="shared" si="3"/>
        <v>0</v>
      </c>
      <c r="G27" s="137">
        <f t="shared" si="3"/>
        <v>0</v>
      </c>
      <c r="H27" s="234">
        <f t="shared" si="3"/>
        <v>0</v>
      </c>
    </row>
    <row r="28" spans="1:9" x14ac:dyDescent="0.35">
      <c r="A28" s="1"/>
      <c r="B28" s="1"/>
      <c r="C28" s="1"/>
      <c r="D28" s="1"/>
      <c r="E28" s="1"/>
    </row>
    <row r="29" spans="1:9" x14ac:dyDescent="0.35">
      <c r="A29" s="1"/>
      <c r="C29" s="1"/>
      <c r="D29" s="1"/>
      <c r="E29" s="1"/>
    </row>
  </sheetData>
  <mergeCells count="2">
    <mergeCell ref="B1:H1"/>
    <mergeCell ref="D3:H3"/>
  </mergeCells>
  <pageMargins left="0.7" right="0.7" top="0.75" bottom="0.75" header="0.3" footer="0.3"/>
  <pageSetup paperSize="9" orientation="portrait" horizontalDpi="0" verticalDpi="0" r:id="rId1"/>
  <ignoredErrors>
    <ignoredError sqref="C6:D6 E6:H6" formula="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6" tint="0.59999389629810485"/>
  </sheetPr>
  <dimension ref="A1:AE226"/>
  <sheetViews>
    <sheetView zoomScale="70" zoomScaleNormal="70" workbookViewId="0">
      <pane xSplit="5" ySplit="4" topLeftCell="X5" activePane="bottomRight" state="frozen"/>
      <selection pane="topRight" activeCell="E1" sqref="E1"/>
      <selection pane="bottomLeft" activeCell="A5" sqref="A5"/>
      <selection pane="bottomRight" activeCell="B5" sqref="B5"/>
    </sheetView>
  </sheetViews>
  <sheetFormatPr defaultColWidth="8.81640625" defaultRowHeight="14.5" x14ac:dyDescent="0.35"/>
  <cols>
    <col min="1" max="1" width="5.453125" style="44" customWidth="1"/>
    <col min="2" max="3" width="110.453125" style="44" customWidth="1"/>
    <col min="4" max="4" width="19" style="44" customWidth="1"/>
    <col min="5" max="5" width="46.453125" style="44" customWidth="1"/>
    <col min="6" max="6" width="14" style="44" customWidth="1"/>
    <col min="7" max="7" width="15.26953125" style="44" customWidth="1"/>
    <col min="8" max="8" width="1.1796875" style="44" customWidth="1"/>
    <col min="9" max="9" width="25.54296875" style="44" bestFit="1" customWidth="1"/>
    <col min="10" max="10" width="18.81640625" style="44" customWidth="1"/>
    <col min="11" max="11" width="59.54296875" style="44" bestFit="1" customWidth="1"/>
    <col min="12" max="12" width="1.1796875" style="44" customWidth="1"/>
    <col min="13" max="13" width="25.54296875" style="44" bestFit="1" customWidth="1"/>
    <col min="14" max="14" width="18.81640625" style="44" customWidth="1"/>
    <col min="15" max="15" width="59.54296875" style="44" bestFit="1" customWidth="1"/>
    <col min="16" max="16" width="1.26953125" style="44" customWidth="1"/>
    <col min="17" max="17" width="25.54296875" style="44" bestFit="1" customWidth="1"/>
    <col min="18" max="18" width="18.81640625" style="44" customWidth="1"/>
    <col min="19" max="19" width="59.54296875" style="44" bestFit="1" customWidth="1"/>
    <col min="20" max="20" width="1.26953125" style="44" customWidth="1"/>
    <col min="21" max="21" width="25.54296875" style="44" bestFit="1" customWidth="1"/>
    <col min="22" max="22" width="18.81640625" style="44" customWidth="1"/>
    <col min="23" max="23" width="59.54296875" style="44" bestFit="1" customWidth="1"/>
    <col min="24" max="24" width="1.26953125" style="44" customWidth="1"/>
    <col min="25" max="25" width="25.81640625" style="44" customWidth="1"/>
    <col min="26" max="26" width="18.81640625" style="44" customWidth="1"/>
    <col min="27" max="27" width="59.54296875" style="44" bestFit="1" customWidth="1"/>
    <col min="28" max="16384" width="8.81640625" style="44"/>
  </cols>
  <sheetData>
    <row r="1" spans="1:27" ht="18.5" x14ac:dyDescent="0.35">
      <c r="A1" s="43"/>
      <c r="B1" s="89" t="s">
        <v>21</v>
      </c>
      <c r="C1" s="211"/>
      <c r="H1" s="45"/>
      <c r="K1" s="45"/>
      <c r="L1" s="45"/>
    </row>
    <row r="2" spans="1:27" ht="48.65" customHeight="1" x14ac:dyDescent="0.35">
      <c r="A2" s="43"/>
      <c r="C2" s="118" t="s">
        <v>595</v>
      </c>
      <c r="H2" s="45"/>
      <c r="K2" s="45"/>
      <c r="L2" s="45"/>
    </row>
    <row r="3" spans="1:27" s="73" customFormat="1" ht="26.5" thickBot="1" x14ac:dyDescent="0.4">
      <c r="B3" s="95" t="s">
        <v>11</v>
      </c>
      <c r="C3" s="95"/>
      <c r="G3" s="262" t="s">
        <v>8</v>
      </c>
      <c r="H3" s="262"/>
      <c r="I3" s="262"/>
      <c r="J3" s="262"/>
      <c r="K3" s="262"/>
      <c r="L3" s="262"/>
      <c r="M3" s="263"/>
      <c r="N3" s="263"/>
      <c r="O3" s="263"/>
      <c r="P3" s="263"/>
      <c r="Q3" s="263"/>
      <c r="R3" s="263"/>
      <c r="S3" s="263"/>
      <c r="T3" s="263"/>
      <c r="U3" s="263"/>
      <c r="V3" s="263"/>
      <c r="W3" s="263"/>
      <c r="X3" s="263"/>
      <c r="Y3" s="263"/>
      <c r="Z3" s="263"/>
      <c r="AA3" s="263"/>
    </row>
    <row r="4" spans="1:27" ht="31" x14ac:dyDescent="0.35">
      <c r="B4" s="125" t="str">
        <f>'Evaluation Summary'!B6</f>
        <v>Section 1 - Company Profile</v>
      </c>
      <c r="C4" s="253" t="s">
        <v>594</v>
      </c>
      <c r="D4" s="90" t="s">
        <v>9</v>
      </c>
      <c r="E4" s="91" t="s">
        <v>24</v>
      </c>
      <c r="F4" s="100" t="s">
        <v>13</v>
      </c>
      <c r="G4" s="91" t="s">
        <v>77</v>
      </c>
      <c r="H4" s="45"/>
      <c r="I4" s="264" t="str">
        <f>'Evaluation Summary'!D4</f>
        <v>Company 1</v>
      </c>
      <c r="J4" s="48" t="s">
        <v>90</v>
      </c>
      <c r="K4" s="103" t="s">
        <v>10</v>
      </c>
      <c r="L4" s="45"/>
      <c r="M4" s="264" t="str">
        <f>'Evaluation Summary'!E4</f>
        <v>Company 2</v>
      </c>
      <c r="N4" s="48" t="s">
        <v>90</v>
      </c>
      <c r="O4" s="103" t="s">
        <v>10</v>
      </c>
      <c r="P4" s="51"/>
      <c r="Q4" s="264" t="str">
        <f>'Evaluation Summary'!F4</f>
        <v>Company 3</v>
      </c>
      <c r="R4" s="48" t="s">
        <v>90</v>
      </c>
      <c r="S4" s="103" t="s">
        <v>10</v>
      </c>
      <c r="T4" s="51"/>
      <c r="U4" s="264" t="str">
        <f>'Evaluation Summary'!G4</f>
        <v>Company 4</v>
      </c>
      <c r="V4" s="48" t="s">
        <v>90</v>
      </c>
      <c r="W4" s="103" t="s">
        <v>10</v>
      </c>
      <c r="X4" s="51"/>
      <c r="Y4" s="264" t="str">
        <f>'Evaluation Summary'!H4</f>
        <v>Company 5</v>
      </c>
      <c r="Z4" s="48" t="s">
        <v>90</v>
      </c>
      <c r="AA4" s="103" t="s">
        <v>10</v>
      </c>
    </row>
    <row r="5" spans="1:27" ht="29" x14ac:dyDescent="0.35">
      <c r="A5" s="44" t="s">
        <v>33</v>
      </c>
      <c r="B5" s="52" t="s">
        <v>47</v>
      </c>
      <c r="C5" s="52"/>
      <c r="D5" s="53"/>
      <c r="E5" s="81" t="s">
        <v>52</v>
      </c>
      <c r="F5" s="101">
        <v>2.5000000000000001E-3</v>
      </c>
      <c r="G5" s="54">
        <v>1</v>
      </c>
      <c r="H5" s="51"/>
      <c r="I5" s="265"/>
      <c r="J5" s="54">
        <v>0</v>
      </c>
      <c r="K5" s="55"/>
      <c r="L5" s="51"/>
      <c r="M5" s="265"/>
      <c r="N5" s="54">
        <v>0</v>
      </c>
      <c r="O5" s="55"/>
      <c r="P5" s="51"/>
      <c r="Q5" s="265"/>
      <c r="R5" s="54">
        <v>0</v>
      </c>
      <c r="S5" s="55"/>
      <c r="T5" s="51"/>
      <c r="U5" s="265"/>
      <c r="V5" s="54">
        <v>0</v>
      </c>
      <c r="W5" s="55"/>
      <c r="X5" s="51"/>
      <c r="Y5" s="265"/>
      <c r="Z5" s="54">
        <v>0</v>
      </c>
      <c r="AA5" s="55"/>
    </row>
    <row r="6" spans="1:27" ht="72.5" x14ac:dyDescent="0.35">
      <c r="A6" s="44" t="s">
        <v>34</v>
      </c>
      <c r="B6" s="52" t="s">
        <v>51</v>
      </c>
      <c r="C6" s="187"/>
      <c r="D6" s="82" t="s">
        <v>22</v>
      </c>
      <c r="E6" s="50" t="s">
        <v>53</v>
      </c>
      <c r="F6" s="101">
        <v>0.01</v>
      </c>
      <c r="G6" s="54">
        <v>4</v>
      </c>
      <c r="H6" s="51"/>
      <c r="I6" s="265"/>
      <c r="J6" s="54">
        <v>0</v>
      </c>
      <c r="K6" s="55"/>
      <c r="L6" s="51"/>
      <c r="M6" s="265"/>
      <c r="N6" s="54">
        <v>0</v>
      </c>
      <c r="O6" s="55"/>
      <c r="P6" s="51"/>
      <c r="Q6" s="265"/>
      <c r="R6" s="54">
        <v>0</v>
      </c>
      <c r="S6" s="55"/>
      <c r="T6" s="51"/>
      <c r="U6" s="265"/>
      <c r="V6" s="54">
        <v>0</v>
      </c>
      <c r="W6" s="55"/>
      <c r="X6" s="51"/>
      <c r="Y6" s="265"/>
      <c r="Z6" s="54">
        <v>0</v>
      </c>
      <c r="AA6" s="55"/>
    </row>
    <row r="7" spans="1:27" ht="72.5" x14ac:dyDescent="0.35">
      <c r="A7" s="44" t="s">
        <v>35</v>
      </c>
      <c r="B7" s="52" t="s">
        <v>48</v>
      </c>
      <c r="C7" s="52"/>
      <c r="D7" s="53"/>
      <c r="E7" s="50" t="s">
        <v>54</v>
      </c>
      <c r="F7" s="101">
        <v>5.0000000000000001E-3</v>
      </c>
      <c r="G7" s="54">
        <v>4</v>
      </c>
      <c r="H7" s="51"/>
      <c r="I7" s="265"/>
      <c r="J7" s="54">
        <v>0</v>
      </c>
      <c r="K7" s="55"/>
      <c r="L7" s="51"/>
      <c r="M7" s="265"/>
      <c r="N7" s="54">
        <v>0</v>
      </c>
      <c r="O7" s="55"/>
      <c r="P7" s="51"/>
      <c r="Q7" s="265"/>
      <c r="R7" s="54">
        <v>0</v>
      </c>
      <c r="S7" s="55"/>
      <c r="T7" s="51"/>
      <c r="U7" s="265"/>
      <c r="V7" s="54">
        <v>0</v>
      </c>
      <c r="W7" s="55"/>
      <c r="X7" s="51"/>
      <c r="Y7" s="265"/>
      <c r="Z7" s="54">
        <v>0</v>
      </c>
      <c r="AA7" s="55"/>
    </row>
    <row r="8" spans="1:27" ht="87" customHeight="1" x14ac:dyDescent="0.35">
      <c r="A8" s="44" t="s">
        <v>36</v>
      </c>
      <c r="B8" s="52" t="s">
        <v>49</v>
      </c>
      <c r="C8" s="52"/>
      <c r="D8" s="53"/>
      <c r="E8" s="50" t="s">
        <v>55</v>
      </c>
      <c r="F8" s="101">
        <v>5.0000000000000001E-3</v>
      </c>
      <c r="G8" s="54">
        <v>4</v>
      </c>
      <c r="H8" s="51"/>
      <c r="I8" s="265"/>
      <c r="J8" s="54">
        <v>0</v>
      </c>
      <c r="K8" s="55"/>
      <c r="L8" s="45"/>
      <c r="M8" s="265"/>
      <c r="N8" s="54">
        <v>0</v>
      </c>
      <c r="O8" s="55"/>
      <c r="P8" s="51"/>
      <c r="Q8" s="265"/>
      <c r="R8" s="54">
        <v>0</v>
      </c>
      <c r="S8" s="55"/>
      <c r="T8" s="51"/>
      <c r="U8" s="265"/>
      <c r="V8" s="54">
        <v>0</v>
      </c>
      <c r="W8" s="55"/>
      <c r="X8" s="51"/>
      <c r="Y8" s="265"/>
      <c r="Z8" s="54">
        <v>0</v>
      </c>
      <c r="AA8" s="55"/>
    </row>
    <row r="9" spans="1:27" ht="87" x14ac:dyDescent="0.35">
      <c r="A9" s="44" t="s">
        <v>37</v>
      </c>
      <c r="B9" s="52" t="s">
        <v>56</v>
      </c>
      <c r="C9" s="52"/>
      <c r="D9" s="53"/>
      <c r="E9" s="50" t="s">
        <v>57</v>
      </c>
      <c r="F9" s="101">
        <v>5.0000000000000001E-3</v>
      </c>
      <c r="G9" s="54">
        <v>4</v>
      </c>
      <c r="H9" s="51"/>
      <c r="I9" s="265"/>
      <c r="J9" s="54">
        <v>0</v>
      </c>
      <c r="K9" s="55"/>
      <c r="L9" s="51"/>
      <c r="M9" s="265"/>
      <c r="N9" s="54">
        <v>0</v>
      </c>
      <c r="O9" s="55"/>
      <c r="P9" s="51"/>
      <c r="Q9" s="265"/>
      <c r="R9" s="54">
        <v>0</v>
      </c>
      <c r="S9" s="55"/>
      <c r="T9" s="51"/>
      <c r="U9" s="265"/>
      <c r="V9" s="54">
        <v>0</v>
      </c>
      <c r="W9" s="55"/>
      <c r="X9" s="51"/>
      <c r="Y9" s="265"/>
      <c r="Z9" s="54">
        <v>0</v>
      </c>
      <c r="AA9" s="55"/>
    </row>
    <row r="10" spans="1:27" ht="43.5" x14ac:dyDescent="0.35">
      <c r="A10" s="44" t="s">
        <v>38</v>
      </c>
      <c r="B10" s="52" t="s">
        <v>43</v>
      </c>
      <c r="C10" s="52"/>
      <c r="D10" s="53"/>
      <c r="E10" s="81" t="s">
        <v>58</v>
      </c>
      <c r="F10" s="101">
        <v>5.0000000000000001E-3</v>
      </c>
      <c r="G10" s="54">
        <v>2</v>
      </c>
      <c r="H10" s="51"/>
      <c r="I10" s="265"/>
      <c r="J10" s="54">
        <v>0</v>
      </c>
      <c r="K10" s="55"/>
      <c r="L10" s="51"/>
      <c r="M10" s="265"/>
      <c r="N10" s="54">
        <v>0</v>
      </c>
      <c r="O10" s="55"/>
      <c r="P10" s="51"/>
      <c r="Q10" s="265"/>
      <c r="R10" s="54">
        <v>0</v>
      </c>
      <c r="S10" s="55"/>
      <c r="T10" s="51"/>
      <c r="U10" s="265"/>
      <c r="V10" s="54">
        <v>0</v>
      </c>
      <c r="W10" s="55"/>
      <c r="X10" s="51"/>
      <c r="Y10" s="265"/>
      <c r="Z10" s="54">
        <v>0</v>
      </c>
      <c r="AA10" s="55"/>
    </row>
    <row r="11" spans="1:27" ht="43.5" x14ac:dyDescent="0.35">
      <c r="A11" s="44" t="s">
        <v>39</v>
      </c>
      <c r="B11" s="52" t="s">
        <v>44</v>
      </c>
      <c r="C11" s="52"/>
      <c r="D11" s="53"/>
      <c r="E11" s="81" t="s">
        <v>59</v>
      </c>
      <c r="F11" s="101">
        <v>2.5000000000000001E-3</v>
      </c>
      <c r="G11" s="54">
        <v>2</v>
      </c>
      <c r="H11" s="51"/>
      <c r="I11" s="265"/>
      <c r="J11" s="54">
        <v>0</v>
      </c>
      <c r="K11" s="55"/>
      <c r="L11" s="51"/>
      <c r="M11" s="265"/>
      <c r="N11" s="54">
        <v>0</v>
      </c>
      <c r="O11" s="55"/>
      <c r="P11" s="51"/>
      <c r="Q11" s="265"/>
      <c r="R11" s="54">
        <v>0</v>
      </c>
      <c r="S11" s="55"/>
      <c r="T11" s="51"/>
      <c r="U11" s="265"/>
      <c r="V11" s="54">
        <v>0</v>
      </c>
      <c r="W11" s="55"/>
      <c r="X11" s="51"/>
      <c r="Y11" s="265"/>
      <c r="Z11" s="54">
        <v>0</v>
      </c>
      <c r="AA11" s="55"/>
    </row>
    <row r="12" spans="1:27" ht="29" x14ac:dyDescent="0.35">
      <c r="A12" s="44" t="s">
        <v>40</v>
      </c>
      <c r="B12" s="52" t="s">
        <v>45</v>
      </c>
      <c r="C12" s="52"/>
      <c r="D12" s="53"/>
      <c r="E12" s="81" t="s">
        <v>60</v>
      </c>
      <c r="F12" s="101">
        <v>2.5000000000000001E-3</v>
      </c>
      <c r="G12" s="54">
        <v>1</v>
      </c>
      <c r="H12" s="51"/>
      <c r="I12" s="265"/>
      <c r="J12" s="54">
        <v>0</v>
      </c>
      <c r="K12" s="56"/>
      <c r="L12" s="45"/>
      <c r="M12" s="265"/>
      <c r="N12" s="54">
        <v>0</v>
      </c>
      <c r="O12" s="56"/>
      <c r="P12" s="51"/>
      <c r="Q12" s="265"/>
      <c r="R12" s="54">
        <v>0</v>
      </c>
      <c r="S12" s="56"/>
      <c r="T12" s="51"/>
      <c r="U12" s="265"/>
      <c r="V12" s="54">
        <v>0</v>
      </c>
      <c r="W12" s="56"/>
      <c r="X12" s="51"/>
      <c r="Y12" s="265"/>
      <c r="Z12" s="54">
        <v>0</v>
      </c>
      <c r="AA12" s="56"/>
    </row>
    <row r="13" spans="1:27" ht="105" customHeight="1" x14ac:dyDescent="0.35">
      <c r="A13" s="44" t="s">
        <v>41</v>
      </c>
      <c r="B13" s="52" t="s">
        <v>46</v>
      </c>
      <c r="C13" s="52"/>
      <c r="D13" s="53"/>
      <c r="E13" s="81" t="s">
        <v>75</v>
      </c>
      <c r="F13" s="101">
        <v>5.0000000000000001E-3</v>
      </c>
      <c r="G13" s="54">
        <v>3</v>
      </c>
      <c r="H13" s="51"/>
      <c r="I13" s="265"/>
      <c r="J13" s="54">
        <v>0</v>
      </c>
      <c r="K13" s="58"/>
      <c r="L13" s="51"/>
      <c r="M13" s="265"/>
      <c r="N13" s="54">
        <v>0</v>
      </c>
      <c r="O13" s="58"/>
      <c r="P13" s="51"/>
      <c r="Q13" s="265"/>
      <c r="R13" s="54">
        <v>0</v>
      </c>
      <c r="S13" s="58"/>
      <c r="T13" s="51"/>
      <c r="U13" s="265"/>
      <c r="V13" s="54">
        <v>0</v>
      </c>
      <c r="W13" s="58"/>
      <c r="X13" s="51"/>
      <c r="Y13" s="265"/>
      <c r="Z13" s="54">
        <v>0</v>
      </c>
      <c r="AA13" s="58"/>
    </row>
    <row r="14" spans="1:27" ht="87" customHeight="1" x14ac:dyDescent="0.35">
      <c r="A14" s="44" t="s">
        <v>42</v>
      </c>
      <c r="B14" s="52" t="s">
        <v>61</v>
      </c>
      <c r="C14" s="52"/>
      <c r="D14" s="53"/>
      <c r="E14" s="81" t="s">
        <v>62</v>
      </c>
      <c r="F14" s="101">
        <v>5.0000000000000001E-3</v>
      </c>
      <c r="G14" s="59">
        <v>3</v>
      </c>
      <c r="H14" s="51"/>
      <c r="I14" s="265"/>
      <c r="J14" s="59">
        <v>0</v>
      </c>
      <c r="K14" s="60"/>
      <c r="L14" s="51"/>
      <c r="M14" s="265"/>
      <c r="N14" s="59">
        <v>0</v>
      </c>
      <c r="O14" s="60"/>
      <c r="P14" s="51"/>
      <c r="Q14" s="265"/>
      <c r="R14" s="59">
        <v>0</v>
      </c>
      <c r="S14" s="60"/>
      <c r="T14" s="51"/>
      <c r="U14" s="265"/>
      <c r="V14" s="59">
        <v>0</v>
      </c>
      <c r="W14" s="60"/>
      <c r="X14" s="51"/>
      <c r="Y14" s="265"/>
      <c r="Z14" s="59">
        <v>0</v>
      </c>
      <c r="AA14" s="60"/>
    </row>
    <row r="15" spans="1:27" ht="29.5" thickBot="1" x14ac:dyDescent="0.4">
      <c r="A15" s="44" t="s">
        <v>50</v>
      </c>
      <c r="B15" s="52" t="s">
        <v>74</v>
      </c>
      <c r="C15" s="52"/>
      <c r="D15" s="53"/>
      <c r="E15" s="81" t="s">
        <v>52</v>
      </c>
      <c r="F15" s="101">
        <v>2.5000000000000001E-3</v>
      </c>
      <c r="G15" s="61">
        <v>1</v>
      </c>
      <c r="H15" s="51"/>
      <c r="I15" s="266"/>
      <c r="J15" s="61">
        <v>0</v>
      </c>
      <c r="K15" s="62"/>
      <c r="L15" s="51"/>
      <c r="M15" s="266"/>
      <c r="N15" s="61">
        <v>0</v>
      </c>
      <c r="O15" s="62"/>
      <c r="P15" s="51"/>
      <c r="Q15" s="266"/>
      <c r="R15" s="61">
        <v>0</v>
      </c>
      <c r="S15" s="62"/>
      <c r="T15" s="51"/>
      <c r="U15" s="266"/>
      <c r="V15" s="61">
        <v>0</v>
      </c>
      <c r="W15" s="62"/>
      <c r="X15" s="51"/>
      <c r="Y15" s="266"/>
      <c r="Z15" s="61">
        <v>0</v>
      </c>
      <c r="AA15" s="62"/>
    </row>
    <row r="16" spans="1:27" x14ac:dyDescent="0.35">
      <c r="B16" s="57"/>
      <c r="C16" s="57"/>
      <c r="D16" s="57"/>
      <c r="E16" s="57"/>
      <c r="G16" s="51"/>
      <c r="H16" s="51"/>
      <c r="J16" s="51"/>
      <c r="K16" s="51"/>
      <c r="L16" s="51"/>
    </row>
    <row r="17" spans="2:31" x14ac:dyDescent="0.35">
      <c r="B17" s="63" t="s">
        <v>12</v>
      </c>
      <c r="C17" s="63"/>
      <c r="D17" s="57"/>
      <c r="E17" s="57"/>
      <c r="H17" s="51"/>
      <c r="J17" s="53">
        <f>SUM(J5:J15)</f>
        <v>0</v>
      </c>
      <c r="K17" s="51"/>
      <c r="L17" s="51"/>
      <c r="N17" s="53">
        <f>SUM(N5:N15)</f>
        <v>0</v>
      </c>
      <c r="R17" s="53">
        <f>SUM(R5:R15)</f>
        <v>0</v>
      </c>
      <c r="V17" s="53">
        <f>SUM(V5:V15)</f>
        <v>0</v>
      </c>
      <c r="Z17" s="96">
        <f>SUM(Z5:Z15)</f>
        <v>0</v>
      </c>
    </row>
    <row r="18" spans="2:31" ht="15" thickBot="1" x14ac:dyDescent="0.4">
      <c r="H18" s="51"/>
      <c r="J18" s="97" t="s">
        <v>79</v>
      </c>
      <c r="K18" s="51"/>
      <c r="L18" s="51"/>
      <c r="N18" s="97" t="s">
        <v>79</v>
      </c>
      <c r="R18" s="97" t="s">
        <v>79</v>
      </c>
      <c r="V18" s="97" t="s">
        <v>79</v>
      </c>
      <c r="Z18" s="97" t="s">
        <v>79</v>
      </c>
    </row>
    <row r="19" spans="2:31" x14ac:dyDescent="0.35">
      <c r="D19" s="57"/>
      <c r="E19" s="57"/>
      <c r="F19" s="102">
        <f>'Evaluation Summary'!C5</f>
        <v>0.05</v>
      </c>
      <c r="G19" s="53">
        <f>SUM(G5:G15)</f>
        <v>29</v>
      </c>
      <c r="H19" s="51"/>
      <c r="J19" s="92">
        <f>J17/$G$19*$F$19</f>
        <v>0</v>
      </c>
      <c r="K19" s="51"/>
      <c r="L19" s="51"/>
      <c r="N19" s="92">
        <f>N17/$G$19*$F$19</f>
        <v>0</v>
      </c>
      <c r="Q19" s="78"/>
      <c r="R19" s="92">
        <f>R17/$G$19*$F$19</f>
        <v>0</v>
      </c>
      <c r="S19" s="78"/>
      <c r="T19" s="78"/>
      <c r="V19" s="92">
        <f>V17/$G$19*$F$19</f>
        <v>0</v>
      </c>
      <c r="Z19" s="92">
        <f>Z17/$G$19*$F$19</f>
        <v>0</v>
      </c>
    </row>
    <row r="20" spans="2:31" ht="29.5" thickBot="1" x14ac:dyDescent="0.4">
      <c r="D20" s="57"/>
      <c r="E20" s="57"/>
      <c r="F20" s="93" t="s">
        <v>13</v>
      </c>
      <c r="G20" s="54" t="s">
        <v>91</v>
      </c>
      <c r="H20" s="51"/>
      <c r="J20" s="93" t="s">
        <v>78</v>
      </c>
      <c r="K20" s="51"/>
      <c r="L20" s="51"/>
      <c r="N20" s="93" t="s">
        <v>78</v>
      </c>
      <c r="R20" s="93" t="s">
        <v>78</v>
      </c>
      <c r="V20" s="93" t="s">
        <v>78</v>
      </c>
      <c r="Z20" s="93" t="s">
        <v>78</v>
      </c>
    </row>
    <row r="21" spans="2:31" x14ac:dyDescent="0.35">
      <c r="D21" s="57"/>
      <c r="E21" s="57"/>
      <c r="G21" s="51"/>
      <c r="H21" s="51"/>
      <c r="K21" s="51"/>
      <c r="L21" s="51"/>
    </row>
    <row r="22" spans="2:31" x14ac:dyDescent="0.35">
      <c r="G22" s="51"/>
      <c r="H22" s="51"/>
      <c r="J22" s="51"/>
      <c r="K22" s="51"/>
      <c r="L22" s="51"/>
    </row>
    <row r="23" spans="2:31" x14ac:dyDescent="0.35">
      <c r="G23" s="51"/>
      <c r="H23" s="51"/>
      <c r="J23" s="51"/>
      <c r="K23" s="51"/>
      <c r="L23" s="51"/>
    </row>
    <row r="24" spans="2:31" x14ac:dyDescent="0.35">
      <c r="B24" s="45"/>
      <c r="C24" s="45"/>
      <c r="G24" s="51"/>
      <c r="H24" s="51"/>
      <c r="I24" s="51"/>
      <c r="J24" s="51"/>
      <c r="K24" s="51"/>
      <c r="L24" s="51"/>
      <c r="M24" s="51"/>
      <c r="N24" s="51"/>
      <c r="O24" s="51"/>
      <c r="P24" s="51"/>
      <c r="Q24" s="51"/>
      <c r="R24" s="51"/>
      <c r="S24" s="51"/>
      <c r="T24" s="51"/>
      <c r="U24" s="51"/>
      <c r="V24" s="51"/>
      <c r="W24" s="51"/>
      <c r="X24" s="51"/>
      <c r="Y24" s="51"/>
      <c r="Z24" s="51"/>
      <c r="AA24" s="51"/>
    </row>
    <row r="25" spans="2:31" x14ac:dyDescent="0.35">
      <c r="G25" s="51"/>
      <c r="H25" s="51"/>
      <c r="I25" s="51"/>
      <c r="J25" s="51"/>
      <c r="K25" s="51"/>
      <c r="L25" s="51"/>
      <c r="M25" s="51"/>
      <c r="N25" s="51"/>
      <c r="O25" s="51"/>
      <c r="P25" s="51"/>
      <c r="Q25" s="51"/>
      <c r="R25" s="51"/>
      <c r="S25" s="51"/>
      <c r="T25" s="51"/>
      <c r="U25" s="51"/>
      <c r="V25" s="51"/>
      <c r="W25" s="51"/>
      <c r="X25" s="51"/>
      <c r="Y25" s="51"/>
      <c r="Z25" s="51"/>
      <c r="AA25" s="51"/>
    </row>
    <row r="26" spans="2:31" x14ac:dyDescent="0.35">
      <c r="G26" s="51"/>
      <c r="H26" s="51"/>
      <c r="I26" s="51"/>
      <c r="J26" s="51"/>
      <c r="K26" s="51"/>
      <c r="L26" s="51"/>
      <c r="M26" s="51"/>
      <c r="N26" s="51"/>
      <c r="O26" s="51"/>
      <c r="P26" s="51"/>
      <c r="Q26" s="51"/>
      <c r="R26" s="51"/>
      <c r="S26" s="51"/>
      <c r="T26" s="51"/>
      <c r="U26" s="51"/>
      <c r="V26" s="51"/>
      <c r="W26" s="51"/>
      <c r="X26" s="51"/>
      <c r="Y26" s="51"/>
      <c r="Z26" s="51"/>
      <c r="AA26" s="51"/>
      <c r="AB26" s="51"/>
      <c r="AC26" s="51"/>
      <c r="AD26" s="51"/>
      <c r="AE26" s="51"/>
    </row>
    <row r="27" spans="2:31" x14ac:dyDescent="0.35">
      <c r="G27" s="51"/>
      <c r="H27" s="51"/>
      <c r="I27" s="51"/>
      <c r="J27" s="51"/>
      <c r="K27" s="51"/>
      <c r="L27" s="51"/>
      <c r="M27" s="51"/>
      <c r="N27" s="51"/>
      <c r="O27" s="51"/>
      <c r="P27" s="51"/>
      <c r="Q27" s="51"/>
      <c r="R27" s="51"/>
      <c r="S27" s="51"/>
      <c r="T27" s="51"/>
      <c r="U27" s="51"/>
      <c r="V27" s="51"/>
      <c r="W27" s="51"/>
      <c r="X27" s="51"/>
      <c r="Y27" s="65"/>
      <c r="Z27" s="65"/>
      <c r="AA27" s="65"/>
      <c r="AB27" s="51"/>
      <c r="AC27" s="51"/>
      <c r="AD27" s="51"/>
      <c r="AE27" s="51"/>
    </row>
    <row r="28" spans="2:31" x14ac:dyDescent="0.35">
      <c r="G28" s="51"/>
      <c r="H28" s="51"/>
      <c r="I28" s="51"/>
      <c r="J28" s="51"/>
      <c r="K28" s="51"/>
      <c r="L28" s="51"/>
      <c r="M28" s="51"/>
      <c r="N28" s="51"/>
      <c r="O28" s="51"/>
      <c r="P28" s="51"/>
      <c r="Q28" s="51"/>
      <c r="R28" s="51"/>
      <c r="S28" s="51"/>
      <c r="T28" s="51"/>
      <c r="U28" s="51"/>
      <c r="V28" s="51"/>
      <c r="W28" s="51"/>
      <c r="X28" s="51"/>
      <c r="Y28" s="51"/>
      <c r="Z28" s="51"/>
      <c r="AA28" s="51"/>
      <c r="AB28" s="51"/>
      <c r="AC28" s="51"/>
      <c r="AD28" s="51"/>
      <c r="AE28" s="51"/>
    </row>
    <row r="29" spans="2:31" x14ac:dyDescent="0.35">
      <c r="G29" s="51"/>
      <c r="H29" s="51"/>
      <c r="I29" s="51"/>
      <c r="J29" s="51"/>
      <c r="K29" s="51"/>
      <c r="L29" s="51"/>
      <c r="M29" s="51"/>
      <c r="N29" s="51"/>
      <c r="O29" s="51"/>
      <c r="P29" s="51"/>
      <c r="Q29" s="51"/>
      <c r="R29" s="51"/>
      <c r="S29" s="51"/>
      <c r="T29" s="51"/>
      <c r="U29" s="51"/>
      <c r="V29" s="51"/>
      <c r="W29" s="51"/>
      <c r="X29" s="51"/>
      <c r="Y29" s="51"/>
      <c r="Z29" s="51"/>
      <c r="AA29" s="51"/>
      <c r="AB29" s="65"/>
      <c r="AC29" s="65"/>
      <c r="AD29" s="65"/>
      <c r="AE29" s="51"/>
    </row>
    <row r="30" spans="2:31" x14ac:dyDescent="0.35">
      <c r="G30" s="51"/>
      <c r="H30" s="51"/>
      <c r="I30" s="51"/>
      <c r="J30" s="51"/>
      <c r="K30" s="51"/>
      <c r="L30" s="51"/>
      <c r="M30" s="51"/>
      <c r="N30" s="51"/>
      <c r="O30" s="51"/>
      <c r="P30" s="51"/>
      <c r="Q30" s="51"/>
      <c r="R30" s="51"/>
      <c r="S30" s="51"/>
      <c r="T30" s="51"/>
      <c r="U30" s="51"/>
      <c r="V30" s="51"/>
      <c r="W30" s="51"/>
      <c r="X30" s="51"/>
      <c r="Y30" s="51"/>
      <c r="Z30" s="51"/>
      <c r="AA30" s="51"/>
      <c r="AB30" s="51"/>
      <c r="AC30" s="51"/>
      <c r="AD30" s="51"/>
      <c r="AE30" s="51"/>
    </row>
    <row r="31" spans="2:31" x14ac:dyDescent="0.35">
      <c r="G31" s="51"/>
      <c r="H31" s="51"/>
      <c r="I31" s="51"/>
      <c r="J31" s="51"/>
      <c r="K31" s="51"/>
      <c r="L31" s="51"/>
      <c r="M31" s="51"/>
      <c r="N31" s="51"/>
      <c r="O31" s="51"/>
      <c r="P31" s="51"/>
      <c r="Q31" s="51"/>
      <c r="R31" s="51"/>
      <c r="S31" s="51"/>
      <c r="T31" s="51"/>
      <c r="U31" s="51"/>
      <c r="V31" s="51"/>
      <c r="W31" s="51"/>
      <c r="X31" s="51"/>
      <c r="Y31" s="51"/>
      <c r="Z31" s="51"/>
      <c r="AA31" s="51"/>
      <c r="AB31" s="51"/>
      <c r="AC31" s="51"/>
      <c r="AD31" s="51"/>
      <c r="AE31" s="51"/>
    </row>
    <row r="32" spans="2:31" x14ac:dyDescent="0.35">
      <c r="B32" s="45"/>
      <c r="C32" s="45"/>
      <c r="G32" s="51"/>
      <c r="H32" s="51"/>
      <c r="I32" s="51"/>
      <c r="J32" s="51"/>
      <c r="K32" s="51"/>
      <c r="L32" s="51"/>
      <c r="M32" s="51"/>
      <c r="N32" s="51"/>
      <c r="O32" s="51"/>
      <c r="P32" s="51"/>
      <c r="Q32" s="51"/>
      <c r="R32" s="51"/>
      <c r="S32" s="51"/>
      <c r="T32" s="51"/>
      <c r="U32" s="51"/>
      <c r="V32" s="51"/>
      <c r="W32" s="51"/>
      <c r="X32" s="51"/>
      <c r="Y32" s="51"/>
      <c r="Z32" s="51"/>
      <c r="AA32" s="51"/>
      <c r="AB32" s="51"/>
      <c r="AC32" s="51"/>
      <c r="AD32" s="51"/>
      <c r="AE32" s="51"/>
    </row>
    <row r="33" spans="2:31" x14ac:dyDescent="0.35">
      <c r="G33" s="51"/>
      <c r="H33" s="51"/>
      <c r="I33" s="51"/>
      <c r="J33" s="51"/>
      <c r="K33" s="51"/>
      <c r="L33" s="51"/>
      <c r="M33" s="51"/>
      <c r="N33" s="51"/>
      <c r="O33" s="51"/>
      <c r="P33" s="51"/>
      <c r="Q33" s="51"/>
      <c r="R33" s="51"/>
      <c r="S33" s="51"/>
      <c r="T33" s="51"/>
      <c r="U33" s="51"/>
      <c r="V33" s="51"/>
      <c r="W33" s="51"/>
      <c r="X33" s="51"/>
      <c r="Y33" s="51"/>
      <c r="Z33" s="51"/>
      <c r="AA33" s="51"/>
      <c r="AB33" s="51"/>
      <c r="AC33" s="51"/>
      <c r="AD33" s="51"/>
      <c r="AE33" s="51"/>
    </row>
    <row r="34" spans="2:31" x14ac:dyDescent="0.35">
      <c r="G34" s="51"/>
      <c r="H34" s="51"/>
      <c r="I34" s="51"/>
      <c r="J34" s="51"/>
      <c r="K34" s="51"/>
      <c r="L34" s="51"/>
      <c r="M34" s="51"/>
      <c r="N34" s="51"/>
      <c r="O34" s="51"/>
      <c r="P34" s="51"/>
      <c r="Q34" s="51"/>
      <c r="R34" s="51"/>
      <c r="S34" s="51"/>
      <c r="T34" s="51"/>
      <c r="U34" s="51"/>
      <c r="V34" s="51"/>
      <c r="W34" s="51"/>
      <c r="X34" s="51"/>
      <c r="Y34" s="51"/>
      <c r="Z34" s="51"/>
      <c r="AA34" s="51"/>
      <c r="AB34" s="51"/>
      <c r="AC34" s="51"/>
      <c r="AD34" s="51"/>
      <c r="AE34" s="51"/>
    </row>
    <row r="35" spans="2:31" x14ac:dyDescent="0.35">
      <c r="G35" s="51"/>
      <c r="H35" s="51"/>
      <c r="I35" s="51"/>
      <c r="J35" s="51"/>
      <c r="K35" s="51"/>
      <c r="L35" s="51"/>
      <c r="M35" s="51"/>
      <c r="N35" s="51"/>
      <c r="O35" s="51"/>
      <c r="P35" s="51"/>
      <c r="Q35" s="51"/>
      <c r="R35" s="51"/>
      <c r="S35" s="51"/>
      <c r="T35" s="51"/>
      <c r="U35" s="51"/>
      <c r="V35" s="51"/>
      <c r="W35" s="51"/>
      <c r="X35" s="51"/>
      <c r="Y35" s="51"/>
      <c r="Z35" s="51"/>
      <c r="AA35" s="51"/>
      <c r="AB35" s="51"/>
      <c r="AC35" s="51"/>
      <c r="AD35" s="51"/>
      <c r="AE35" s="51"/>
    </row>
    <row r="36" spans="2:31" x14ac:dyDescent="0.35">
      <c r="B36" s="45"/>
      <c r="C36" s="45"/>
      <c r="G36" s="51"/>
      <c r="H36" s="51"/>
      <c r="I36" s="51"/>
      <c r="J36" s="51"/>
      <c r="K36" s="51"/>
      <c r="L36" s="51"/>
      <c r="M36" s="51"/>
      <c r="N36" s="51"/>
      <c r="O36" s="51"/>
      <c r="P36" s="51"/>
      <c r="Q36" s="51"/>
      <c r="R36" s="51"/>
      <c r="S36" s="51"/>
      <c r="T36" s="51"/>
      <c r="U36" s="51"/>
      <c r="V36" s="51"/>
      <c r="W36" s="51"/>
      <c r="X36" s="51"/>
      <c r="Y36" s="51"/>
      <c r="Z36" s="51"/>
      <c r="AA36" s="51"/>
      <c r="AB36" s="51"/>
      <c r="AC36" s="51"/>
      <c r="AD36" s="51"/>
      <c r="AE36" s="51"/>
    </row>
    <row r="37" spans="2:31" x14ac:dyDescent="0.35">
      <c r="G37" s="51"/>
      <c r="H37" s="51"/>
      <c r="I37" s="51"/>
      <c r="J37" s="51"/>
      <c r="K37" s="51"/>
      <c r="L37" s="51"/>
      <c r="M37" s="51"/>
      <c r="N37" s="51"/>
      <c r="O37" s="51"/>
      <c r="P37" s="51"/>
      <c r="Q37" s="51"/>
      <c r="R37" s="51"/>
      <c r="S37" s="51"/>
      <c r="T37" s="51"/>
      <c r="U37" s="51"/>
      <c r="V37" s="51"/>
      <c r="W37" s="51"/>
      <c r="X37" s="51"/>
      <c r="Y37" s="51"/>
      <c r="Z37" s="51"/>
      <c r="AA37" s="51"/>
      <c r="AB37" s="51"/>
      <c r="AC37" s="51"/>
      <c r="AD37" s="51"/>
      <c r="AE37" s="51"/>
    </row>
    <row r="38" spans="2:31" x14ac:dyDescent="0.35">
      <c r="D38" s="57"/>
      <c r="E38" s="57"/>
      <c r="G38" s="51"/>
      <c r="H38" s="51"/>
      <c r="I38" s="51"/>
      <c r="J38" s="51"/>
      <c r="K38" s="51"/>
      <c r="L38" s="51"/>
      <c r="M38" s="51"/>
      <c r="N38" s="51"/>
      <c r="O38" s="51"/>
      <c r="P38" s="51"/>
      <c r="Q38" s="51"/>
      <c r="R38" s="51"/>
      <c r="S38" s="51"/>
      <c r="T38" s="51"/>
      <c r="U38" s="51"/>
      <c r="V38" s="51"/>
      <c r="W38" s="51"/>
      <c r="X38" s="51"/>
      <c r="Y38" s="51"/>
      <c r="Z38" s="51"/>
      <c r="AA38" s="51"/>
      <c r="AB38" s="51"/>
      <c r="AC38" s="51"/>
      <c r="AD38" s="51"/>
      <c r="AE38" s="51"/>
    </row>
    <row r="39" spans="2:31" x14ac:dyDescent="0.35">
      <c r="D39" s="57"/>
      <c r="E39" s="57"/>
      <c r="G39" s="51"/>
      <c r="H39" s="51"/>
      <c r="I39" s="51"/>
      <c r="J39" s="51"/>
      <c r="K39" s="51"/>
      <c r="L39" s="51"/>
      <c r="M39" s="51"/>
      <c r="N39" s="51"/>
      <c r="O39" s="51"/>
      <c r="P39" s="51"/>
      <c r="Q39" s="51"/>
      <c r="R39" s="51"/>
      <c r="S39" s="51"/>
      <c r="T39" s="51"/>
      <c r="U39" s="51"/>
      <c r="V39" s="51"/>
      <c r="W39" s="51"/>
      <c r="X39" s="51"/>
      <c r="Y39" s="51"/>
      <c r="Z39" s="51"/>
      <c r="AA39" s="51"/>
      <c r="AB39" s="51"/>
      <c r="AC39" s="51"/>
      <c r="AD39" s="51"/>
      <c r="AE39" s="51"/>
    </row>
    <row r="40" spans="2:31" x14ac:dyDescent="0.35">
      <c r="D40" s="57"/>
      <c r="E40" s="57"/>
      <c r="G40" s="51"/>
      <c r="H40" s="51"/>
      <c r="I40" s="51"/>
      <c r="J40" s="51"/>
      <c r="K40" s="51"/>
      <c r="L40" s="51"/>
      <c r="M40" s="51"/>
      <c r="N40" s="51"/>
      <c r="O40" s="51"/>
      <c r="P40" s="51"/>
      <c r="Q40" s="51"/>
      <c r="R40" s="51"/>
      <c r="S40" s="51"/>
      <c r="T40" s="51"/>
      <c r="U40" s="51"/>
      <c r="V40" s="51"/>
      <c r="W40" s="51"/>
      <c r="X40" s="51"/>
      <c r="Y40" s="51"/>
      <c r="Z40" s="51"/>
      <c r="AA40" s="51"/>
      <c r="AB40" s="51"/>
      <c r="AC40" s="51"/>
      <c r="AD40" s="51"/>
      <c r="AE40" s="51"/>
    </row>
    <row r="41" spans="2:31" x14ac:dyDescent="0.35">
      <c r="D41" s="57"/>
      <c r="E41" s="57"/>
      <c r="G41" s="51"/>
      <c r="H41" s="51"/>
      <c r="J41" s="51"/>
      <c r="K41" s="51"/>
      <c r="L41" s="51"/>
      <c r="AB41" s="51"/>
      <c r="AC41" s="51"/>
      <c r="AD41" s="51"/>
      <c r="AE41" s="51"/>
    </row>
    <row r="42" spans="2:31" x14ac:dyDescent="0.35">
      <c r="D42" s="57"/>
      <c r="E42" s="57"/>
      <c r="G42" s="51"/>
      <c r="H42" s="51"/>
      <c r="J42" s="51"/>
      <c r="K42" s="51"/>
      <c r="L42" s="51"/>
      <c r="AB42" s="51"/>
      <c r="AC42" s="51"/>
      <c r="AD42" s="51"/>
      <c r="AE42" s="51"/>
    </row>
    <row r="43" spans="2:31" x14ac:dyDescent="0.35">
      <c r="B43" s="45"/>
      <c r="C43" s="45"/>
      <c r="G43" s="51"/>
      <c r="H43" s="51"/>
      <c r="J43" s="51"/>
      <c r="K43" s="51"/>
      <c r="L43" s="51"/>
    </row>
    <row r="44" spans="2:31" x14ac:dyDescent="0.35">
      <c r="G44" s="51"/>
      <c r="H44" s="51"/>
      <c r="J44" s="51"/>
      <c r="K44" s="51"/>
      <c r="L44" s="51"/>
    </row>
    <row r="45" spans="2:31" x14ac:dyDescent="0.35">
      <c r="G45" s="51"/>
      <c r="H45" s="51"/>
      <c r="J45" s="51"/>
      <c r="K45" s="51"/>
      <c r="L45" s="51"/>
    </row>
    <row r="46" spans="2:31" x14ac:dyDescent="0.35">
      <c r="G46" s="51"/>
      <c r="H46" s="51"/>
      <c r="J46" s="51"/>
      <c r="K46" s="51"/>
      <c r="L46" s="51"/>
    </row>
    <row r="47" spans="2:31" x14ac:dyDescent="0.35">
      <c r="B47" s="45"/>
      <c r="C47" s="45"/>
      <c r="G47" s="51"/>
      <c r="H47" s="51"/>
      <c r="J47" s="51"/>
      <c r="K47" s="51"/>
      <c r="L47" s="51"/>
    </row>
    <row r="48" spans="2:31" x14ac:dyDescent="0.35">
      <c r="G48" s="51"/>
      <c r="H48" s="51"/>
      <c r="J48" s="51"/>
      <c r="K48" s="51"/>
      <c r="L48" s="51"/>
    </row>
    <row r="49" spans="2:12" x14ac:dyDescent="0.35">
      <c r="G49" s="51"/>
      <c r="H49" s="51"/>
      <c r="J49" s="51"/>
      <c r="K49" s="51"/>
      <c r="L49" s="51"/>
    </row>
    <row r="50" spans="2:12" x14ac:dyDescent="0.35">
      <c r="B50" s="45"/>
      <c r="C50" s="45"/>
      <c r="G50" s="51"/>
      <c r="H50" s="51"/>
      <c r="J50" s="51"/>
      <c r="K50" s="51"/>
      <c r="L50" s="51"/>
    </row>
    <row r="51" spans="2:12" x14ac:dyDescent="0.35">
      <c r="G51" s="51"/>
      <c r="H51" s="51"/>
      <c r="J51" s="51"/>
      <c r="K51" s="51"/>
      <c r="L51" s="51"/>
    </row>
    <row r="52" spans="2:12" x14ac:dyDescent="0.35">
      <c r="G52" s="51"/>
      <c r="H52" s="51"/>
      <c r="J52" s="51"/>
      <c r="K52" s="51"/>
      <c r="L52" s="51"/>
    </row>
    <row r="53" spans="2:12" x14ac:dyDescent="0.35">
      <c r="G53" s="51"/>
      <c r="H53" s="51"/>
      <c r="J53" s="51"/>
      <c r="K53" s="51"/>
      <c r="L53" s="51"/>
    </row>
    <row r="54" spans="2:12" x14ac:dyDescent="0.35">
      <c r="B54" s="45"/>
      <c r="C54" s="45"/>
      <c r="G54" s="51"/>
      <c r="H54" s="51"/>
      <c r="J54" s="51"/>
      <c r="K54" s="51"/>
      <c r="L54" s="51"/>
    </row>
    <row r="55" spans="2:12" x14ac:dyDescent="0.35">
      <c r="G55" s="51"/>
      <c r="H55" s="51"/>
      <c r="J55" s="51"/>
      <c r="K55" s="51"/>
      <c r="L55" s="51"/>
    </row>
    <row r="56" spans="2:12" x14ac:dyDescent="0.35">
      <c r="G56" s="51"/>
      <c r="H56" s="51"/>
      <c r="J56" s="51"/>
      <c r="K56" s="51"/>
      <c r="L56" s="51"/>
    </row>
    <row r="57" spans="2:12" x14ac:dyDescent="0.35">
      <c r="D57" s="57"/>
      <c r="E57" s="57"/>
      <c r="G57" s="51"/>
      <c r="H57" s="51"/>
      <c r="J57" s="51"/>
      <c r="K57" s="51"/>
      <c r="L57" s="51"/>
    </row>
    <row r="58" spans="2:12" x14ac:dyDescent="0.35">
      <c r="D58" s="57"/>
      <c r="E58" s="57"/>
      <c r="G58" s="51"/>
      <c r="H58" s="51"/>
      <c r="J58" s="51"/>
      <c r="K58" s="51"/>
      <c r="L58" s="51"/>
    </row>
    <row r="59" spans="2:12" x14ac:dyDescent="0.35">
      <c r="D59" s="57"/>
      <c r="E59" s="57"/>
      <c r="G59" s="51"/>
      <c r="H59" s="51"/>
      <c r="J59" s="51"/>
      <c r="K59" s="51"/>
      <c r="L59" s="51"/>
    </row>
    <row r="60" spans="2:12" x14ac:dyDescent="0.35">
      <c r="D60" s="57"/>
      <c r="E60" s="57"/>
      <c r="G60" s="51"/>
      <c r="H60" s="51"/>
      <c r="J60" s="51"/>
      <c r="K60" s="51"/>
      <c r="L60" s="51"/>
    </row>
    <row r="61" spans="2:12" x14ac:dyDescent="0.35">
      <c r="D61" s="57"/>
      <c r="E61" s="57"/>
      <c r="G61" s="51"/>
      <c r="H61" s="51"/>
      <c r="J61" s="51"/>
      <c r="K61" s="51"/>
      <c r="L61" s="51"/>
    </row>
    <row r="62" spans="2:12" x14ac:dyDescent="0.35">
      <c r="D62" s="57"/>
      <c r="E62" s="57"/>
      <c r="G62" s="51"/>
      <c r="H62" s="51"/>
      <c r="J62" s="51"/>
      <c r="K62" s="51"/>
      <c r="L62" s="51"/>
    </row>
    <row r="63" spans="2:12" x14ac:dyDescent="0.35">
      <c r="D63" s="79"/>
      <c r="E63" s="79"/>
      <c r="G63" s="51"/>
      <c r="H63" s="51"/>
      <c r="J63" s="51"/>
      <c r="K63" s="51"/>
      <c r="L63" s="51"/>
    </row>
    <row r="64" spans="2:12" x14ac:dyDescent="0.35">
      <c r="D64" s="79"/>
      <c r="E64" s="79"/>
      <c r="G64" s="51"/>
      <c r="H64" s="51"/>
      <c r="J64" s="51"/>
      <c r="K64" s="51"/>
      <c r="L64" s="51"/>
    </row>
    <row r="65" spans="2:20" x14ac:dyDescent="0.35">
      <c r="D65" s="57"/>
      <c r="E65" s="57"/>
      <c r="G65" s="51"/>
      <c r="H65" s="51"/>
      <c r="J65" s="51"/>
      <c r="K65" s="51"/>
      <c r="L65" s="51"/>
    </row>
    <row r="66" spans="2:20" x14ac:dyDescent="0.35">
      <c r="D66" s="57"/>
      <c r="E66" s="57"/>
      <c r="G66" s="51"/>
      <c r="H66" s="51"/>
      <c r="J66" s="51"/>
      <c r="K66" s="51"/>
      <c r="L66" s="51"/>
    </row>
    <row r="67" spans="2:20" x14ac:dyDescent="0.35">
      <c r="D67" s="57"/>
      <c r="E67" s="57"/>
      <c r="G67" s="51"/>
      <c r="H67" s="51"/>
      <c r="J67" s="51"/>
      <c r="K67" s="51"/>
      <c r="L67" s="51"/>
    </row>
    <row r="68" spans="2:20" x14ac:dyDescent="0.35">
      <c r="D68" s="57"/>
      <c r="E68" s="57"/>
      <c r="G68" s="51"/>
      <c r="H68" s="51"/>
      <c r="J68" s="51"/>
      <c r="K68" s="51"/>
      <c r="L68" s="51"/>
    </row>
    <row r="69" spans="2:20" x14ac:dyDescent="0.35">
      <c r="D69" s="57"/>
      <c r="E69" s="57"/>
      <c r="G69" s="51"/>
      <c r="H69" s="51"/>
      <c r="J69" s="51"/>
      <c r="K69" s="51"/>
      <c r="L69" s="51"/>
    </row>
    <row r="70" spans="2:20" x14ac:dyDescent="0.35">
      <c r="D70" s="57"/>
      <c r="E70" s="57"/>
      <c r="G70" s="51"/>
      <c r="H70" s="51"/>
      <c r="J70" s="51"/>
      <c r="K70" s="51"/>
      <c r="L70" s="51"/>
    </row>
    <row r="71" spans="2:20" x14ac:dyDescent="0.35">
      <c r="D71" s="57"/>
      <c r="E71" s="57"/>
      <c r="G71" s="51"/>
      <c r="H71" s="51"/>
      <c r="J71" s="51"/>
      <c r="K71" s="51"/>
      <c r="L71" s="51"/>
    </row>
    <row r="72" spans="2:20" x14ac:dyDescent="0.35">
      <c r="D72" s="57"/>
      <c r="E72" s="57"/>
      <c r="G72" s="51"/>
      <c r="H72" s="51"/>
      <c r="J72" s="51"/>
      <c r="K72" s="51"/>
      <c r="L72" s="51"/>
    </row>
    <row r="73" spans="2:20" x14ac:dyDescent="0.35">
      <c r="D73" s="57"/>
      <c r="E73" s="57"/>
      <c r="G73" s="51"/>
      <c r="H73" s="51"/>
      <c r="J73" s="51"/>
      <c r="K73" s="51"/>
      <c r="L73" s="51"/>
    </row>
    <row r="74" spans="2:20" x14ac:dyDescent="0.35">
      <c r="B74" s="45" t="s">
        <v>1</v>
      </c>
      <c r="C74" s="45"/>
      <c r="G74" s="51"/>
      <c r="H74" s="51"/>
      <c r="J74" s="51"/>
      <c r="K74" s="51"/>
      <c r="L74" s="51"/>
      <c r="Q74" s="57"/>
      <c r="R74" s="57"/>
      <c r="S74" s="57"/>
      <c r="T74" s="57"/>
    </row>
    <row r="75" spans="2:20" x14ac:dyDescent="0.35">
      <c r="G75" s="51"/>
      <c r="H75" s="51"/>
      <c r="J75" s="51"/>
      <c r="K75" s="51"/>
      <c r="L75" s="51"/>
      <c r="Q75" s="57"/>
      <c r="R75" s="57"/>
      <c r="S75" s="57"/>
      <c r="T75" s="57"/>
    </row>
    <row r="76" spans="2:20" x14ac:dyDescent="0.35">
      <c r="D76" s="57"/>
      <c r="E76" s="57"/>
      <c r="G76" s="51"/>
      <c r="H76" s="51"/>
      <c r="J76" s="51"/>
      <c r="K76" s="51"/>
      <c r="L76" s="51"/>
      <c r="Q76" s="57"/>
      <c r="R76" s="57"/>
      <c r="S76" s="57"/>
      <c r="T76" s="57"/>
    </row>
    <row r="77" spans="2:20" x14ac:dyDescent="0.35">
      <c r="D77" s="57"/>
      <c r="E77" s="57"/>
      <c r="G77" s="51"/>
      <c r="H77" s="51"/>
      <c r="J77" s="51"/>
      <c r="K77" s="51"/>
      <c r="L77" s="51"/>
      <c r="Q77" s="57"/>
      <c r="R77" s="57"/>
      <c r="S77" s="57"/>
      <c r="T77" s="57"/>
    </row>
    <row r="78" spans="2:20" x14ac:dyDescent="0.35">
      <c r="D78" s="57"/>
      <c r="E78" s="57"/>
      <c r="G78" s="51"/>
      <c r="H78" s="51"/>
      <c r="J78" s="51"/>
      <c r="K78" s="51"/>
      <c r="L78" s="51"/>
      <c r="Q78" s="57"/>
      <c r="R78" s="57"/>
      <c r="S78" s="57"/>
      <c r="T78" s="57"/>
    </row>
    <row r="79" spans="2:20" x14ac:dyDescent="0.35">
      <c r="D79" s="57"/>
      <c r="E79" s="57"/>
      <c r="G79" s="51"/>
      <c r="H79" s="51"/>
      <c r="J79" s="51"/>
      <c r="K79" s="51"/>
      <c r="L79" s="51"/>
      <c r="Q79" s="57"/>
      <c r="R79" s="57"/>
      <c r="S79" s="57"/>
      <c r="T79" s="57"/>
    </row>
    <row r="80" spans="2:20" x14ac:dyDescent="0.35">
      <c r="D80" s="57"/>
      <c r="E80" s="57"/>
      <c r="G80" s="51"/>
      <c r="H80" s="51"/>
      <c r="J80" s="51"/>
      <c r="K80" s="51"/>
      <c r="L80" s="51"/>
      <c r="Q80" s="57"/>
      <c r="R80" s="57"/>
      <c r="S80" s="57"/>
      <c r="T80" s="57"/>
    </row>
    <row r="81" spans="4:20" x14ac:dyDescent="0.35">
      <c r="D81" s="57"/>
      <c r="E81" s="57"/>
      <c r="G81" s="51"/>
      <c r="H81" s="51"/>
      <c r="J81" s="51"/>
      <c r="K81" s="51"/>
      <c r="L81" s="51"/>
      <c r="Q81" s="57"/>
      <c r="R81" s="57"/>
      <c r="S81" s="57"/>
      <c r="T81" s="57"/>
    </row>
    <row r="82" spans="4:20" x14ac:dyDescent="0.35">
      <c r="D82" s="57"/>
      <c r="E82" s="57"/>
      <c r="G82" s="51"/>
      <c r="H82" s="51"/>
      <c r="J82" s="51"/>
      <c r="K82" s="51"/>
      <c r="L82" s="51"/>
      <c r="Q82" s="57"/>
      <c r="R82" s="57"/>
      <c r="S82" s="57"/>
      <c r="T82" s="57"/>
    </row>
    <row r="83" spans="4:20" x14ac:dyDescent="0.35">
      <c r="D83" s="57"/>
      <c r="E83" s="57"/>
      <c r="G83" s="51"/>
      <c r="H83" s="51"/>
      <c r="J83" s="51"/>
      <c r="K83" s="51"/>
      <c r="L83" s="51"/>
      <c r="Q83" s="57"/>
      <c r="R83" s="57"/>
      <c r="S83" s="57"/>
      <c r="T83" s="57"/>
    </row>
    <row r="84" spans="4:20" x14ac:dyDescent="0.35">
      <c r="D84" s="57"/>
      <c r="E84" s="57"/>
      <c r="G84" s="51"/>
      <c r="H84" s="51"/>
      <c r="J84" s="51"/>
      <c r="K84" s="51"/>
      <c r="L84" s="51"/>
      <c r="Q84" s="57"/>
      <c r="R84" s="57"/>
      <c r="S84" s="57"/>
      <c r="T84" s="57"/>
    </row>
    <row r="85" spans="4:20" x14ac:dyDescent="0.35">
      <c r="D85" s="57"/>
      <c r="E85" s="57"/>
      <c r="G85" s="51"/>
      <c r="H85" s="51"/>
      <c r="J85" s="51"/>
      <c r="K85" s="51"/>
      <c r="L85" s="51"/>
      <c r="Q85" s="57"/>
      <c r="R85" s="57"/>
      <c r="S85" s="57"/>
      <c r="T85" s="57"/>
    </row>
    <row r="86" spans="4:20" x14ac:dyDescent="0.35">
      <c r="D86" s="57"/>
      <c r="E86" s="57"/>
      <c r="G86" s="51"/>
      <c r="H86" s="51"/>
      <c r="J86" s="51"/>
      <c r="K86" s="51"/>
      <c r="L86" s="51"/>
      <c r="Q86" s="57"/>
      <c r="R86" s="57"/>
      <c r="S86" s="57"/>
      <c r="T86" s="57"/>
    </row>
    <row r="87" spans="4:20" x14ac:dyDescent="0.35">
      <c r="D87" s="57"/>
      <c r="E87" s="57"/>
      <c r="G87" s="51"/>
      <c r="H87" s="51"/>
      <c r="J87" s="51"/>
      <c r="K87" s="51"/>
      <c r="L87" s="51"/>
      <c r="Q87" s="57"/>
      <c r="R87" s="57"/>
      <c r="S87" s="57"/>
      <c r="T87" s="57"/>
    </row>
    <row r="88" spans="4:20" x14ac:dyDescent="0.35">
      <c r="D88" s="57"/>
      <c r="E88" s="57"/>
      <c r="G88" s="51"/>
      <c r="H88" s="51"/>
      <c r="J88" s="51"/>
      <c r="K88" s="51"/>
      <c r="L88" s="51"/>
      <c r="Q88" s="57"/>
      <c r="R88" s="57"/>
      <c r="S88" s="57"/>
      <c r="T88" s="57"/>
    </row>
    <row r="89" spans="4:20" x14ac:dyDescent="0.35">
      <c r="D89" s="57"/>
      <c r="E89" s="57"/>
      <c r="G89" s="51"/>
      <c r="H89" s="51"/>
      <c r="J89" s="51"/>
      <c r="K89" s="51"/>
      <c r="L89" s="51"/>
      <c r="Q89" s="57"/>
      <c r="R89" s="57"/>
      <c r="S89" s="57"/>
      <c r="T89" s="57"/>
    </row>
    <row r="90" spans="4:20" x14ac:dyDescent="0.35">
      <c r="D90" s="57"/>
      <c r="E90" s="57"/>
      <c r="G90" s="51"/>
      <c r="H90" s="51"/>
      <c r="J90" s="51"/>
      <c r="K90" s="51"/>
      <c r="L90" s="51"/>
      <c r="Q90" s="57"/>
      <c r="R90" s="57"/>
      <c r="S90" s="57"/>
      <c r="T90" s="57"/>
    </row>
    <row r="91" spans="4:20" x14ac:dyDescent="0.35">
      <c r="D91" s="57"/>
      <c r="E91" s="57"/>
      <c r="G91" s="51"/>
      <c r="H91" s="51"/>
      <c r="J91" s="51"/>
      <c r="K91" s="51"/>
      <c r="L91" s="51"/>
      <c r="Q91" s="57"/>
      <c r="R91" s="57"/>
      <c r="S91" s="57"/>
      <c r="T91" s="57"/>
    </row>
    <row r="92" spans="4:20" x14ac:dyDescent="0.35">
      <c r="D92" s="57"/>
      <c r="E92" s="57"/>
      <c r="G92" s="51"/>
      <c r="H92" s="51"/>
      <c r="J92" s="51"/>
      <c r="K92" s="51"/>
      <c r="L92" s="51"/>
      <c r="Q92" s="57"/>
      <c r="R92" s="57"/>
      <c r="S92" s="57"/>
      <c r="T92" s="57"/>
    </row>
    <row r="93" spans="4:20" x14ac:dyDescent="0.35">
      <c r="D93" s="57"/>
      <c r="E93" s="57"/>
      <c r="G93" s="51"/>
      <c r="H93" s="51"/>
      <c r="J93" s="51"/>
      <c r="K93" s="51"/>
      <c r="L93" s="51"/>
      <c r="Q93" s="57"/>
      <c r="R93" s="57"/>
      <c r="S93" s="57"/>
      <c r="T93" s="57"/>
    </row>
    <row r="94" spans="4:20" x14ac:dyDescent="0.35">
      <c r="D94" s="57"/>
      <c r="E94" s="57"/>
      <c r="G94" s="51"/>
      <c r="H94" s="51"/>
      <c r="J94" s="51"/>
      <c r="K94" s="51"/>
      <c r="L94" s="51"/>
      <c r="Q94" s="57"/>
      <c r="R94" s="57"/>
      <c r="S94" s="57"/>
      <c r="T94" s="57"/>
    </row>
    <row r="95" spans="4:20" x14ac:dyDescent="0.35">
      <c r="D95" s="57"/>
      <c r="E95" s="57"/>
      <c r="G95" s="51"/>
      <c r="H95" s="51"/>
      <c r="J95" s="51"/>
      <c r="K95" s="51"/>
      <c r="L95" s="51"/>
      <c r="Q95" s="57"/>
      <c r="R95" s="57"/>
      <c r="S95" s="57"/>
      <c r="T95" s="57"/>
    </row>
    <row r="96" spans="4:20" x14ac:dyDescent="0.35">
      <c r="D96" s="57"/>
      <c r="E96" s="57"/>
      <c r="G96" s="51"/>
      <c r="H96" s="51"/>
      <c r="J96" s="51"/>
      <c r="K96" s="51"/>
      <c r="L96" s="51"/>
    </row>
    <row r="97" spans="2:20" x14ac:dyDescent="0.35">
      <c r="D97" s="57"/>
      <c r="E97" s="57"/>
      <c r="G97" s="51"/>
      <c r="H97" s="51"/>
      <c r="J97" s="51"/>
      <c r="K97" s="51"/>
      <c r="L97" s="51"/>
    </row>
    <row r="98" spans="2:20" x14ac:dyDescent="0.35">
      <c r="G98" s="51"/>
      <c r="H98" s="51"/>
      <c r="J98" s="51"/>
      <c r="K98" s="51"/>
      <c r="L98" s="51"/>
    </row>
    <row r="99" spans="2:20" x14ac:dyDescent="0.35">
      <c r="G99" s="51"/>
      <c r="H99" s="51"/>
      <c r="J99" s="51"/>
      <c r="K99" s="51"/>
      <c r="L99" s="51"/>
    </row>
    <row r="100" spans="2:20" x14ac:dyDescent="0.35">
      <c r="G100" s="51"/>
      <c r="H100" s="51"/>
      <c r="J100" s="51"/>
      <c r="K100" s="51"/>
      <c r="L100" s="51"/>
    </row>
    <row r="101" spans="2:20" x14ac:dyDescent="0.35">
      <c r="B101" s="45" t="s">
        <v>2</v>
      </c>
      <c r="C101" s="45"/>
      <c r="G101" s="51"/>
      <c r="H101" s="51"/>
      <c r="J101" s="51"/>
      <c r="K101" s="51"/>
      <c r="L101" s="51"/>
    </row>
    <row r="102" spans="2:20" x14ac:dyDescent="0.35">
      <c r="G102" s="51"/>
      <c r="H102" s="51"/>
      <c r="J102" s="51"/>
      <c r="K102" s="51"/>
      <c r="L102" s="51"/>
    </row>
    <row r="103" spans="2:20" x14ac:dyDescent="0.35">
      <c r="B103" s="45" t="s">
        <v>3</v>
      </c>
      <c r="C103" s="45"/>
      <c r="G103" s="51"/>
      <c r="H103" s="51"/>
      <c r="J103" s="51"/>
      <c r="K103" s="51"/>
      <c r="L103" s="51"/>
      <c r="Q103" s="57"/>
      <c r="R103" s="57"/>
      <c r="S103" s="57"/>
      <c r="T103" s="57"/>
    </row>
    <row r="104" spans="2:20" x14ac:dyDescent="0.35">
      <c r="G104" s="51"/>
      <c r="H104" s="51"/>
      <c r="J104" s="51"/>
      <c r="K104" s="51"/>
      <c r="L104" s="51"/>
      <c r="Q104" s="57"/>
      <c r="R104" s="57"/>
      <c r="S104" s="57"/>
      <c r="T104" s="57"/>
    </row>
    <row r="105" spans="2:20" x14ac:dyDescent="0.35">
      <c r="D105" s="57"/>
      <c r="E105" s="57"/>
      <c r="G105" s="51"/>
      <c r="H105" s="51"/>
      <c r="J105" s="51"/>
      <c r="K105" s="51"/>
      <c r="L105" s="51"/>
      <c r="Q105" s="57"/>
      <c r="R105" s="57"/>
      <c r="S105" s="57"/>
      <c r="T105" s="57"/>
    </row>
    <row r="106" spans="2:20" x14ac:dyDescent="0.35">
      <c r="D106" s="57"/>
      <c r="E106" s="57"/>
      <c r="G106" s="51"/>
      <c r="H106" s="51"/>
      <c r="J106" s="51"/>
      <c r="K106" s="51"/>
      <c r="L106" s="51"/>
      <c r="Q106" s="57"/>
      <c r="R106" s="57"/>
      <c r="S106" s="57"/>
      <c r="T106" s="57"/>
    </row>
    <row r="107" spans="2:20" x14ac:dyDescent="0.35">
      <c r="D107" s="57"/>
      <c r="E107" s="57"/>
      <c r="G107" s="51"/>
      <c r="H107" s="51"/>
      <c r="J107" s="51"/>
      <c r="K107" s="51"/>
      <c r="L107" s="51"/>
      <c r="Q107" s="57"/>
      <c r="R107" s="57"/>
      <c r="S107" s="57"/>
      <c r="T107" s="57"/>
    </row>
    <row r="108" spans="2:20" x14ac:dyDescent="0.35">
      <c r="D108" s="57"/>
      <c r="E108" s="57"/>
      <c r="G108" s="51"/>
      <c r="H108" s="51"/>
      <c r="J108" s="51"/>
      <c r="K108" s="51"/>
      <c r="L108" s="51"/>
      <c r="Q108" s="57"/>
      <c r="R108" s="57"/>
      <c r="S108" s="57"/>
      <c r="T108" s="57"/>
    </row>
    <row r="109" spans="2:20" x14ac:dyDescent="0.35">
      <c r="D109" s="57"/>
      <c r="E109" s="57"/>
      <c r="G109" s="51"/>
      <c r="H109" s="51"/>
      <c r="J109" s="51"/>
      <c r="K109" s="51"/>
      <c r="L109" s="51"/>
      <c r="Q109" s="57"/>
      <c r="R109" s="57"/>
      <c r="S109" s="57"/>
      <c r="T109" s="57"/>
    </row>
    <row r="110" spans="2:20" x14ac:dyDescent="0.35">
      <c r="D110" s="57"/>
      <c r="E110" s="57"/>
      <c r="G110" s="51"/>
      <c r="H110" s="51"/>
      <c r="J110" s="51"/>
      <c r="K110" s="51"/>
      <c r="L110" s="51"/>
      <c r="Q110" s="57"/>
      <c r="R110" s="57"/>
      <c r="S110" s="57"/>
      <c r="T110" s="57"/>
    </row>
    <row r="111" spans="2:20" x14ac:dyDescent="0.35">
      <c r="D111" s="57"/>
      <c r="E111" s="57"/>
      <c r="G111" s="51"/>
      <c r="H111" s="51"/>
      <c r="J111" s="51"/>
      <c r="K111" s="51"/>
      <c r="L111" s="51"/>
      <c r="Q111" s="57"/>
      <c r="R111" s="57"/>
      <c r="S111" s="57"/>
      <c r="T111" s="57"/>
    </row>
    <row r="112" spans="2:20" x14ac:dyDescent="0.35">
      <c r="D112" s="57"/>
      <c r="E112" s="57"/>
      <c r="G112" s="51"/>
      <c r="H112" s="51"/>
      <c r="J112" s="51"/>
      <c r="K112" s="51"/>
      <c r="L112" s="51"/>
      <c r="Q112" s="57"/>
      <c r="R112" s="57"/>
      <c r="S112" s="57"/>
      <c r="T112" s="57"/>
    </row>
    <row r="113" spans="2:16" x14ac:dyDescent="0.35">
      <c r="D113" s="57"/>
      <c r="E113" s="57"/>
      <c r="G113" s="51"/>
      <c r="H113" s="51"/>
      <c r="J113" s="51"/>
      <c r="K113" s="51"/>
      <c r="L113" s="51"/>
    </row>
    <row r="114" spans="2:16" x14ac:dyDescent="0.35">
      <c r="D114" s="57"/>
      <c r="E114" s="57"/>
      <c r="G114" s="51"/>
      <c r="H114" s="51"/>
      <c r="J114" s="51"/>
      <c r="K114" s="51"/>
      <c r="L114" s="51"/>
    </row>
    <row r="115" spans="2:16" x14ac:dyDescent="0.35">
      <c r="G115" s="51"/>
      <c r="H115" s="51"/>
      <c r="J115" s="51"/>
      <c r="K115" s="51"/>
      <c r="L115" s="51"/>
    </row>
    <row r="116" spans="2:16" x14ac:dyDescent="0.35">
      <c r="B116" s="45" t="s">
        <v>4</v>
      </c>
      <c r="C116" s="45"/>
      <c r="G116" s="51"/>
      <c r="H116" s="51"/>
      <c r="J116" s="51"/>
      <c r="K116" s="51"/>
      <c r="L116" s="51"/>
    </row>
    <row r="117" spans="2:16" x14ac:dyDescent="0.35">
      <c r="G117" s="51"/>
      <c r="H117" s="51"/>
      <c r="J117" s="51"/>
      <c r="K117" s="51"/>
      <c r="L117" s="51"/>
    </row>
    <row r="118" spans="2:16" x14ac:dyDescent="0.35">
      <c r="G118" s="51"/>
      <c r="H118" s="51"/>
      <c r="J118" s="51"/>
      <c r="K118" s="51"/>
      <c r="L118" s="51"/>
    </row>
    <row r="119" spans="2:16" x14ac:dyDescent="0.35">
      <c r="D119" s="57"/>
      <c r="E119" s="57"/>
      <c r="G119" s="51"/>
      <c r="H119" s="51"/>
      <c r="J119" s="51"/>
      <c r="K119" s="51"/>
      <c r="L119" s="51"/>
    </row>
    <row r="120" spans="2:16" x14ac:dyDescent="0.35">
      <c r="D120" s="57"/>
      <c r="E120" s="57"/>
      <c r="G120" s="51"/>
      <c r="H120" s="51"/>
      <c r="J120" s="51"/>
      <c r="K120" s="51"/>
      <c r="L120" s="51"/>
    </row>
    <row r="121" spans="2:16" x14ac:dyDescent="0.35">
      <c r="D121" s="57"/>
      <c r="E121" s="57"/>
      <c r="G121" s="51"/>
      <c r="H121" s="51"/>
      <c r="J121" s="51"/>
      <c r="K121" s="51"/>
      <c r="L121" s="51"/>
    </row>
    <row r="122" spans="2:16" x14ac:dyDescent="0.35">
      <c r="D122" s="57"/>
      <c r="E122" s="57"/>
      <c r="G122" s="51"/>
      <c r="H122" s="51"/>
      <c r="J122" s="51"/>
      <c r="K122" s="51"/>
      <c r="L122" s="51"/>
    </row>
    <row r="123" spans="2:16" x14ac:dyDescent="0.35">
      <c r="D123" s="57"/>
      <c r="E123" s="57"/>
      <c r="G123" s="51"/>
      <c r="H123" s="51"/>
      <c r="J123" s="51"/>
      <c r="K123" s="51"/>
      <c r="L123" s="51"/>
    </row>
    <row r="124" spans="2:16" x14ac:dyDescent="0.35">
      <c r="D124" s="57"/>
      <c r="E124" s="57"/>
      <c r="G124" s="51"/>
      <c r="H124" s="51"/>
      <c r="J124" s="51"/>
      <c r="K124" s="51"/>
      <c r="L124" s="51"/>
    </row>
    <row r="125" spans="2:16" x14ac:dyDescent="0.35">
      <c r="D125" s="57"/>
      <c r="E125" s="57"/>
      <c r="G125" s="51"/>
      <c r="H125" s="51"/>
      <c r="J125" s="51"/>
      <c r="K125" s="51"/>
      <c r="L125" s="51"/>
    </row>
    <row r="126" spans="2:16" x14ac:dyDescent="0.35">
      <c r="D126" s="57"/>
      <c r="E126" s="57"/>
      <c r="G126" s="51"/>
      <c r="H126" s="51"/>
      <c r="I126" s="57"/>
      <c r="J126" s="51"/>
      <c r="K126" s="51"/>
      <c r="L126" s="51"/>
      <c r="M126" s="57"/>
      <c r="N126" s="57"/>
      <c r="O126" s="57"/>
      <c r="P126" s="57"/>
    </row>
    <row r="127" spans="2:16" x14ac:dyDescent="0.35">
      <c r="G127" s="51"/>
      <c r="H127" s="51"/>
      <c r="I127" s="57"/>
      <c r="J127" s="51"/>
      <c r="K127" s="51"/>
      <c r="L127" s="51"/>
      <c r="M127" s="57"/>
      <c r="N127" s="57"/>
      <c r="O127" s="57"/>
      <c r="P127" s="57"/>
    </row>
    <row r="128" spans="2:16" x14ac:dyDescent="0.35">
      <c r="D128" s="57"/>
      <c r="E128" s="57"/>
      <c r="G128" s="51"/>
      <c r="H128" s="51"/>
      <c r="I128" s="57"/>
      <c r="J128" s="51"/>
      <c r="K128" s="51"/>
      <c r="L128" s="51"/>
      <c r="M128" s="57"/>
      <c r="N128" s="57"/>
      <c r="O128" s="57"/>
      <c r="P128" s="57"/>
    </row>
    <row r="129" spans="4:20" x14ac:dyDescent="0.35">
      <c r="D129" s="57"/>
      <c r="E129" s="57"/>
      <c r="G129" s="51"/>
      <c r="H129" s="51"/>
      <c r="I129" s="57"/>
      <c r="J129" s="51"/>
      <c r="K129" s="51"/>
      <c r="L129" s="51"/>
      <c r="M129" s="57"/>
      <c r="N129" s="57"/>
      <c r="O129" s="57"/>
      <c r="P129" s="57"/>
    </row>
    <row r="130" spans="4:20" x14ac:dyDescent="0.35">
      <c r="D130" s="57"/>
      <c r="E130" s="57"/>
      <c r="G130" s="51"/>
      <c r="H130" s="51"/>
      <c r="I130" s="57"/>
      <c r="J130" s="51"/>
      <c r="K130" s="51"/>
      <c r="L130" s="51"/>
      <c r="M130" s="57"/>
      <c r="N130" s="57"/>
      <c r="O130" s="57"/>
      <c r="P130" s="57"/>
    </row>
    <row r="131" spans="4:20" x14ac:dyDescent="0.35">
      <c r="D131" s="57"/>
      <c r="E131" s="57"/>
      <c r="G131" s="51"/>
      <c r="H131" s="51"/>
      <c r="I131" s="57"/>
      <c r="J131" s="51"/>
      <c r="K131" s="51"/>
      <c r="L131" s="51"/>
      <c r="M131" s="57"/>
      <c r="N131" s="57"/>
      <c r="O131" s="57"/>
      <c r="P131" s="57"/>
    </row>
    <row r="132" spans="4:20" x14ac:dyDescent="0.35">
      <c r="D132" s="57"/>
      <c r="E132" s="57"/>
      <c r="G132" s="51"/>
      <c r="H132" s="51"/>
      <c r="I132" s="57"/>
      <c r="J132" s="51"/>
      <c r="K132" s="51"/>
      <c r="L132" s="51"/>
      <c r="M132" s="57"/>
      <c r="N132" s="57"/>
      <c r="O132" s="57"/>
      <c r="P132" s="57"/>
    </row>
    <row r="133" spans="4:20" x14ac:dyDescent="0.35">
      <c r="D133" s="57"/>
      <c r="E133" s="57"/>
      <c r="G133" s="51"/>
      <c r="H133" s="51"/>
      <c r="I133" s="57"/>
      <c r="J133" s="51"/>
      <c r="K133" s="51"/>
      <c r="L133" s="51"/>
      <c r="M133" s="57"/>
      <c r="N133" s="57"/>
      <c r="O133" s="57"/>
      <c r="P133" s="57"/>
      <c r="Q133" s="57"/>
      <c r="R133" s="57"/>
      <c r="S133" s="57"/>
      <c r="T133" s="57"/>
    </row>
    <row r="134" spans="4:20" x14ac:dyDescent="0.35">
      <c r="D134" s="57"/>
      <c r="E134" s="57"/>
      <c r="G134" s="51"/>
      <c r="H134" s="51"/>
      <c r="I134" s="57"/>
      <c r="J134" s="51"/>
      <c r="K134" s="51"/>
      <c r="L134" s="51"/>
      <c r="M134" s="57"/>
      <c r="N134" s="57"/>
      <c r="O134" s="57"/>
      <c r="P134" s="57"/>
      <c r="Q134" s="57"/>
      <c r="R134" s="57"/>
      <c r="S134" s="57"/>
      <c r="T134" s="57"/>
    </row>
    <row r="135" spans="4:20" x14ac:dyDescent="0.35">
      <c r="D135" s="57"/>
      <c r="E135" s="57"/>
      <c r="G135" s="51"/>
      <c r="H135" s="51"/>
      <c r="I135" s="57"/>
      <c r="J135" s="51"/>
      <c r="K135" s="51"/>
      <c r="L135" s="51"/>
      <c r="M135" s="57"/>
      <c r="N135" s="57"/>
      <c r="O135" s="57"/>
      <c r="P135" s="57"/>
      <c r="Q135" s="57"/>
      <c r="R135" s="57"/>
      <c r="S135" s="57"/>
      <c r="T135" s="57"/>
    </row>
    <row r="136" spans="4:20" x14ac:dyDescent="0.35">
      <c r="D136" s="57"/>
      <c r="E136" s="57"/>
      <c r="G136" s="51"/>
      <c r="H136" s="51"/>
      <c r="I136" s="57"/>
      <c r="J136" s="51"/>
      <c r="K136" s="51"/>
      <c r="L136" s="51"/>
      <c r="M136" s="57"/>
      <c r="N136" s="57"/>
      <c r="O136" s="57"/>
      <c r="P136" s="57"/>
    </row>
    <row r="137" spans="4:20" x14ac:dyDescent="0.35">
      <c r="D137" s="57"/>
      <c r="E137" s="57"/>
      <c r="G137" s="51"/>
      <c r="H137" s="51"/>
      <c r="I137" s="57"/>
      <c r="J137" s="51"/>
      <c r="K137" s="51"/>
      <c r="L137" s="51"/>
      <c r="M137" s="57"/>
      <c r="N137" s="57"/>
      <c r="O137" s="57"/>
      <c r="P137" s="57"/>
    </row>
    <row r="138" spans="4:20" x14ac:dyDescent="0.35">
      <c r="D138" s="57"/>
      <c r="E138" s="57"/>
      <c r="G138" s="51"/>
      <c r="H138" s="51"/>
      <c r="I138" s="57"/>
      <c r="J138" s="51"/>
      <c r="K138" s="51"/>
      <c r="L138" s="51"/>
      <c r="M138" s="57"/>
      <c r="N138" s="57"/>
      <c r="O138" s="57"/>
      <c r="P138" s="57"/>
    </row>
    <row r="139" spans="4:20" x14ac:dyDescent="0.35">
      <c r="D139" s="57"/>
      <c r="E139" s="57"/>
      <c r="G139" s="51"/>
      <c r="H139" s="51"/>
      <c r="J139" s="51"/>
      <c r="K139" s="51"/>
      <c r="L139" s="51"/>
    </row>
    <row r="140" spans="4:20" x14ac:dyDescent="0.35">
      <c r="D140" s="57"/>
      <c r="E140" s="57"/>
      <c r="G140" s="51"/>
      <c r="H140" s="51"/>
      <c r="J140" s="51"/>
      <c r="K140" s="51"/>
      <c r="L140" s="51"/>
    </row>
    <row r="141" spans="4:20" x14ac:dyDescent="0.35">
      <c r="D141" s="57"/>
      <c r="E141" s="57"/>
      <c r="G141" s="51"/>
      <c r="H141" s="51"/>
      <c r="J141" s="51"/>
      <c r="K141" s="51"/>
      <c r="L141" s="51"/>
    </row>
    <row r="142" spans="4:20" x14ac:dyDescent="0.35">
      <c r="G142" s="51"/>
      <c r="H142" s="51"/>
      <c r="J142" s="51"/>
      <c r="K142" s="51"/>
      <c r="L142" s="51"/>
    </row>
    <row r="143" spans="4:20" x14ac:dyDescent="0.35">
      <c r="D143" s="57"/>
      <c r="E143" s="57"/>
      <c r="G143" s="51"/>
      <c r="H143" s="51"/>
      <c r="J143" s="51"/>
      <c r="K143" s="51"/>
      <c r="L143" s="51"/>
    </row>
    <row r="144" spans="4:20" x14ac:dyDescent="0.35">
      <c r="D144" s="57"/>
      <c r="E144" s="57"/>
      <c r="G144" s="51"/>
      <c r="H144" s="51"/>
      <c r="J144" s="51"/>
      <c r="K144" s="51"/>
      <c r="L144" s="51"/>
    </row>
    <row r="145" spans="4:16" x14ac:dyDescent="0.35">
      <c r="D145" s="57"/>
      <c r="E145" s="57"/>
      <c r="G145" s="51"/>
      <c r="H145" s="51"/>
      <c r="J145" s="51"/>
      <c r="K145" s="51"/>
      <c r="L145" s="51"/>
    </row>
    <row r="146" spans="4:16" x14ac:dyDescent="0.35">
      <c r="D146" s="57"/>
      <c r="E146" s="57"/>
      <c r="G146" s="51"/>
      <c r="H146" s="51"/>
      <c r="J146" s="51"/>
      <c r="K146" s="51"/>
      <c r="L146" s="51"/>
    </row>
    <row r="147" spans="4:16" x14ac:dyDescent="0.35">
      <c r="D147" s="57"/>
      <c r="E147" s="57"/>
      <c r="G147" s="51"/>
      <c r="H147" s="51"/>
      <c r="J147" s="51"/>
      <c r="K147" s="51"/>
      <c r="L147" s="51"/>
    </row>
    <row r="148" spans="4:16" x14ac:dyDescent="0.35">
      <c r="D148" s="57"/>
      <c r="E148" s="57"/>
      <c r="G148" s="51"/>
      <c r="H148" s="51"/>
      <c r="J148" s="51"/>
      <c r="K148" s="51"/>
      <c r="L148" s="51"/>
    </row>
    <row r="149" spans="4:16" x14ac:dyDescent="0.35">
      <c r="D149" s="57"/>
      <c r="E149" s="57"/>
      <c r="G149" s="51"/>
      <c r="H149" s="51"/>
      <c r="J149" s="51"/>
      <c r="K149" s="51"/>
      <c r="L149" s="51"/>
    </row>
    <row r="150" spans="4:16" x14ac:dyDescent="0.35">
      <c r="D150" s="57"/>
      <c r="E150" s="57"/>
      <c r="G150" s="51"/>
      <c r="H150" s="51"/>
      <c r="J150" s="51"/>
      <c r="K150" s="51"/>
      <c r="L150" s="51"/>
    </row>
    <row r="151" spans="4:16" x14ac:dyDescent="0.35">
      <c r="D151" s="57"/>
      <c r="E151" s="57"/>
      <c r="G151" s="51"/>
      <c r="H151" s="51"/>
      <c r="J151" s="51"/>
      <c r="K151" s="51"/>
      <c r="L151" s="51"/>
    </row>
    <row r="152" spans="4:16" x14ac:dyDescent="0.35">
      <c r="D152" s="57"/>
      <c r="E152" s="57"/>
      <c r="G152" s="51"/>
      <c r="H152" s="51"/>
      <c r="J152" s="51"/>
      <c r="K152" s="51"/>
      <c r="L152" s="51"/>
    </row>
    <row r="153" spans="4:16" x14ac:dyDescent="0.35">
      <c r="D153" s="57"/>
      <c r="E153" s="57"/>
      <c r="G153" s="51"/>
      <c r="H153" s="51"/>
      <c r="J153" s="51"/>
      <c r="K153" s="51"/>
      <c r="L153" s="51"/>
    </row>
    <row r="154" spans="4:16" x14ac:dyDescent="0.35">
      <c r="D154" s="57"/>
      <c r="E154" s="57"/>
      <c r="G154" s="51"/>
      <c r="H154" s="51"/>
      <c r="J154" s="51"/>
      <c r="K154" s="51"/>
      <c r="L154" s="51"/>
    </row>
    <row r="155" spans="4:16" x14ac:dyDescent="0.35">
      <c r="D155" s="57"/>
      <c r="E155" s="57"/>
      <c r="G155" s="51"/>
      <c r="H155" s="51"/>
      <c r="J155" s="51"/>
      <c r="K155" s="51"/>
      <c r="L155" s="51"/>
    </row>
    <row r="156" spans="4:16" x14ac:dyDescent="0.35">
      <c r="D156" s="57"/>
      <c r="E156" s="57"/>
      <c r="G156" s="51"/>
      <c r="H156" s="51"/>
      <c r="J156" s="51"/>
      <c r="K156" s="51"/>
      <c r="L156" s="51"/>
    </row>
    <row r="157" spans="4:16" x14ac:dyDescent="0.35">
      <c r="D157" s="57"/>
      <c r="E157" s="57"/>
      <c r="G157" s="51"/>
      <c r="H157" s="51"/>
      <c r="J157" s="51"/>
      <c r="K157" s="51"/>
      <c r="L157" s="51"/>
    </row>
    <row r="158" spans="4:16" x14ac:dyDescent="0.35">
      <c r="D158" s="57"/>
      <c r="E158" s="57"/>
      <c r="G158" s="51"/>
      <c r="H158" s="51"/>
      <c r="I158" s="57"/>
      <c r="J158" s="51"/>
      <c r="K158" s="51"/>
      <c r="L158" s="51"/>
      <c r="M158" s="57"/>
      <c r="N158" s="57"/>
      <c r="O158" s="57"/>
      <c r="P158" s="57"/>
    </row>
    <row r="159" spans="4:16" x14ac:dyDescent="0.35">
      <c r="D159" s="57"/>
      <c r="E159" s="57"/>
      <c r="G159" s="51"/>
      <c r="H159" s="51"/>
      <c r="J159" s="51"/>
      <c r="K159" s="51"/>
      <c r="L159" s="51"/>
    </row>
    <row r="160" spans="4:16" x14ac:dyDescent="0.35">
      <c r="G160" s="51"/>
      <c r="H160" s="51"/>
      <c r="J160" s="51"/>
      <c r="K160" s="51"/>
      <c r="L160" s="51"/>
    </row>
    <row r="161" spans="4:16" x14ac:dyDescent="0.35">
      <c r="D161" s="57"/>
      <c r="E161" s="57"/>
      <c r="G161" s="51"/>
      <c r="H161" s="51"/>
      <c r="J161" s="51"/>
      <c r="K161" s="51"/>
      <c r="L161" s="51"/>
    </row>
    <row r="162" spans="4:16" x14ac:dyDescent="0.35">
      <c r="D162" s="57"/>
      <c r="E162" s="57"/>
      <c r="G162" s="51"/>
      <c r="H162" s="51"/>
      <c r="J162" s="51"/>
      <c r="K162" s="51"/>
      <c r="L162" s="51"/>
    </row>
    <row r="163" spans="4:16" x14ac:dyDescent="0.35">
      <c r="D163" s="57"/>
      <c r="E163" s="57"/>
      <c r="G163" s="51"/>
      <c r="H163" s="51"/>
      <c r="I163" s="57"/>
      <c r="J163" s="51"/>
      <c r="K163" s="51"/>
      <c r="L163" s="51"/>
      <c r="M163" s="57"/>
      <c r="N163" s="57"/>
      <c r="O163" s="57"/>
      <c r="P163" s="57"/>
    </row>
    <row r="164" spans="4:16" x14ac:dyDescent="0.35">
      <c r="D164" s="57"/>
      <c r="E164" s="57"/>
      <c r="G164" s="51"/>
      <c r="H164" s="51"/>
      <c r="J164" s="51"/>
      <c r="K164" s="51"/>
      <c r="L164" s="51"/>
    </row>
    <row r="165" spans="4:16" x14ac:dyDescent="0.35">
      <c r="D165" s="57"/>
      <c r="E165" s="57"/>
      <c r="G165" s="51"/>
      <c r="H165" s="51"/>
      <c r="J165" s="51"/>
      <c r="K165" s="51"/>
      <c r="L165" s="51"/>
    </row>
    <row r="166" spans="4:16" x14ac:dyDescent="0.35">
      <c r="D166" s="57"/>
      <c r="E166" s="57"/>
      <c r="G166" s="51"/>
      <c r="H166" s="51"/>
      <c r="J166" s="51"/>
      <c r="K166" s="51"/>
      <c r="L166" s="51"/>
    </row>
    <row r="167" spans="4:16" x14ac:dyDescent="0.35">
      <c r="G167" s="51"/>
      <c r="H167" s="51"/>
      <c r="J167" s="51"/>
      <c r="K167" s="51"/>
      <c r="L167" s="51"/>
    </row>
    <row r="168" spans="4:16" x14ac:dyDescent="0.35">
      <c r="D168" s="57"/>
      <c r="E168" s="57"/>
      <c r="G168" s="51"/>
      <c r="H168" s="51"/>
      <c r="J168" s="51"/>
      <c r="K168" s="51"/>
      <c r="L168" s="51"/>
    </row>
    <row r="169" spans="4:16" x14ac:dyDescent="0.35">
      <c r="D169" s="57"/>
      <c r="E169" s="57"/>
      <c r="G169" s="51"/>
      <c r="H169" s="51"/>
      <c r="J169" s="51"/>
      <c r="K169" s="51"/>
      <c r="L169" s="51"/>
    </row>
    <row r="170" spans="4:16" x14ac:dyDescent="0.35">
      <c r="D170" s="57"/>
      <c r="E170" s="57"/>
      <c r="G170" s="51"/>
      <c r="H170" s="51"/>
      <c r="J170" s="51"/>
      <c r="K170" s="51"/>
      <c r="L170" s="51"/>
    </row>
    <row r="171" spans="4:16" x14ac:dyDescent="0.35">
      <c r="G171" s="51"/>
      <c r="H171" s="51"/>
      <c r="J171" s="51"/>
      <c r="K171" s="51"/>
      <c r="L171" s="51"/>
    </row>
    <row r="172" spans="4:16" x14ac:dyDescent="0.35">
      <c r="G172" s="51"/>
      <c r="H172" s="51"/>
      <c r="J172" s="51"/>
      <c r="K172" s="51"/>
      <c r="L172" s="51"/>
    </row>
    <row r="173" spans="4:16" x14ac:dyDescent="0.35">
      <c r="D173" s="57"/>
      <c r="E173" s="57"/>
      <c r="G173" s="51"/>
      <c r="H173" s="51"/>
      <c r="J173" s="51"/>
      <c r="K173" s="51"/>
      <c r="L173" s="51"/>
    </row>
    <row r="174" spans="4:16" x14ac:dyDescent="0.35">
      <c r="D174" s="57"/>
      <c r="E174" s="57"/>
      <c r="G174" s="51"/>
      <c r="H174" s="51"/>
      <c r="J174" s="51"/>
      <c r="K174" s="51"/>
      <c r="L174" s="51"/>
    </row>
    <row r="175" spans="4:16" x14ac:dyDescent="0.35">
      <c r="D175" s="57"/>
      <c r="E175" s="57"/>
      <c r="G175" s="51"/>
      <c r="H175" s="51"/>
      <c r="J175" s="51"/>
      <c r="K175" s="51"/>
      <c r="L175" s="51"/>
    </row>
    <row r="176" spans="4:16" x14ac:dyDescent="0.35">
      <c r="D176" s="57"/>
      <c r="E176" s="57"/>
      <c r="G176" s="51"/>
      <c r="H176" s="51"/>
      <c r="J176" s="51"/>
      <c r="K176" s="51"/>
      <c r="L176" s="51"/>
    </row>
    <row r="177" spans="4:12" x14ac:dyDescent="0.35">
      <c r="D177" s="57"/>
      <c r="E177" s="57"/>
      <c r="G177" s="51"/>
      <c r="H177" s="51"/>
      <c r="J177" s="51"/>
      <c r="K177" s="51"/>
      <c r="L177" s="51"/>
    </row>
    <row r="178" spans="4:12" x14ac:dyDescent="0.35">
      <c r="D178" s="57"/>
      <c r="E178" s="57"/>
      <c r="G178" s="51"/>
      <c r="H178" s="51"/>
      <c r="J178" s="51"/>
      <c r="K178" s="51"/>
      <c r="L178" s="51"/>
    </row>
    <row r="179" spans="4:12" x14ac:dyDescent="0.35">
      <c r="D179" s="57"/>
      <c r="E179" s="57"/>
      <c r="G179" s="51"/>
      <c r="H179" s="51"/>
      <c r="J179" s="51"/>
      <c r="K179" s="51"/>
      <c r="L179" s="51"/>
    </row>
    <row r="180" spans="4:12" x14ac:dyDescent="0.35">
      <c r="D180" s="57"/>
      <c r="E180" s="57"/>
      <c r="G180" s="51"/>
      <c r="H180" s="51"/>
      <c r="J180" s="51"/>
      <c r="K180" s="51"/>
      <c r="L180" s="51"/>
    </row>
    <row r="181" spans="4:12" x14ac:dyDescent="0.35">
      <c r="D181" s="57"/>
      <c r="E181" s="57"/>
      <c r="G181" s="51"/>
      <c r="H181" s="51"/>
      <c r="J181" s="51"/>
      <c r="K181" s="51"/>
      <c r="L181" s="51"/>
    </row>
    <row r="182" spans="4:12" x14ac:dyDescent="0.35">
      <c r="D182" s="57"/>
      <c r="E182" s="57"/>
      <c r="G182" s="51"/>
      <c r="H182" s="51"/>
      <c r="J182" s="51"/>
      <c r="K182" s="51"/>
      <c r="L182" s="51"/>
    </row>
    <row r="183" spans="4:12" x14ac:dyDescent="0.35">
      <c r="D183" s="57"/>
      <c r="E183" s="57"/>
      <c r="G183" s="51"/>
      <c r="H183" s="51"/>
      <c r="J183" s="51"/>
      <c r="K183" s="51"/>
      <c r="L183" s="51"/>
    </row>
    <row r="184" spans="4:12" x14ac:dyDescent="0.35">
      <c r="D184" s="57"/>
      <c r="E184" s="57"/>
      <c r="G184" s="51"/>
      <c r="H184" s="51"/>
      <c r="J184" s="51"/>
      <c r="K184" s="51"/>
      <c r="L184" s="51"/>
    </row>
    <row r="185" spans="4:12" x14ac:dyDescent="0.35">
      <c r="D185" s="57"/>
      <c r="E185" s="57"/>
      <c r="G185" s="51"/>
      <c r="H185" s="51"/>
      <c r="J185" s="51"/>
      <c r="K185" s="51"/>
      <c r="L185" s="51"/>
    </row>
    <row r="186" spans="4:12" x14ac:dyDescent="0.35">
      <c r="D186" s="57"/>
      <c r="E186" s="57"/>
      <c r="G186" s="51"/>
      <c r="H186" s="51"/>
      <c r="J186" s="51"/>
      <c r="K186" s="51"/>
      <c r="L186" s="51"/>
    </row>
    <row r="187" spans="4:12" x14ac:dyDescent="0.35">
      <c r="D187" s="57"/>
      <c r="E187" s="57"/>
      <c r="G187" s="51"/>
      <c r="H187" s="51"/>
      <c r="J187" s="51"/>
      <c r="K187" s="51"/>
      <c r="L187" s="51"/>
    </row>
    <row r="188" spans="4:12" x14ac:dyDescent="0.35">
      <c r="G188" s="51"/>
      <c r="H188" s="51"/>
      <c r="J188" s="51"/>
      <c r="K188" s="51"/>
      <c r="L188" s="51"/>
    </row>
    <row r="189" spans="4:12" x14ac:dyDescent="0.35">
      <c r="D189" s="57"/>
      <c r="E189" s="57"/>
      <c r="G189" s="51"/>
      <c r="H189" s="51"/>
      <c r="J189" s="51"/>
      <c r="K189" s="51"/>
      <c r="L189" s="51"/>
    </row>
    <row r="190" spans="4:12" x14ac:dyDescent="0.35">
      <c r="D190" s="57"/>
      <c r="E190" s="57"/>
      <c r="G190" s="51"/>
      <c r="H190" s="51"/>
      <c r="J190" s="51"/>
      <c r="K190" s="51"/>
      <c r="L190" s="51"/>
    </row>
    <row r="191" spans="4:12" x14ac:dyDescent="0.35">
      <c r="D191" s="57"/>
      <c r="E191" s="57"/>
      <c r="G191" s="51"/>
      <c r="H191" s="51"/>
      <c r="J191" s="51"/>
      <c r="K191" s="51"/>
      <c r="L191" s="51"/>
    </row>
    <row r="192" spans="4:12" x14ac:dyDescent="0.35">
      <c r="D192" s="57"/>
      <c r="E192" s="57"/>
      <c r="G192" s="51"/>
      <c r="H192" s="51"/>
      <c r="J192" s="51"/>
      <c r="K192" s="51"/>
      <c r="L192" s="51"/>
    </row>
    <row r="193" spans="4:16" x14ac:dyDescent="0.35">
      <c r="D193" s="57"/>
      <c r="E193" s="57"/>
      <c r="G193" s="51"/>
      <c r="H193" s="51"/>
      <c r="J193" s="51"/>
      <c r="K193" s="51"/>
      <c r="L193" s="51"/>
    </row>
    <row r="194" spans="4:16" x14ac:dyDescent="0.35">
      <c r="D194" s="57"/>
      <c r="E194" s="57"/>
      <c r="G194" s="51"/>
      <c r="H194" s="51"/>
      <c r="J194" s="51"/>
      <c r="K194" s="51"/>
      <c r="L194" s="51"/>
    </row>
    <row r="195" spans="4:16" x14ac:dyDescent="0.35">
      <c r="D195" s="57"/>
      <c r="E195" s="57"/>
      <c r="G195" s="51"/>
      <c r="H195" s="51"/>
      <c r="J195" s="51"/>
      <c r="K195" s="51"/>
      <c r="L195" s="51"/>
    </row>
    <row r="196" spans="4:16" x14ac:dyDescent="0.35">
      <c r="D196" s="57"/>
      <c r="E196" s="57"/>
      <c r="G196" s="51"/>
      <c r="H196" s="51"/>
      <c r="J196" s="51"/>
      <c r="K196" s="51"/>
      <c r="L196" s="51"/>
    </row>
    <row r="197" spans="4:16" x14ac:dyDescent="0.35">
      <c r="G197" s="51"/>
      <c r="H197" s="51"/>
      <c r="I197" s="57"/>
      <c r="J197" s="51"/>
      <c r="K197" s="51"/>
      <c r="L197" s="51"/>
      <c r="M197" s="57"/>
      <c r="N197" s="57"/>
      <c r="O197" s="57"/>
      <c r="P197" s="57"/>
    </row>
    <row r="198" spans="4:16" x14ac:dyDescent="0.35">
      <c r="G198" s="51"/>
      <c r="H198" s="51"/>
      <c r="I198" s="57"/>
      <c r="J198" s="51"/>
      <c r="K198" s="51"/>
      <c r="L198" s="51"/>
      <c r="M198" s="57"/>
      <c r="N198" s="57"/>
      <c r="O198" s="57"/>
      <c r="P198" s="57"/>
    </row>
    <row r="199" spans="4:16" x14ac:dyDescent="0.35">
      <c r="D199" s="57"/>
      <c r="E199" s="57"/>
      <c r="G199" s="51"/>
      <c r="H199" s="51"/>
      <c r="I199" s="57"/>
      <c r="J199" s="51"/>
      <c r="K199" s="51"/>
      <c r="L199" s="51"/>
      <c r="M199" s="57"/>
      <c r="N199" s="57"/>
      <c r="O199" s="57"/>
      <c r="P199" s="57"/>
    </row>
    <row r="200" spans="4:16" x14ac:dyDescent="0.35">
      <c r="D200" s="57"/>
      <c r="E200" s="57"/>
      <c r="G200" s="51"/>
      <c r="H200" s="51"/>
      <c r="I200" s="57"/>
      <c r="J200" s="51"/>
      <c r="K200" s="51"/>
      <c r="L200" s="51"/>
      <c r="M200" s="57"/>
      <c r="N200" s="57"/>
      <c r="O200" s="57"/>
      <c r="P200" s="57"/>
    </row>
    <row r="201" spans="4:16" x14ac:dyDescent="0.35">
      <c r="D201" s="57"/>
      <c r="E201" s="57"/>
      <c r="G201" s="51"/>
      <c r="H201" s="51"/>
      <c r="I201" s="57"/>
      <c r="J201" s="51"/>
      <c r="K201" s="51"/>
      <c r="L201" s="51"/>
      <c r="M201" s="57"/>
      <c r="N201" s="57"/>
      <c r="O201" s="57"/>
      <c r="P201" s="57"/>
    </row>
    <row r="202" spans="4:16" x14ac:dyDescent="0.35">
      <c r="D202" s="57"/>
      <c r="E202" s="57"/>
      <c r="G202" s="51"/>
      <c r="H202" s="51"/>
      <c r="I202" s="57"/>
      <c r="J202" s="51"/>
      <c r="K202" s="51"/>
      <c r="L202" s="51"/>
      <c r="M202" s="57"/>
      <c r="N202" s="57"/>
      <c r="O202" s="57"/>
      <c r="P202" s="57"/>
    </row>
    <row r="203" spans="4:16" x14ac:dyDescent="0.35">
      <c r="D203" s="57"/>
      <c r="E203" s="57"/>
      <c r="G203" s="51"/>
      <c r="H203" s="51"/>
      <c r="I203" s="57"/>
      <c r="J203" s="51"/>
      <c r="K203" s="51"/>
      <c r="L203" s="51"/>
      <c r="M203" s="57"/>
      <c r="N203" s="57"/>
      <c r="O203" s="57"/>
      <c r="P203" s="57"/>
    </row>
    <row r="204" spans="4:16" x14ac:dyDescent="0.35">
      <c r="D204" s="57"/>
      <c r="E204" s="57"/>
      <c r="G204" s="51"/>
      <c r="H204" s="51"/>
      <c r="I204" s="57"/>
      <c r="J204" s="51"/>
      <c r="K204" s="51"/>
      <c r="L204" s="51"/>
      <c r="M204" s="57"/>
      <c r="N204" s="57"/>
      <c r="O204" s="57"/>
      <c r="P204" s="57"/>
    </row>
    <row r="205" spans="4:16" x14ac:dyDescent="0.35">
      <c r="D205" s="57"/>
      <c r="E205" s="57"/>
      <c r="G205" s="51"/>
      <c r="H205" s="51"/>
      <c r="I205" s="57"/>
      <c r="J205" s="51"/>
      <c r="K205" s="51"/>
      <c r="L205" s="51"/>
      <c r="M205" s="57"/>
      <c r="N205" s="57"/>
      <c r="O205" s="57"/>
      <c r="P205" s="57"/>
    </row>
    <row r="206" spans="4:16" x14ac:dyDescent="0.35">
      <c r="D206" s="57"/>
      <c r="E206" s="57"/>
      <c r="G206" s="51"/>
      <c r="H206" s="51"/>
      <c r="I206" s="57"/>
      <c r="J206" s="51"/>
      <c r="K206" s="51"/>
      <c r="L206" s="51"/>
      <c r="M206" s="57"/>
      <c r="N206" s="57"/>
      <c r="O206" s="57"/>
      <c r="P206" s="57"/>
    </row>
    <row r="207" spans="4:16" x14ac:dyDescent="0.35">
      <c r="D207" s="57"/>
      <c r="E207" s="57"/>
      <c r="G207" s="51"/>
      <c r="H207" s="51"/>
      <c r="I207" s="57"/>
      <c r="J207" s="51"/>
      <c r="K207" s="51"/>
      <c r="L207" s="51"/>
      <c r="M207" s="57"/>
      <c r="N207" s="57"/>
      <c r="O207" s="57"/>
      <c r="P207" s="57"/>
    </row>
    <row r="208" spans="4:16" x14ac:dyDescent="0.35">
      <c r="D208" s="57"/>
      <c r="E208" s="57"/>
      <c r="G208" s="51"/>
      <c r="H208" s="51"/>
      <c r="I208" s="57"/>
      <c r="J208" s="51"/>
      <c r="K208" s="51"/>
      <c r="L208" s="51"/>
      <c r="M208" s="57"/>
      <c r="N208" s="57"/>
      <c r="O208" s="57"/>
      <c r="P208" s="57"/>
    </row>
    <row r="209" spans="2:16" x14ac:dyDescent="0.35">
      <c r="D209" s="57"/>
      <c r="E209" s="57"/>
      <c r="G209" s="51"/>
      <c r="H209" s="51"/>
      <c r="I209" s="57"/>
      <c r="J209" s="51"/>
      <c r="K209" s="51"/>
      <c r="L209" s="51"/>
      <c r="M209" s="57"/>
      <c r="N209" s="57"/>
      <c r="O209" s="57"/>
      <c r="P209" s="57"/>
    </row>
    <row r="210" spans="2:16" x14ac:dyDescent="0.35">
      <c r="D210" s="57"/>
      <c r="E210" s="57"/>
      <c r="G210" s="51"/>
      <c r="H210" s="51"/>
      <c r="I210" s="57"/>
      <c r="J210" s="51"/>
      <c r="K210" s="51"/>
      <c r="L210" s="51"/>
      <c r="M210" s="57"/>
      <c r="N210" s="57"/>
      <c r="O210" s="57"/>
      <c r="P210" s="57"/>
    </row>
    <row r="211" spans="2:16" x14ac:dyDescent="0.35">
      <c r="D211" s="57"/>
      <c r="E211" s="57"/>
      <c r="G211" s="51"/>
      <c r="H211" s="51"/>
      <c r="I211" s="57"/>
      <c r="J211" s="51"/>
      <c r="K211" s="51"/>
      <c r="L211" s="51"/>
      <c r="M211" s="57"/>
      <c r="N211" s="57"/>
      <c r="O211" s="57"/>
      <c r="P211" s="57"/>
    </row>
    <row r="212" spans="2:16" x14ac:dyDescent="0.35">
      <c r="D212" s="57"/>
      <c r="E212" s="57"/>
      <c r="G212" s="51"/>
      <c r="H212" s="51"/>
      <c r="I212" s="57"/>
      <c r="J212" s="51"/>
      <c r="K212" s="51"/>
      <c r="L212" s="51"/>
      <c r="M212" s="57"/>
      <c r="N212" s="57"/>
      <c r="O212" s="57"/>
      <c r="P212" s="57"/>
    </row>
    <row r="213" spans="2:16" x14ac:dyDescent="0.35">
      <c r="D213" s="57"/>
      <c r="E213" s="57"/>
      <c r="G213" s="51"/>
      <c r="H213" s="51"/>
      <c r="J213" s="51"/>
      <c r="K213" s="51"/>
      <c r="L213" s="51"/>
    </row>
    <row r="214" spans="2:16" x14ac:dyDescent="0.35">
      <c r="D214" s="57"/>
      <c r="E214" s="57"/>
      <c r="G214" s="51"/>
      <c r="H214" s="51"/>
      <c r="J214" s="51"/>
      <c r="K214" s="51"/>
      <c r="L214" s="51"/>
    </row>
    <row r="215" spans="2:16" x14ac:dyDescent="0.35">
      <c r="B215" s="45" t="s">
        <v>5</v>
      </c>
      <c r="C215" s="45"/>
      <c r="G215" s="51"/>
      <c r="H215" s="51"/>
      <c r="J215" s="51"/>
      <c r="K215" s="51"/>
      <c r="L215" s="51"/>
    </row>
    <row r="216" spans="2:16" x14ac:dyDescent="0.35">
      <c r="G216" s="51"/>
      <c r="H216" s="51"/>
      <c r="J216" s="51"/>
      <c r="K216" s="51"/>
      <c r="L216" s="51"/>
    </row>
    <row r="217" spans="2:16" x14ac:dyDescent="0.35">
      <c r="G217" s="51"/>
      <c r="H217" s="51"/>
      <c r="J217" s="51"/>
      <c r="K217" s="51"/>
      <c r="L217" s="51"/>
    </row>
    <row r="218" spans="2:16" x14ac:dyDescent="0.35">
      <c r="G218" s="51"/>
      <c r="H218" s="51"/>
      <c r="J218" s="51"/>
      <c r="K218" s="51"/>
      <c r="L218" s="51"/>
    </row>
    <row r="219" spans="2:16" x14ac:dyDescent="0.35">
      <c r="G219" s="51"/>
      <c r="H219" s="51"/>
      <c r="J219" s="51"/>
      <c r="K219" s="51"/>
      <c r="L219" s="51"/>
    </row>
    <row r="220" spans="2:16" x14ac:dyDescent="0.35">
      <c r="G220" s="51"/>
      <c r="H220" s="51"/>
      <c r="J220" s="51"/>
      <c r="K220" s="51"/>
      <c r="L220" s="51"/>
    </row>
    <row r="221" spans="2:16" x14ac:dyDescent="0.35">
      <c r="B221" s="45" t="s">
        <v>6</v>
      </c>
      <c r="C221" s="45"/>
      <c r="G221" s="51"/>
      <c r="H221" s="51"/>
      <c r="J221" s="51"/>
      <c r="K221" s="51"/>
      <c r="L221" s="51"/>
    </row>
    <row r="222" spans="2:16" x14ac:dyDescent="0.35">
      <c r="G222" s="51"/>
      <c r="H222" s="51"/>
      <c r="J222" s="51"/>
      <c r="K222" s="51"/>
      <c r="L222" s="51"/>
    </row>
    <row r="223" spans="2:16" x14ac:dyDescent="0.35">
      <c r="G223" s="51"/>
      <c r="H223" s="51"/>
      <c r="J223" s="51"/>
      <c r="K223" s="51"/>
      <c r="L223" s="51"/>
    </row>
    <row r="224" spans="2:16" x14ac:dyDescent="0.35">
      <c r="B224" s="45" t="s">
        <v>7</v>
      </c>
      <c r="C224" s="45"/>
      <c r="G224" s="51"/>
      <c r="H224" s="51"/>
      <c r="J224" s="51"/>
      <c r="K224" s="51"/>
      <c r="L224" s="51"/>
    </row>
    <row r="225" spans="7:12" x14ac:dyDescent="0.35">
      <c r="G225" s="51"/>
      <c r="H225" s="51"/>
      <c r="J225" s="51"/>
      <c r="K225" s="51"/>
      <c r="L225" s="51"/>
    </row>
    <row r="226" spans="7:12" x14ac:dyDescent="0.35">
      <c r="G226" s="51"/>
      <c r="H226" s="51"/>
      <c r="J226" s="51"/>
      <c r="K226" s="51"/>
      <c r="L226" s="51"/>
    </row>
  </sheetData>
  <mergeCells count="6">
    <mergeCell ref="G3:AA3"/>
    <mergeCell ref="I4:I15"/>
    <mergeCell ref="M4:M15"/>
    <mergeCell ref="Q4:Q15"/>
    <mergeCell ref="U4:U15"/>
    <mergeCell ref="Y4:Y15"/>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3" tint="0.79998168889431442"/>
  </sheetPr>
  <dimension ref="A1:AE263"/>
  <sheetViews>
    <sheetView zoomScaleNormal="100" workbookViewId="0">
      <pane xSplit="5" ySplit="6" topLeftCell="F36" activePane="bottomRight" state="frozen"/>
      <selection pane="topRight" activeCell="E1" sqref="E1"/>
      <selection pane="bottomLeft" activeCell="A7" sqref="A7"/>
      <selection pane="bottomRight" activeCell="C5" sqref="C5"/>
    </sheetView>
  </sheetViews>
  <sheetFormatPr defaultColWidth="8.81640625" defaultRowHeight="14.5" x14ac:dyDescent="0.35"/>
  <cols>
    <col min="1" max="1" width="5.453125" style="134" customWidth="1"/>
    <col min="2" max="2" width="92.81640625" style="11" customWidth="1"/>
    <col min="3" max="3" width="92.81640625" style="212" customWidth="1"/>
    <col min="4" max="4" width="12.81640625" style="11" customWidth="1"/>
    <col min="5" max="5" width="34.26953125" style="11" customWidth="1"/>
    <col min="6" max="6" width="19.81640625" style="11" customWidth="1"/>
    <col min="7" max="7" width="13.26953125" style="44" customWidth="1"/>
    <col min="8" max="8" width="1.81640625" style="11" customWidth="1"/>
    <col min="9" max="9" width="25.1796875" style="11" bestFit="1" customWidth="1"/>
    <col min="10" max="10" width="18.81640625" style="11" customWidth="1"/>
    <col min="11" max="11" width="59.54296875" style="11" bestFit="1" customWidth="1"/>
    <col min="12" max="12" width="2.1796875" style="11" customWidth="1"/>
    <col min="13" max="13" width="25.54296875" style="11" bestFit="1" customWidth="1"/>
    <col min="14" max="14" width="18.81640625" style="11" customWidth="1"/>
    <col min="15" max="15" width="59.54296875" style="11" bestFit="1" customWidth="1"/>
    <col min="16" max="16" width="1.7265625" style="11" customWidth="1"/>
    <col min="17" max="17" width="25.54296875" style="11" bestFit="1" customWidth="1"/>
    <col min="18" max="18" width="18.81640625" style="11" customWidth="1"/>
    <col min="19" max="19" width="59.54296875" style="11" bestFit="1" customWidth="1"/>
    <col min="20" max="20" width="2.1796875" style="11" customWidth="1"/>
    <col min="21" max="21" width="25.54296875" style="11" bestFit="1" customWidth="1"/>
    <col min="22" max="22" width="18.81640625" style="11" customWidth="1"/>
    <col min="23" max="23" width="59.54296875" style="11" bestFit="1" customWidth="1"/>
    <col min="24" max="24" width="2.26953125" style="11" customWidth="1"/>
    <col min="25" max="25" width="25.81640625" style="11" customWidth="1"/>
    <col min="26" max="26" width="18.81640625" style="11" customWidth="1"/>
    <col min="27" max="27" width="59.54296875" style="11" bestFit="1" customWidth="1"/>
    <col min="28" max="16384" width="8.81640625" style="11"/>
  </cols>
  <sheetData>
    <row r="1" spans="1:27" ht="37" x14ac:dyDescent="0.35">
      <c r="B1" s="89" t="s">
        <v>21</v>
      </c>
      <c r="C1" s="211"/>
      <c r="D1" s="212"/>
    </row>
    <row r="2" spans="1:27" ht="43.5" x14ac:dyDescent="0.35">
      <c r="A2" s="9"/>
      <c r="B2" s="244"/>
      <c r="C2" s="118" t="s">
        <v>595</v>
      </c>
      <c r="H2" s="12"/>
      <c r="K2" s="12"/>
      <c r="L2" s="12"/>
    </row>
    <row r="3" spans="1:27" ht="18.5" x14ac:dyDescent="0.35">
      <c r="A3" s="9"/>
      <c r="B3" s="89" t="s">
        <v>11</v>
      </c>
      <c r="C3" s="211"/>
      <c r="G3" s="11"/>
      <c r="H3" s="12"/>
      <c r="K3" s="12"/>
      <c r="L3" s="12"/>
    </row>
    <row r="4" spans="1:27" ht="21.5" thickBot="1" x14ac:dyDescent="0.4">
      <c r="A4" s="9"/>
      <c r="B4" s="10"/>
      <c r="C4" s="10"/>
      <c r="W4" s="15"/>
      <c r="X4" s="15"/>
      <c r="Y4" s="15"/>
    </row>
    <row r="5" spans="1:27" ht="18.5" x14ac:dyDescent="0.35">
      <c r="B5" s="126" t="str">
        <f>'Evaluation Summary'!B8</f>
        <v>Section 2 - Functional Capability Evaluation Criteria</v>
      </c>
      <c r="C5" s="252" t="s">
        <v>594</v>
      </c>
      <c r="D5" s="37" t="s">
        <v>9</v>
      </c>
      <c r="E5" s="38" t="s">
        <v>24</v>
      </c>
      <c r="F5" s="130" t="s">
        <v>13</v>
      </c>
      <c r="G5" s="91" t="s">
        <v>77</v>
      </c>
      <c r="H5" s="109"/>
      <c r="I5" s="273" t="str">
        <f>'Evaluation Summary'!D4</f>
        <v>Company 1</v>
      </c>
      <c r="J5" s="48" t="s">
        <v>90</v>
      </c>
      <c r="K5" s="103" t="s">
        <v>10</v>
      </c>
      <c r="L5" s="109"/>
      <c r="M5" s="277" t="str">
        <f>'Evaluation Summary'!E4</f>
        <v>Company 2</v>
      </c>
      <c r="N5" s="48" t="s">
        <v>90</v>
      </c>
      <c r="O5" s="103" t="s">
        <v>10</v>
      </c>
      <c r="P5" s="109"/>
      <c r="Q5" s="277" t="str">
        <f>'Evaluation Summary'!F4</f>
        <v>Company 3</v>
      </c>
      <c r="R5" s="48" t="s">
        <v>90</v>
      </c>
      <c r="S5" s="103" t="s">
        <v>10</v>
      </c>
      <c r="T5" s="109"/>
      <c r="U5" s="277" t="str">
        <f>'Evaluation Summary'!G4</f>
        <v>Company 4</v>
      </c>
      <c r="V5" s="48" t="s">
        <v>90</v>
      </c>
      <c r="W5" s="104" t="s">
        <v>10</v>
      </c>
      <c r="X5" s="109"/>
      <c r="Y5" s="273" t="str">
        <f>'Evaluation Summary'!H4</f>
        <v>Company 5</v>
      </c>
      <c r="Z5" s="48" t="s">
        <v>90</v>
      </c>
      <c r="AA5" s="103" t="s">
        <v>10</v>
      </c>
    </row>
    <row r="6" spans="1:27" ht="15.5" x14ac:dyDescent="0.35">
      <c r="B6" s="267" t="s">
        <v>107</v>
      </c>
      <c r="C6" s="268"/>
      <c r="D6" s="269"/>
      <c r="E6" s="269"/>
      <c r="F6" s="269"/>
      <c r="G6" s="270"/>
      <c r="H6" s="109"/>
      <c r="I6" s="274"/>
      <c r="J6" s="122"/>
      <c r="K6" s="123"/>
      <c r="L6" s="109"/>
      <c r="M6" s="278"/>
      <c r="N6" s="94"/>
      <c r="O6" s="123"/>
      <c r="P6" s="109"/>
      <c r="Q6" s="278"/>
      <c r="R6" s="94"/>
      <c r="S6" s="123"/>
      <c r="T6" s="109"/>
      <c r="U6" s="278"/>
      <c r="V6" s="94"/>
      <c r="W6" s="124"/>
      <c r="X6" s="109"/>
      <c r="Y6" s="274"/>
      <c r="Z6" s="94"/>
      <c r="AA6" s="123"/>
    </row>
    <row r="7" spans="1:27" ht="116" x14ac:dyDescent="0.35">
      <c r="A7" s="134" t="s">
        <v>122</v>
      </c>
      <c r="B7" s="8" t="s">
        <v>152</v>
      </c>
      <c r="C7" s="8"/>
      <c r="D7" s="16" t="s">
        <v>22</v>
      </c>
      <c r="E7" s="35" t="s">
        <v>153</v>
      </c>
      <c r="F7" s="131">
        <v>0.05</v>
      </c>
      <c r="G7" s="54">
        <v>4</v>
      </c>
      <c r="H7" s="108"/>
      <c r="I7" s="275"/>
      <c r="J7" s="17">
        <v>0</v>
      </c>
      <c r="K7" s="18"/>
      <c r="L7" s="108"/>
      <c r="M7" s="275"/>
      <c r="N7" s="17"/>
      <c r="O7" s="18"/>
      <c r="P7" s="108"/>
      <c r="Q7" s="275"/>
      <c r="R7" s="17"/>
      <c r="S7" s="18"/>
      <c r="T7" s="108"/>
      <c r="U7" s="275"/>
      <c r="V7" s="17"/>
      <c r="W7" s="105"/>
      <c r="X7" s="108"/>
      <c r="Y7" s="279"/>
      <c r="Z7" s="17"/>
      <c r="AA7" s="18"/>
    </row>
    <row r="8" spans="1:27" ht="72.5" x14ac:dyDescent="0.35">
      <c r="A8" s="134" t="s">
        <v>123</v>
      </c>
      <c r="B8" s="7" t="s">
        <v>26</v>
      </c>
      <c r="C8" s="7"/>
      <c r="D8" s="21"/>
      <c r="E8" s="35" t="s">
        <v>27</v>
      </c>
      <c r="F8" s="131">
        <v>0.02</v>
      </c>
      <c r="G8" s="54">
        <v>4</v>
      </c>
      <c r="H8" s="108"/>
      <c r="I8" s="275"/>
      <c r="J8" s="17">
        <v>0</v>
      </c>
      <c r="K8" s="18"/>
      <c r="L8" s="108"/>
      <c r="M8" s="275"/>
      <c r="N8" s="17"/>
      <c r="O8" s="18"/>
      <c r="P8" s="108"/>
      <c r="Q8" s="275"/>
      <c r="R8" s="17"/>
      <c r="S8" s="18"/>
      <c r="T8" s="108"/>
      <c r="U8" s="275"/>
      <c r="V8" s="17"/>
      <c r="W8" s="105"/>
      <c r="X8" s="108"/>
      <c r="Y8" s="279"/>
      <c r="Z8" s="17"/>
      <c r="AA8" s="18"/>
    </row>
    <row r="9" spans="1:27" ht="15.5" x14ac:dyDescent="0.35">
      <c r="B9" s="267" t="s">
        <v>106</v>
      </c>
      <c r="C9" s="268"/>
      <c r="D9" s="269"/>
      <c r="E9" s="269"/>
      <c r="F9" s="269"/>
      <c r="G9" s="270"/>
      <c r="H9" s="108"/>
      <c r="I9" s="275"/>
      <c r="J9" s="17"/>
      <c r="K9" s="18"/>
      <c r="L9" s="108"/>
      <c r="M9" s="275"/>
      <c r="N9" s="17"/>
      <c r="O9" s="18"/>
      <c r="P9" s="108"/>
      <c r="Q9" s="275"/>
      <c r="R9" s="17"/>
      <c r="S9" s="18"/>
      <c r="T9" s="108"/>
      <c r="U9" s="275"/>
      <c r="V9" s="17"/>
      <c r="W9" s="105"/>
      <c r="X9" s="108"/>
      <c r="Y9" s="279"/>
      <c r="Z9" s="17"/>
      <c r="AA9" s="18"/>
    </row>
    <row r="10" spans="1:27" ht="72.5" x14ac:dyDescent="0.35">
      <c r="A10" s="134" t="s">
        <v>124</v>
      </c>
      <c r="B10" s="7" t="s">
        <v>117</v>
      </c>
      <c r="C10" s="7"/>
      <c r="D10" s="21"/>
      <c r="E10" s="35" t="s">
        <v>27</v>
      </c>
      <c r="F10" s="131">
        <v>0.01</v>
      </c>
      <c r="G10" s="54">
        <v>4</v>
      </c>
      <c r="H10" s="108"/>
      <c r="I10" s="275"/>
      <c r="J10" s="17">
        <v>0</v>
      </c>
      <c r="K10" s="18"/>
      <c r="L10" s="108"/>
      <c r="M10" s="275"/>
      <c r="N10" s="17"/>
      <c r="O10" s="18"/>
      <c r="P10" s="108"/>
      <c r="Q10" s="275"/>
      <c r="R10" s="17"/>
      <c r="S10" s="18"/>
      <c r="T10" s="108"/>
      <c r="U10" s="275"/>
      <c r="V10" s="17"/>
      <c r="W10" s="105"/>
      <c r="X10" s="108"/>
      <c r="Y10" s="279"/>
      <c r="Z10" s="17"/>
      <c r="AA10" s="18"/>
    </row>
    <row r="11" spans="1:27" ht="72.5" x14ac:dyDescent="0.35">
      <c r="A11" s="134" t="s">
        <v>125</v>
      </c>
      <c r="B11" s="242" t="s">
        <v>591</v>
      </c>
      <c r="C11" s="242"/>
      <c r="D11" s="21"/>
      <c r="E11" s="35" t="s">
        <v>27</v>
      </c>
      <c r="F11" s="131">
        <v>0.01</v>
      </c>
      <c r="G11" s="54">
        <v>4</v>
      </c>
      <c r="H11" s="108"/>
      <c r="I11" s="275"/>
      <c r="J11" s="17">
        <v>0</v>
      </c>
      <c r="K11" s="18"/>
      <c r="L11" s="108"/>
      <c r="M11" s="275"/>
      <c r="N11" s="17"/>
      <c r="O11" s="18"/>
      <c r="P11" s="108"/>
      <c r="Q11" s="275"/>
      <c r="R11" s="17"/>
      <c r="S11" s="18"/>
      <c r="T11" s="108"/>
      <c r="U11" s="275"/>
      <c r="V11" s="17"/>
      <c r="W11" s="105"/>
      <c r="X11" s="108"/>
      <c r="Y11" s="279"/>
      <c r="Z11" s="17"/>
      <c r="AA11" s="18"/>
    </row>
    <row r="12" spans="1:27" ht="72.5" x14ac:dyDescent="0.35">
      <c r="A12" s="134" t="s">
        <v>126</v>
      </c>
      <c r="B12" s="242" t="s">
        <v>592</v>
      </c>
      <c r="C12" s="242"/>
      <c r="D12" s="21"/>
      <c r="E12" s="35" t="s">
        <v>27</v>
      </c>
      <c r="F12" s="131">
        <v>0.01</v>
      </c>
      <c r="G12" s="54">
        <v>4</v>
      </c>
      <c r="H12" s="108"/>
      <c r="I12" s="275"/>
      <c r="J12" s="17"/>
      <c r="K12" s="18"/>
      <c r="L12" s="108"/>
      <c r="M12" s="275"/>
      <c r="N12" s="17"/>
      <c r="O12" s="18"/>
      <c r="P12" s="108"/>
      <c r="Q12" s="275"/>
      <c r="R12" s="17"/>
      <c r="S12" s="18"/>
      <c r="T12" s="108"/>
      <c r="U12" s="275"/>
      <c r="V12" s="17"/>
      <c r="W12" s="105"/>
      <c r="X12" s="108"/>
      <c r="Y12" s="279"/>
      <c r="Z12" s="17"/>
      <c r="AA12" s="18"/>
    </row>
    <row r="13" spans="1:27" ht="72.5" x14ac:dyDescent="0.35">
      <c r="A13" s="134" t="s">
        <v>127</v>
      </c>
      <c r="B13" s="7" t="s">
        <v>156</v>
      </c>
      <c r="C13" s="7"/>
      <c r="D13" s="21"/>
      <c r="E13" s="35" t="s">
        <v>27</v>
      </c>
      <c r="F13" s="131">
        <v>0.01</v>
      </c>
      <c r="G13" s="54">
        <v>4</v>
      </c>
      <c r="H13" s="108"/>
      <c r="I13" s="275"/>
      <c r="J13" s="17">
        <v>0</v>
      </c>
      <c r="K13" s="18"/>
      <c r="L13" s="108"/>
      <c r="M13" s="275"/>
      <c r="N13" s="17"/>
      <c r="O13" s="18"/>
      <c r="P13" s="108"/>
      <c r="Q13" s="275"/>
      <c r="R13" s="17"/>
      <c r="S13" s="18"/>
      <c r="T13" s="108"/>
      <c r="U13" s="275"/>
      <c r="V13" s="17"/>
      <c r="W13" s="105"/>
      <c r="X13" s="108"/>
      <c r="Y13" s="279"/>
      <c r="Z13" s="17"/>
      <c r="AA13" s="18"/>
    </row>
    <row r="14" spans="1:27" ht="58" x14ac:dyDescent="0.35">
      <c r="A14" s="134" t="s">
        <v>128</v>
      </c>
      <c r="B14" s="242" t="s">
        <v>25</v>
      </c>
      <c r="C14" s="242"/>
      <c r="D14" s="21"/>
      <c r="E14" s="35" t="s">
        <v>28</v>
      </c>
      <c r="F14" s="131">
        <v>0.01</v>
      </c>
      <c r="G14" s="54">
        <v>4</v>
      </c>
      <c r="H14" s="108"/>
      <c r="I14" s="275"/>
      <c r="J14" s="17">
        <v>0</v>
      </c>
      <c r="K14" s="18"/>
      <c r="L14" s="108"/>
      <c r="M14" s="275"/>
      <c r="N14" s="17"/>
      <c r="O14" s="18"/>
      <c r="P14" s="108"/>
      <c r="Q14" s="275"/>
      <c r="R14" s="17"/>
      <c r="S14" s="18"/>
      <c r="T14" s="108"/>
      <c r="U14" s="275"/>
      <c r="V14" s="17"/>
      <c r="W14" s="105"/>
      <c r="X14" s="108"/>
      <c r="Y14" s="279"/>
      <c r="Z14" s="17"/>
      <c r="AA14" s="18"/>
    </row>
    <row r="15" spans="1:27" ht="58" x14ac:dyDescent="0.35">
      <c r="A15" s="134" t="s">
        <v>129</v>
      </c>
      <c r="B15" s="8" t="s">
        <v>23</v>
      </c>
      <c r="C15" s="243"/>
      <c r="D15" s="19"/>
      <c r="E15" s="35" t="s">
        <v>28</v>
      </c>
      <c r="F15" s="131">
        <v>0.01</v>
      </c>
      <c r="G15" s="54">
        <v>4</v>
      </c>
      <c r="H15" s="108"/>
      <c r="I15" s="275"/>
      <c r="J15" s="17">
        <v>0</v>
      </c>
      <c r="K15" s="18"/>
      <c r="L15" s="108"/>
      <c r="M15" s="275"/>
      <c r="N15" s="17"/>
      <c r="O15" s="18"/>
      <c r="P15" s="108"/>
      <c r="Q15" s="275"/>
      <c r="R15" s="17"/>
      <c r="S15" s="18"/>
      <c r="T15" s="108"/>
      <c r="U15" s="275"/>
      <c r="V15" s="17"/>
      <c r="W15" s="105"/>
      <c r="X15" s="108"/>
      <c r="Y15" s="279"/>
      <c r="Z15" s="17"/>
      <c r="AA15" s="18"/>
    </row>
    <row r="16" spans="1:27" ht="15.5" x14ac:dyDescent="0.35">
      <c r="B16" s="267" t="s">
        <v>104</v>
      </c>
      <c r="C16" s="268"/>
      <c r="D16" s="269"/>
      <c r="E16" s="269"/>
      <c r="F16" s="269"/>
      <c r="G16" s="270"/>
      <c r="H16" s="108"/>
      <c r="I16" s="275"/>
      <c r="J16" s="17"/>
      <c r="K16" s="18"/>
      <c r="L16" s="108"/>
      <c r="M16" s="275"/>
      <c r="N16" s="17"/>
      <c r="O16" s="18"/>
      <c r="P16" s="108"/>
      <c r="Q16" s="275"/>
      <c r="R16" s="17"/>
      <c r="S16" s="18"/>
      <c r="T16" s="108"/>
      <c r="U16" s="275"/>
      <c r="V16" s="17"/>
      <c r="W16" s="105"/>
      <c r="X16" s="108"/>
      <c r="Y16" s="279"/>
      <c r="Z16" s="17"/>
      <c r="AA16" s="18"/>
    </row>
    <row r="17" spans="1:27" ht="58" x14ac:dyDescent="0.35">
      <c r="A17" s="134" t="s">
        <v>130</v>
      </c>
      <c r="B17" s="242" t="s">
        <v>114</v>
      </c>
      <c r="C17" s="242"/>
      <c r="D17" s="21"/>
      <c r="E17" s="35" t="s">
        <v>28</v>
      </c>
      <c r="F17" s="131">
        <v>0.02</v>
      </c>
      <c r="G17" s="54">
        <v>4</v>
      </c>
      <c r="H17" s="108"/>
      <c r="I17" s="275"/>
      <c r="J17" s="17">
        <v>0</v>
      </c>
      <c r="K17" s="18"/>
      <c r="L17" s="108"/>
      <c r="M17" s="275"/>
      <c r="N17" s="17"/>
      <c r="O17" s="18"/>
      <c r="P17" s="108"/>
      <c r="Q17" s="275"/>
      <c r="R17" s="17"/>
      <c r="S17" s="18"/>
      <c r="T17" s="108"/>
      <c r="U17" s="275"/>
      <c r="V17" s="17"/>
      <c r="W17" s="105"/>
      <c r="X17" s="108"/>
      <c r="Y17" s="279"/>
      <c r="Z17" s="17"/>
      <c r="AA17" s="18"/>
    </row>
    <row r="18" spans="1:27" ht="58" x14ac:dyDescent="0.35">
      <c r="A18" s="134" t="s">
        <v>131</v>
      </c>
      <c r="B18" s="7" t="s">
        <v>115</v>
      </c>
      <c r="C18" s="7"/>
      <c r="D18" s="21"/>
      <c r="E18" s="35" t="s">
        <v>28</v>
      </c>
      <c r="F18" s="131" t="s">
        <v>219</v>
      </c>
      <c r="G18" s="54">
        <v>4</v>
      </c>
      <c r="H18" s="108"/>
      <c r="I18" s="275"/>
      <c r="J18" s="17">
        <v>0</v>
      </c>
      <c r="K18" s="18"/>
      <c r="L18" s="108"/>
      <c r="M18" s="275"/>
      <c r="N18" s="17"/>
      <c r="O18" s="18"/>
      <c r="P18" s="108"/>
      <c r="Q18" s="275"/>
      <c r="R18" s="17"/>
      <c r="S18" s="18"/>
      <c r="T18" s="108"/>
      <c r="U18" s="275"/>
      <c r="V18" s="17"/>
      <c r="W18" s="105"/>
      <c r="X18" s="108"/>
      <c r="Y18" s="279"/>
      <c r="Z18" s="17"/>
      <c r="AA18" s="18"/>
    </row>
    <row r="19" spans="1:27" ht="58" x14ac:dyDescent="0.35">
      <c r="A19" s="134" t="s">
        <v>132</v>
      </c>
      <c r="B19" s="242" t="s">
        <v>116</v>
      </c>
      <c r="C19" s="242"/>
      <c r="D19" s="21"/>
      <c r="E19" s="35" t="s">
        <v>28</v>
      </c>
      <c r="F19" s="131">
        <v>1.2500000000000001E-2</v>
      </c>
      <c r="G19" s="54">
        <v>4</v>
      </c>
      <c r="H19" s="108"/>
      <c r="I19" s="275"/>
      <c r="J19" s="17">
        <v>0</v>
      </c>
      <c r="K19" s="18"/>
      <c r="L19" s="108"/>
      <c r="M19" s="275"/>
      <c r="N19" s="17"/>
      <c r="O19" s="18"/>
      <c r="P19" s="108"/>
      <c r="Q19" s="275"/>
      <c r="R19" s="17"/>
      <c r="S19" s="18"/>
      <c r="T19" s="108"/>
      <c r="U19" s="275"/>
      <c r="V19" s="17"/>
      <c r="W19" s="105"/>
      <c r="X19" s="108"/>
      <c r="Y19" s="279"/>
      <c r="Z19" s="17"/>
      <c r="AA19" s="18"/>
    </row>
    <row r="20" spans="1:27" ht="58" x14ac:dyDescent="0.35">
      <c r="A20" s="134" t="s">
        <v>133</v>
      </c>
      <c r="B20" s="7" t="s">
        <v>103</v>
      </c>
      <c r="C20" s="7"/>
      <c r="D20" s="21"/>
      <c r="E20" s="35" t="s">
        <v>28</v>
      </c>
      <c r="F20" s="131">
        <v>1.2500000000000001E-2</v>
      </c>
      <c r="G20" s="54">
        <v>4</v>
      </c>
      <c r="H20" s="108"/>
      <c r="I20" s="275"/>
      <c r="J20" s="17">
        <v>0</v>
      </c>
      <c r="K20" s="18"/>
      <c r="L20" s="108"/>
      <c r="M20" s="275"/>
      <c r="N20" s="17"/>
      <c r="O20" s="18"/>
      <c r="P20" s="108"/>
      <c r="Q20" s="275"/>
      <c r="R20" s="17"/>
      <c r="S20" s="18"/>
      <c r="T20" s="108"/>
      <c r="U20" s="275"/>
      <c r="V20" s="17"/>
      <c r="W20" s="105"/>
      <c r="X20" s="108"/>
      <c r="Y20" s="279"/>
      <c r="Z20" s="17"/>
      <c r="AA20" s="18"/>
    </row>
    <row r="21" spans="1:27" ht="32.5" customHeight="1" x14ac:dyDescent="0.35">
      <c r="B21" s="271" t="s">
        <v>178</v>
      </c>
      <c r="C21" s="272"/>
      <c r="D21" s="269"/>
      <c r="E21" s="269"/>
      <c r="F21" s="269"/>
      <c r="G21" s="270"/>
      <c r="H21" s="108"/>
      <c r="I21" s="275"/>
      <c r="J21" s="17"/>
      <c r="K21" s="18"/>
      <c r="L21" s="108"/>
      <c r="M21" s="275"/>
      <c r="N21" s="17"/>
      <c r="O21" s="18"/>
      <c r="P21" s="108"/>
      <c r="Q21" s="275"/>
      <c r="R21" s="17"/>
      <c r="S21" s="18"/>
      <c r="T21" s="108"/>
      <c r="U21" s="275"/>
      <c r="V21" s="17"/>
      <c r="W21" s="105"/>
      <c r="X21" s="108"/>
      <c r="Y21" s="279"/>
      <c r="Z21" s="17"/>
      <c r="AA21" s="18"/>
    </row>
    <row r="22" spans="1:27" ht="58" x14ac:dyDescent="0.35">
      <c r="A22" s="134" t="s">
        <v>134</v>
      </c>
      <c r="B22" s="7" t="s">
        <v>112</v>
      </c>
      <c r="C22" s="7"/>
      <c r="D22" s="21"/>
      <c r="E22" s="35" t="s">
        <v>28</v>
      </c>
      <c r="F22" s="131">
        <v>0.02</v>
      </c>
      <c r="G22" s="54">
        <v>4</v>
      </c>
      <c r="H22" s="108"/>
      <c r="I22" s="275"/>
      <c r="J22" s="17">
        <v>0</v>
      </c>
      <c r="K22" s="18"/>
      <c r="L22" s="108"/>
      <c r="M22" s="275"/>
      <c r="N22" s="17"/>
      <c r="O22" s="18"/>
      <c r="P22" s="108"/>
      <c r="Q22" s="275"/>
      <c r="R22" s="17"/>
      <c r="S22" s="18"/>
      <c r="T22" s="108"/>
      <c r="U22" s="275"/>
      <c r="V22" s="17"/>
      <c r="W22" s="105"/>
      <c r="X22" s="108"/>
      <c r="Y22" s="279"/>
      <c r="Z22" s="17"/>
      <c r="AA22" s="18"/>
    </row>
    <row r="23" spans="1:27" ht="58" x14ac:dyDescent="0.35">
      <c r="A23" s="134" t="s">
        <v>135</v>
      </c>
      <c r="B23" s="7" t="s">
        <v>102</v>
      </c>
      <c r="C23" s="7"/>
      <c r="D23" s="21"/>
      <c r="E23" s="35" t="s">
        <v>28</v>
      </c>
      <c r="F23" s="131">
        <v>0.01</v>
      </c>
      <c r="G23" s="54">
        <v>4</v>
      </c>
      <c r="H23" s="108"/>
      <c r="I23" s="275"/>
      <c r="J23" s="17">
        <v>0</v>
      </c>
      <c r="K23" s="18"/>
      <c r="L23" s="108"/>
      <c r="M23" s="275"/>
      <c r="N23" s="17"/>
      <c r="O23" s="18"/>
      <c r="P23" s="108"/>
      <c r="Q23" s="275"/>
      <c r="R23" s="17"/>
      <c r="S23" s="18"/>
      <c r="T23" s="108"/>
      <c r="U23" s="275"/>
      <c r="V23" s="17"/>
      <c r="W23" s="105"/>
      <c r="X23" s="108"/>
      <c r="Y23" s="279"/>
      <c r="Z23" s="17"/>
      <c r="AA23" s="18"/>
    </row>
    <row r="24" spans="1:27" ht="58" x14ac:dyDescent="0.35">
      <c r="A24" s="134" t="s">
        <v>136</v>
      </c>
      <c r="B24" s="7" t="s">
        <v>119</v>
      </c>
      <c r="C24" s="245"/>
      <c r="D24" s="21"/>
      <c r="E24" s="35" t="s">
        <v>28</v>
      </c>
      <c r="F24" s="131">
        <v>1.2500000000000001E-2</v>
      </c>
      <c r="G24" s="54">
        <v>4</v>
      </c>
      <c r="H24" s="108"/>
      <c r="I24" s="275"/>
      <c r="J24" s="17">
        <v>0</v>
      </c>
      <c r="K24" s="18"/>
      <c r="L24" s="108"/>
      <c r="M24" s="275"/>
      <c r="N24" s="17"/>
      <c r="O24" s="18"/>
      <c r="P24" s="108"/>
      <c r="Q24" s="275"/>
      <c r="R24" s="17"/>
      <c r="S24" s="18"/>
      <c r="T24" s="108"/>
      <c r="U24" s="275"/>
      <c r="V24" s="17"/>
      <c r="W24" s="105"/>
      <c r="X24" s="108"/>
      <c r="Y24" s="279"/>
      <c r="Z24" s="17"/>
      <c r="AA24" s="18"/>
    </row>
    <row r="25" spans="1:27" ht="58" x14ac:dyDescent="0.35">
      <c r="A25" s="134" t="s">
        <v>137</v>
      </c>
      <c r="B25" s="7" t="s">
        <v>120</v>
      </c>
      <c r="C25" s="245"/>
      <c r="D25" s="21"/>
      <c r="E25" s="35" t="s">
        <v>28</v>
      </c>
      <c r="F25" s="131">
        <v>0.01</v>
      </c>
      <c r="G25" s="54">
        <v>4</v>
      </c>
      <c r="H25" s="108"/>
      <c r="I25" s="275"/>
      <c r="J25" s="17">
        <v>0</v>
      </c>
      <c r="K25" s="18"/>
      <c r="L25" s="108"/>
      <c r="M25" s="275"/>
      <c r="N25" s="17"/>
      <c r="O25" s="18"/>
      <c r="P25" s="108"/>
      <c r="Q25" s="275"/>
      <c r="R25" s="17"/>
      <c r="S25" s="18"/>
      <c r="T25" s="108"/>
      <c r="U25" s="275"/>
      <c r="V25" s="17"/>
      <c r="W25" s="105"/>
      <c r="X25" s="108"/>
      <c r="Y25" s="279"/>
      <c r="Z25" s="17"/>
      <c r="AA25" s="18"/>
    </row>
    <row r="26" spans="1:27" ht="58" x14ac:dyDescent="0.35">
      <c r="A26" s="134" t="s">
        <v>138</v>
      </c>
      <c r="B26" s="7" t="s">
        <v>101</v>
      </c>
      <c r="C26" s="245"/>
      <c r="D26" s="21"/>
      <c r="E26" s="35" t="s">
        <v>28</v>
      </c>
      <c r="F26" s="131">
        <v>0.01</v>
      </c>
      <c r="G26" s="54">
        <v>4</v>
      </c>
      <c r="H26" s="108"/>
      <c r="I26" s="275"/>
      <c r="J26" s="17">
        <v>0</v>
      </c>
      <c r="K26" s="18"/>
      <c r="L26" s="108"/>
      <c r="M26" s="275"/>
      <c r="N26" s="17"/>
      <c r="O26" s="18"/>
      <c r="P26" s="108"/>
      <c r="Q26" s="275"/>
      <c r="R26" s="17"/>
      <c r="S26" s="18"/>
      <c r="T26" s="108"/>
      <c r="U26" s="275"/>
      <c r="V26" s="17"/>
      <c r="W26" s="105"/>
      <c r="X26" s="108"/>
      <c r="Y26" s="279"/>
      <c r="Z26" s="17"/>
      <c r="AA26" s="18"/>
    </row>
    <row r="27" spans="1:27" ht="58" x14ac:dyDescent="0.35">
      <c r="A27" s="134" t="s">
        <v>139</v>
      </c>
      <c r="B27" s="7" t="s">
        <v>113</v>
      </c>
      <c r="C27" s="245"/>
      <c r="D27" s="21"/>
      <c r="E27" s="35" t="s">
        <v>28</v>
      </c>
      <c r="F27" s="131">
        <v>0.01</v>
      </c>
      <c r="G27" s="54">
        <v>4</v>
      </c>
      <c r="H27" s="108"/>
      <c r="I27" s="275"/>
      <c r="J27" s="17">
        <v>0</v>
      </c>
      <c r="K27" s="18"/>
      <c r="L27" s="108"/>
      <c r="M27" s="275"/>
      <c r="N27" s="17"/>
      <c r="O27" s="18"/>
      <c r="P27" s="108"/>
      <c r="Q27" s="275"/>
      <c r="R27" s="17"/>
      <c r="S27" s="18"/>
      <c r="T27" s="108"/>
      <c r="U27" s="275"/>
      <c r="V27" s="17"/>
      <c r="W27" s="105"/>
      <c r="X27" s="108"/>
      <c r="Y27" s="279"/>
      <c r="Z27" s="17"/>
      <c r="AA27" s="18"/>
    </row>
    <row r="28" spans="1:27" ht="58" x14ac:dyDescent="0.35">
      <c r="A28" s="134" t="s">
        <v>140</v>
      </c>
      <c r="B28" s="36" t="s">
        <v>93</v>
      </c>
      <c r="C28" s="246"/>
      <c r="D28" s="21"/>
      <c r="E28" s="35" t="s">
        <v>28</v>
      </c>
      <c r="F28" s="131">
        <v>0.01</v>
      </c>
      <c r="G28" s="54">
        <v>4</v>
      </c>
      <c r="H28" s="108"/>
      <c r="I28" s="275"/>
      <c r="J28" s="17">
        <v>0</v>
      </c>
      <c r="K28" s="18"/>
      <c r="L28" s="108"/>
      <c r="M28" s="275"/>
      <c r="N28" s="17"/>
      <c r="O28" s="18"/>
      <c r="P28" s="108"/>
      <c r="Q28" s="275"/>
      <c r="R28" s="17"/>
      <c r="S28" s="18"/>
      <c r="T28" s="108"/>
      <c r="U28" s="275"/>
      <c r="V28" s="17"/>
      <c r="W28" s="105"/>
      <c r="X28" s="108"/>
      <c r="Y28" s="279"/>
      <c r="Z28" s="17"/>
      <c r="AA28" s="18"/>
    </row>
    <row r="29" spans="1:27" ht="15.5" x14ac:dyDescent="0.35">
      <c r="B29" s="267" t="s">
        <v>1</v>
      </c>
      <c r="C29" s="268"/>
      <c r="D29" s="269"/>
      <c r="E29" s="269"/>
      <c r="F29" s="269"/>
      <c r="G29" s="270"/>
      <c r="H29" s="108"/>
      <c r="I29" s="275"/>
      <c r="J29" s="17"/>
      <c r="K29" s="18"/>
      <c r="L29" s="108"/>
      <c r="M29" s="275"/>
      <c r="N29" s="17"/>
      <c r="O29" s="18"/>
      <c r="P29" s="108"/>
      <c r="Q29" s="275"/>
      <c r="R29" s="17"/>
      <c r="S29" s="18"/>
      <c r="T29" s="108"/>
      <c r="U29" s="275"/>
      <c r="V29" s="17"/>
      <c r="W29" s="105"/>
      <c r="X29" s="108"/>
      <c r="Y29" s="279"/>
      <c r="Z29" s="17"/>
      <c r="AA29" s="18"/>
    </row>
    <row r="30" spans="1:27" ht="58" x14ac:dyDescent="0.35">
      <c r="A30" s="134" t="s">
        <v>141</v>
      </c>
      <c r="B30" s="7" t="s">
        <v>100</v>
      </c>
      <c r="C30" s="7"/>
      <c r="D30" s="21"/>
      <c r="E30" s="35" t="s">
        <v>28</v>
      </c>
      <c r="F30" s="131">
        <v>0.01</v>
      </c>
      <c r="G30" s="54">
        <v>4</v>
      </c>
      <c r="H30" s="108"/>
      <c r="I30" s="275"/>
      <c r="J30" s="17">
        <v>0</v>
      </c>
      <c r="K30" s="18"/>
      <c r="L30" s="108"/>
      <c r="M30" s="275"/>
      <c r="N30" s="17"/>
      <c r="O30" s="18"/>
      <c r="P30" s="108"/>
      <c r="Q30" s="275"/>
      <c r="R30" s="17"/>
      <c r="S30" s="18"/>
      <c r="T30" s="108"/>
      <c r="U30" s="275"/>
      <c r="V30" s="17"/>
      <c r="W30" s="105"/>
      <c r="X30" s="108"/>
      <c r="Y30" s="279"/>
      <c r="Z30" s="17"/>
      <c r="AA30" s="18"/>
    </row>
    <row r="31" spans="1:27" ht="58" x14ac:dyDescent="0.35">
      <c r="A31" s="134" t="s">
        <v>142</v>
      </c>
      <c r="B31" s="242" t="s">
        <v>593</v>
      </c>
      <c r="C31" s="242"/>
      <c r="D31" s="21"/>
      <c r="E31" s="35" t="s">
        <v>28</v>
      </c>
      <c r="F31" s="131">
        <v>0.01</v>
      </c>
      <c r="G31" s="54">
        <v>4</v>
      </c>
      <c r="H31" s="108"/>
      <c r="I31" s="275"/>
      <c r="J31" s="17">
        <v>0</v>
      </c>
      <c r="K31" s="18"/>
      <c r="L31" s="108"/>
      <c r="M31" s="275"/>
      <c r="N31" s="17"/>
      <c r="O31" s="18"/>
      <c r="P31" s="108"/>
      <c r="Q31" s="275"/>
      <c r="R31" s="17"/>
      <c r="S31" s="18"/>
      <c r="T31" s="108"/>
      <c r="U31" s="275"/>
      <c r="V31" s="17"/>
      <c r="W31" s="105"/>
      <c r="X31" s="108"/>
      <c r="Y31" s="279"/>
      <c r="Z31" s="17"/>
      <c r="AA31" s="18"/>
    </row>
    <row r="32" spans="1:27" ht="58" x14ac:dyDescent="0.35">
      <c r="A32" s="134" t="s">
        <v>143</v>
      </c>
      <c r="B32" s="7" t="s">
        <v>94</v>
      </c>
      <c r="C32" s="7"/>
      <c r="D32" s="21"/>
      <c r="E32" s="35" t="s">
        <v>28</v>
      </c>
      <c r="F32" s="131">
        <v>0.02</v>
      </c>
      <c r="G32" s="54">
        <v>4</v>
      </c>
      <c r="H32" s="108"/>
      <c r="I32" s="275"/>
      <c r="J32" s="17">
        <v>0</v>
      </c>
      <c r="K32" s="18"/>
      <c r="L32" s="108"/>
      <c r="M32" s="275"/>
      <c r="N32" s="17"/>
      <c r="O32" s="18"/>
      <c r="P32" s="108"/>
      <c r="Q32" s="275"/>
      <c r="R32" s="17"/>
      <c r="S32" s="18"/>
      <c r="T32" s="108"/>
      <c r="U32" s="275"/>
      <c r="V32" s="17"/>
      <c r="W32" s="105"/>
      <c r="X32" s="108"/>
      <c r="Y32" s="279"/>
      <c r="Z32" s="17"/>
      <c r="AA32" s="18"/>
    </row>
    <row r="33" spans="1:27" ht="58" x14ac:dyDescent="0.35">
      <c r="A33" s="134" t="s">
        <v>144</v>
      </c>
      <c r="B33" s="7" t="s">
        <v>95</v>
      </c>
      <c r="C33" s="7"/>
      <c r="D33" s="21"/>
      <c r="E33" s="35" t="s">
        <v>28</v>
      </c>
      <c r="F33" s="131">
        <v>0.02</v>
      </c>
      <c r="G33" s="54">
        <v>4</v>
      </c>
      <c r="H33" s="108"/>
      <c r="I33" s="275"/>
      <c r="J33" s="17">
        <v>0</v>
      </c>
      <c r="K33" s="18"/>
      <c r="L33" s="108"/>
      <c r="M33" s="275"/>
      <c r="N33" s="17"/>
      <c r="O33" s="18"/>
      <c r="P33" s="108"/>
      <c r="Q33" s="275"/>
      <c r="R33" s="17"/>
      <c r="S33" s="18"/>
      <c r="T33" s="108"/>
      <c r="U33" s="275"/>
      <c r="V33" s="17"/>
      <c r="W33" s="105"/>
      <c r="X33" s="108"/>
      <c r="Y33" s="279"/>
      <c r="Z33" s="17"/>
      <c r="AA33" s="18"/>
    </row>
    <row r="34" spans="1:27" ht="58" x14ac:dyDescent="0.35">
      <c r="A34" s="134" t="s">
        <v>145</v>
      </c>
      <c r="B34" s="7" t="s">
        <v>170</v>
      </c>
      <c r="C34" s="7"/>
      <c r="D34" s="21"/>
      <c r="E34" s="35" t="s">
        <v>28</v>
      </c>
      <c r="F34" s="131">
        <v>0.02</v>
      </c>
      <c r="G34" s="54">
        <v>4</v>
      </c>
      <c r="H34" s="108"/>
      <c r="I34" s="275"/>
      <c r="J34" s="17">
        <v>0</v>
      </c>
      <c r="K34" s="18"/>
      <c r="L34" s="108"/>
      <c r="M34" s="275"/>
      <c r="N34" s="17"/>
      <c r="O34" s="18"/>
      <c r="P34" s="108"/>
      <c r="Q34" s="275"/>
      <c r="R34" s="17"/>
      <c r="S34" s="18"/>
      <c r="T34" s="108"/>
      <c r="U34" s="275"/>
      <c r="V34" s="17"/>
      <c r="W34" s="105"/>
      <c r="X34" s="108"/>
      <c r="Y34" s="279"/>
      <c r="Z34" s="17"/>
      <c r="AA34" s="18"/>
    </row>
    <row r="35" spans="1:27" ht="58" x14ac:dyDescent="0.35">
      <c r="A35" s="134" t="s">
        <v>146</v>
      </c>
      <c r="B35" s="7" t="s">
        <v>99</v>
      </c>
      <c r="C35" s="7"/>
      <c r="D35" s="21"/>
      <c r="E35" s="35" t="s">
        <v>28</v>
      </c>
      <c r="F35" s="131">
        <v>0.02</v>
      </c>
      <c r="G35" s="54">
        <v>4</v>
      </c>
      <c r="H35" s="108"/>
      <c r="I35" s="275"/>
      <c r="J35" s="17">
        <v>0</v>
      </c>
      <c r="K35" s="18"/>
      <c r="L35" s="108"/>
      <c r="M35" s="275"/>
      <c r="N35" s="17"/>
      <c r="O35" s="18"/>
      <c r="P35" s="108"/>
      <c r="Q35" s="275"/>
      <c r="R35" s="17"/>
      <c r="S35" s="18"/>
      <c r="T35" s="108"/>
      <c r="U35" s="275"/>
      <c r="V35" s="17"/>
      <c r="W35" s="105"/>
      <c r="X35" s="108"/>
      <c r="Y35" s="279"/>
      <c r="Z35" s="17"/>
      <c r="AA35" s="18"/>
    </row>
    <row r="36" spans="1:27" ht="15.5" x14ac:dyDescent="0.35">
      <c r="B36" s="267" t="s">
        <v>109</v>
      </c>
      <c r="C36" s="268"/>
      <c r="D36" s="269"/>
      <c r="E36" s="269"/>
      <c r="F36" s="269"/>
      <c r="G36" s="270"/>
      <c r="H36" s="14"/>
      <c r="I36" s="275"/>
      <c r="J36" s="17"/>
      <c r="K36" s="18"/>
      <c r="L36" s="108"/>
      <c r="M36" s="275"/>
      <c r="N36" s="17"/>
      <c r="O36" s="18"/>
      <c r="P36" s="108"/>
      <c r="Q36" s="275"/>
      <c r="R36" s="17"/>
      <c r="S36" s="18"/>
      <c r="T36" s="108"/>
      <c r="U36" s="275"/>
      <c r="V36" s="17"/>
      <c r="W36" s="105"/>
      <c r="X36" s="108"/>
      <c r="Y36" s="279"/>
      <c r="Z36" s="17"/>
      <c r="AA36" s="18"/>
    </row>
    <row r="37" spans="1:27" ht="58" x14ac:dyDescent="0.35">
      <c r="A37" s="134" t="s">
        <v>147</v>
      </c>
      <c r="B37" s="7" t="s">
        <v>97</v>
      </c>
      <c r="C37" s="7"/>
      <c r="D37" s="21"/>
      <c r="E37" s="35" t="s">
        <v>28</v>
      </c>
      <c r="F37" s="131">
        <v>7.4999999999999997E-3</v>
      </c>
      <c r="G37" s="54">
        <v>4</v>
      </c>
      <c r="H37" s="108"/>
      <c r="I37" s="275"/>
      <c r="J37" s="17">
        <v>0</v>
      </c>
      <c r="K37" s="18"/>
      <c r="L37" s="108"/>
      <c r="M37" s="275"/>
      <c r="N37" s="17"/>
      <c r="O37" s="18"/>
      <c r="P37" s="108"/>
      <c r="Q37" s="275"/>
      <c r="R37" s="17"/>
      <c r="S37" s="18"/>
      <c r="T37" s="108"/>
      <c r="U37" s="275"/>
      <c r="V37" s="17"/>
      <c r="W37" s="105"/>
      <c r="X37" s="108"/>
      <c r="Y37" s="279"/>
      <c r="Z37" s="17"/>
      <c r="AA37" s="18"/>
    </row>
    <row r="38" spans="1:27" ht="58" x14ac:dyDescent="0.35">
      <c r="A38" s="134" t="s">
        <v>148</v>
      </c>
      <c r="B38" s="7" t="s">
        <v>118</v>
      </c>
      <c r="C38" s="7"/>
      <c r="D38" s="21"/>
      <c r="E38" s="35" t="s">
        <v>28</v>
      </c>
      <c r="F38" s="131">
        <v>7.4999999999999997E-3</v>
      </c>
      <c r="G38" s="54">
        <v>4</v>
      </c>
      <c r="H38" s="108"/>
      <c r="I38" s="275"/>
      <c r="J38" s="17">
        <v>0</v>
      </c>
      <c r="K38" s="18"/>
      <c r="L38" s="108"/>
      <c r="M38" s="275"/>
      <c r="N38" s="17"/>
      <c r="O38" s="18"/>
      <c r="P38" s="108"/>
      <c r="Q38" s="275"/>
      <c r="R38" s="17"/>
      <c r="S38" s="18"/>
      <c r="T38" s="108"/>
      <c r="U38" s="275"/>
      <c r="V38" s="17"/>
      <c r="W38" s="105"/>
      <c r="X38" s="108"/>
      <c r="Y38" s="279"/>
      <c r="Z38" s="17"/>
      <c r="AA38" s="18"/>
    </row>
    <row r="39" spans="1:27" ht="58" x14ac:dyDescent="0.35">
      <c r="A39" s="134" t="s">
        <v>149</v>
      </c>
      <c r="B39" s="7" t="s">
        <v>110</v>
      </c>
      <c r="C39" s="7"/>
      <c r="D39" s="21"/>
      <c r="E39" s="35" t="s">
        <v>28</v>
      </c>
      <c r="F39" s="131">
        <v>7.4999999999999997E-3</v>
      </c>
      <c r="G39" s="54">
        <v>4</v>
      </c>
      <c r="H39" s="108"/>
      <c r="I39" s="275"/>
      <c r="J39" s="17">
        <v>0</v>
      </c>
      <c r="K39" s="18"/>
      <c r="L39" s="108"/>
      <c r="M39" s="275"/>
      <c r="N39" s="17"/>
      <c r="O39" s="18"/>
      <c r="P39" s="108"/>
      <c r="Q39" s="275"/>
      <c r="R39" s="17"/>
      <c r="S39" s="18"/>
      <c r="T39" s="108"/>
      <c r="U39" s="275"/>
      <c r="V39" s="17"/>
      <c r="W39" s="105"/>
      <c r="X39" s="108"/>
      <c r="Y39" s="279"/>
      <c r="Z39" s="17"/>
      <c r="AA39" s="18"/>
    </row>
    <row r="40" spans="1:27" ht="15.5" x14ac:dyDescent="0.35">
      <c r="B40" s="267" t="s">
        <v>105</v>
      </c>
      <c r="C40" s="268"/>
      <c r="D40" s="269"/>
      <c r="E40" s="269"/>
      <c r="F40" s="269"/>
      <c r="G40" s="270"/>
      <c r="H40" s="108"/>
      <c r="I40" s="275"/>
      <c r="J40" s="23"/>
      <c r="K40" s="24"/>
      <c r="L40" s="108"/>
      <c r="M40" s="275"/>
      <c r="N40" s="23"/>
      <c r="O40" s="24"/>
      <c r="P40" s="108"/>
      <c r="Q40" s="275"/>
      <c r="R40" s="23"/>
      <c r="S40" s="24"/>
      <c r="T40" s="108"/>
      <c r="U40" s="275"/>
      <c r="V40" s="23"/>
      <c r="W40" s="106"/>
      <c r="X40" s="108"/>
      <c r="Y40" s="279"/>
      <c r="Z40" s="23"/>
      <c r="AA40" s="24"/>
    </row>
    <row r="41" spans="1:27" ht="58" x14ac:dyDescent="0.35">
      <c r="A41" s="134" t="s">
        <v>150</v>
      </c>
      <c r="B41" s="7" t="s">
        <v>96</v>
      </c>
      <c r="C41" s="7"/>
      <c r="D41" s="21"/>
      <c r="E41" s="35" t="s">
        <v>28</v>
      </c>
      <c r="F41" s="131">
        <v>0.01</v>
      </c>
      <c r="G41" s="54">
        <v>4</v>
      </c>
      <c r="H41" s="108"/>
      <c r="I41" s="275"/>
      <c r="J41" s="17">
        <v>0</v>
      </c>
      <c r="K41" s="24"/>
      <c r="L41" s="108"/>
      <c r="M41" s="275"/>
      <c r="N41" s="23"/>
      <c r="O41" s="24"/>
      <c r="P41" s="108"/>
      <c r="Q41" s="275"/>
      <c r="R41" s="23"/>
      <c r="S41" s="24"/>
      <c r="T41" s="108"/>
      <c r="U41" s="275"/>
      <c r="V41" s="23"/>
      <c r="W41" s="106"/>
      <c r="X41" s="108"/>
      <c r="Y41" s="279"/>
      <c r="Z41" s="23"/>
      <c r="AA41" s="24"/>
    </row>
    <row r="42" spans="1:27" ht="58" x14ac:dyDescent="0.35">
      <c r="A42" s="134" t="s">
        <v>151</v>
      </c>
      <c r="B42" s="7" t="s">
        <v>111</v>
      </c>
      <c r="C42" s="7"/>
      <c r="D42" s="21"/>
      <c r="E42" s="35" t="s">
        <v>28</v>
      </c>
      <c r="F42" s="131">
        <v>0.01</v>
      </c>
      <c r="G42" s="54">
        <v>4</v>
      </c>
      <c r="H42" s="108"/>
      <c r="I42" s="275"/>
      <c r="J42" s="17">
        <v>0</v>
      </c>
      <c r="K42" s="18"/>
      <c r="L42" s="108"/>
      <c r="M42" s="275"/>
      <c r="N42" s="17"/>
      <c r="O42" s="18"/>
      <c r="P42" s="108"/>
      <c r="Q42" s="275"/>
      <c r="R42" s="17"/>
      <c r="S42" s="18"/>
      <c r="T42" s="108"/>
      <c r="U42" s="275"/>
      <c r="V42" s="17"/>
      <c r="W42" s="105"/>
      <c r="X42" s="108"/>
      <c r="Y42" s="279"/>
      <c r="Z42" s="17"/>
      <c r="AA42" s="18"/>
    </row>
    <row r="43" spans="1:27" ht="16" thickBot="1" x14ac:dyDescent="0.35">
      <c r="B43" s="121"/>
      <c r="C43" s="121"/>
      <c r="D43" s="21"/>
      <c r="E43" s="22"/>
      <c r="F43" s="132">
        <f>SUM(F7:F42)</f>
        <v>0.40000000000000013</v>
      </c>
      <c r="G43" s="61"/>
      <c r="H43" s="108"/>
      <c r="I43" s="276"/>
      <c r="J43" s="25"/>
      <c r="K43" s="26"/>
      <c r="L43" s="108"/>
      <c r="M43" s="276"/>
      <c r="N43" s="25"/>
      <c r="O43" s="26"/>
      <c r="P43" s="108"/>
      <c r="Q43" s="276"/>
      <c r="R43" s="25"/>
      <c r="S43" s="26"/>
      <c r="T43" s="108"/>
      <c r="U43" s="276"/>
      <c r="V43" s="25"/>
      <c r="W43" s="107"/>
      <c r="X43" s="108"/>
      <c r="Y43" s="280"/>
      <c r="Z43" s="25"/>
      <c r="AA43" s="26"/>
    </row>
    <row r="44" spans="1:27" x14ac:dyDescent="0.35">
      <c r="D44" s="27"/>
      <c r="E44" s="27"/>
      <c r="F44" s="15"/>
      <c r="G44" s="51"/>
      <c r="H44" s="15"/>
      <c r="I44" s="15"/>
      <c r="J44" s="15"/>
      <c r="K44" s="15"/>
      <c r="L44" s="15"/>
      <c r="M44" s="15"/>
      <c r="N44" s="15"/>
      <c r="O44" s="15"/>
      <c r="P44" s="15"/>
      <c r="Q44" s="15"/>
      <c r="R44" s="15"/>
      <c r="S44" s="15"/>
      <c r="T44" s="15"/>
      <c r="U44" s="15"/>
      <c r="V44" s="15"/>
      <c r="W44" s="15"/>
      <c r="X44" s="15"/>
      <c r="Y44" s="15"/>
      <c r="Z44" s="15"/>
      <c r="AA44" s="15"/>
    </row>
    <row r="45" spans="1:27" x14ac:dyDescent="0.35">
      <c r="D45" s="29"/>
      <c r="E45" s="29"/>
      <c r="H45" s="30"/>
      <c r="I45" s="30"/>
      <c r="J45" s="53">
        <f>SUM(J7:J42)</f>
        <v>0</v>
      </c>
      <c r="K45" s="30"/>
      <c r="L45" s="30"/>
      <c r="M45" s="15"/>
      <c r="N45" s="53">
        <f>SUM(N7:N42)</f>
        <v>0</v>
      </c>
      <c r="O45" s="15"/>
      <c r="Q45" s="29"/>
      <c r="R45" s="53">
        <f>SUM(R7:R42)</f>
        <v>0</v>
      </c>
      <c r="S45" s="15"/>
      <c r="U45" s="29"/>
      <c r="V45" s="53">
        <f>SUM(V7:V42)</f>
        <v>0</v>
      </c>
      <c r="W45" s="15"/>
      <c r="X45" s="15"/>
      <c r="Y45" s="15"/>
      <c r="Z45" s="53">
        <f>SUM(Z7:Z42)</f>
        <v>0</v>
      </c>
    </row>
    <row r="46" spans="1:27" ht="15" thickBot="1" x14ac:dyDescent="0.4">
      <c r="B46" s="28"/>
      <c r="C46" s="28"/>
      <c r="D46" s="29"/>
      <c r="E46" s="29"/>
      <c r="H46" s="30"/>
      <c r="I46" s="30"/>
      <c r="J46" s="97" t="s">
        <v>79</v>
      </c>
      <c r="K46" s="30"/>
      <c r="L46" s="30"/>
      <c r="M46" s="15"/>
      <c r="N46" s="97" t="s">
        <v>79</v>
      </c>
      <c r="O46" s="15"/>
      <c r="Q46" s="29"/>
      <c r="R46" s="97" t="s">
        <v>79</v>
      </c>
      <c r="S46" s="15"/>
      <c r="U46" s="29"/>
      <c r="V46" s="97" t="s">
        <v>79</v>
      </c>
      <c r="W46" s="15"/>
      <c r="X46" s="15"/>
      <c r="Y46" s="15"/>
      <c r="Z46" s="97" t="s">
        <v>79</v>
      </c>
    </row>
    <row r="47" spans="1:27" x14ac:dyDescent="0.35">
      <c r="B47" s="31"/>
      <c r="C47" s="31"/>
      <c r="D47" s="31"/>
      <c r="E47" s="31"/>
      <c r="F47" s="133">
        <f>'Evaluation Summary'!C7</f>
        <v>0.4</v>
      </c>
      <c r="G47" s="53">
        <f>SUM(G7:G42)</f>
        <v>120</v>
      </c>
      <c r="H47" s="15"/>
      <c r="I47" s="15"/>
      <c r="J47" s="92">
        <f>J45/$G$47*$F$47</f>
        <v>0</v>
      </c>
      <c r="K47" s="15"/>
      <c r="L47" s="15"/>
      <c r="M47" s="15"/>
      <c r="N47" s="92">
        <f>N45/$G$19*$F$19</f>
        <v>0</v>
      </c>
      <c r="O47" s="15"/>
      <c r="R47" s="92">
        <f>R45/$G$19*$F$19</f>
        <v>0</v>
      </c>
      <c r="S47" s="15"/>
      <c r="V47" s="92">
        <f>V45/$G$19*$F$19</f>
        <v>0</v>
      </c>
      <c r="W47" s="15"/>
      <c r="X47" s="15"/>
      <c r="Y47" s="15"/>
      <c r="Z47" s="92">
        <f>Z45/$G$19*$F$19</f>
        <v>0</v>
      </c>
    </row>
    <row r="48" spans="1:27" ht="29.5" thickBot="1" x14ac:dyDescent="0.4">
      <c r="B48" s="28"/>
      <c r="C48" s="28"/>
      <c r="D48" s="31"/>
      <c r="E48" s="31"/>
      <c r="F48" s="93" t="s">
        <v>13</v>
      </c>
      <c r="G48" s="74" t="s">
        <v>91</v>
      </c>
      <c r="H48" s="15"/>
      <c r="I48" s="15"/>
      <c r="J48" s="93" t="s">
        <v>78</v>
      </c>
      <c r="K48" s="15"/>
      <c r="L48" s="15"/>
      <c r="M48" s="15"/>
      <c r="N48" s="93" t="s">
        <v>78</v>
      </c>
      <c r="O48" s="15"/>
      <c r="R48" s="93" t="s">
        <v>78</v>
      </c>
      <c r="S48" s="15"/>
      <c r="V48" s="93" t="s">
        <v>78</v>
      </c>
      <c r="W48" s="15"/>
      <c r="X48" s="15"/>
      <c r="Y48" s="15"/>
      <c r="Z48" s="93" t="s">
        <v>78</v>
      </c>
    </row>
    <row r="49" spans="2:31" x14ac:dyDescent="0.35">
      <c r="B49" s="31"/>
      <c r="C49" s="31"/>
      <c r="G49" s="51"/>
      <c r="H49" s="15"/>
      <c r="I49" s="15"/>
      <c r="J49" s="15"/>
      <c r="K49" s="15"/>
      <c r="L49" s="15"/>
      <c r="M49" s="15"/>
      <c r="N49" s="15"/>
      <c r="O49" s="15"/>
      <c r="R49" s="15"/>
      <c r="S49" s="15"/>
      <c r="V49" s="15"/>
      <c r="W49" s="15"/>
      <c r="X49" s="15"/>
      <c r="Y49" s="15"/>
      <c r="Z49" s="15"/>
    </row>
    <row r="50" spans="2:31" x14ac:dyDescent="0.35">
      <c r="G50" s="51"/>
      <c r="H50" s="15"/>
      <c r="I50" s="15"/>
      <c r="J50" s="15"/>
      <c r="K50" s="15"/>
      <c r="L50" s="15"/>
      <c r="M50" s="15"/>
      <c r="N50" s="15"/>
      <c r="O50" s="15"/>
      <c r="V50" s="15"/>
      <c r="W50" s="15"/>
      <c r="X50" s="15"/>
      <c r="Y50" s="15"/>
      <c r="Z50" s="15"/>
    </row>
    <row r="51" spans="2:31" x14ac:dyDescent="0.35">
      <c r="G51" s="51"/>
      <c r="H51" s="15"/>
      <c r="I51" s="15"/>
      <c r="J51" s="15"/>
      <c r="K51" s="15"/>
      <c r="L51" s="15"/>
      <c r="M51" s="15"/>
      <c r="N51" s="15"/>
      <c r="O51" s="15"/>
      <c r="V51" s="15"/>
      <c r="W51" s="15"/>
      <c r="X51" s="15"/>
      <c r="Y51" s="15"/>
      <c r="Z51" s="15"/>
    </row>
    <row r="52" spans="2:31" x14ac:dyDescent="0.35">
      <c r="B52" s="32"/>
      <c r="C52" s="32"/>
      <c r="G52" s="51"/>
      <c r="H52" s="15"/>
      <c r="I52" s="15"/>
      <c r="J52" s="15"/>
      <c r="K52" s="15"/>
      <c r="L52" s="15"/>
      <c r="W52" s="15"/>
      <c r="X52" s="15"/>
      <c r="Y52" s="15"/>
      <c r="Z52" s="15"/>
    </row>
    <row r="53" spans="2:31" x14ac:dyDescent="0.35">
      <c r="B53" s="32"/>
      <c r="C53" s="32"/>
      <c r="G53" s="51"/>
      <c r="H53" s="15"/>
      <c r="I53" s="15"/>
      <c r="J53" s="15"/>
      <c r="K53" s="15"/>
      <c r="L53" s="15"/>
      <c r="W53" s="15"/>
      <c r="X53" s="15"/>
      <c r="Y53" s="15"/>
      <c r="Z53" s="15"/>
    </row>
    <row r="54" spans="2:31" x14ac:dyDescent="0.35">
      <c r="B54" s="20"/>
      <c r="C54" s="20"/>
      <c r="G54" s="51"/>
      <c r="H54" s="15"/>
      <c r="I54" s="15"/>
      <c r="J54" s="15"/>
      <c r="K54" s="15"/>
      <c r="L54" s="15"/>
    </row>
    <row r="55" spans="2:31" x14ac:dyDescent="0.35">
      <c r="G55" s="51"/>
      <c r="H55" s="15"/>
      <c r="I55" s="15"/>
      <c r="J55" s="15"/>
      <c r="K55" s="15"/>
      <c r="L55" s="15"/>
    </row>
    <row r="56" spans="2:31" x14ac:dyDescent="0.35">
      <c r="D56" s="31"/>
      <c r="E56" s="31"/>
      <c r="G56" s="51"/>
      <c r="H56" s="15"/>
      <c r="I56" s="15"/>
      <c r="J56" s="15"/>
      <c r="K56" s="15"/>
      <c r="L56" s="15"/>
      <c r="Q56" s="33"/>
      <c r="R56" s="33"/>
      <c r="S56" s="33"/>
      <c r="T56" s="33"/>
    </row>
    <row r="57" spans="2:31" x14ac:dyDescent="0.35">
      <c r="D57" s="31"/>
      <c r="E57" s="31"/>
      <c r="G57" s="51"/>
      <c r="H57" s="15"/>
      <c r="I57" s="15"/>
      <c r="J57" s="15"/>
      <c r="K57" s="15"/>
      <c r="L57" s="15"/>
    </row>
    <row r="58" spans="2:31" x14ac:dyDescent="0.35">
      <c r="D58" s="31"/>
      <c r="E58" s="31"/>
      <c r="G58" s="51"/>
      <c r="H58" s="15"/>
      <c r="I58" s="15"/>
      <c r="J58" s="15"/>
      <c r="K58" s="15"/>
      <c r="L58" s="15"/>
    </row>
    <row r="59" spans="2:31" x14ac:dyDescent="0.35">
      <c r="G59" s="51"/>
      <c r="H59" s="15"/>
      <c r="I59" s="15"/>
      <c r="J59" s="15"/>
      <c r="K59" s="15"/>
      <c r="L59" s="15"/>
    </row>
    <row r="60" spans="2:31" x14ac:dyDescent="0.35">
      <c r="G60" s="51"/>
      <c r="H60" s="15"/>
      <c r="I60" s="15"/>
      <c r="J60" s="15"/>
      <c r="K60" s="15"/>
      <c r="L60" s="15"/>
    </row>
    <row r="61" spans="2:31" x14ac:dyDescent="0.35">
      <c r="B61" s="12"/>
      <c r="C61" s="12"/>
      <c r="G61" s="51"/>
      <c r="H61" s="15"/>
      <c r="I61" s="15"/>
      <c r="J61" s="15"/>
      <c r="K61" s="15"/>
      <c r="L61" s="15"/>
      <c r="M61" s="15"/>
      <c r="N61" s="15"/>
      <c r="O61" s="15"/>
      <c r="P61" s="15"/>
      <c r="Q61" s="15"/>
      <c r="R61" s="15"/>
      <c r="S61" s="15"/>
      <c r="T61" s="15"/>
      <c r="U61" s="15"/>
      <c r="V61" s="15"/>
      <c r="W61" s="15"/>
      <c r="X61" s="15"/>
      <c r="Y61" s="15"/>
      <c r="Z61" s="15"/>
      <c r="AA61" s="15"/>
    </row>
    <row r="62" spans="2:31" x14ac:dyDescent="0.35">
      <c r="G62" s="51"/>
      <c r="H62" s="15"/>
      <c r="I62" s="15"/>
      <c r="J62" s="15"/>
      <c r="K62" s="15"/>
      <c r="L62" s="15"/>
      <c r="M62" s="15"/>
      <c r="N62" s="15"/>
      <c r="O62" s="15"/>
      <c r="P62" s="15"/>
      <c r="Q62" s="15"/>
      <c r="R62" s="15"/>
      <c r="S62" s="15"/>
      <c r="T62" s="15"/>
      <c r="U62" s="15"/>
      <c r="V62" s="15"/>
      <c r="W62" s="15"/>
      <c r="X62" s="15"/>
      <c r="Y62" s="15"/>
      <c r="Z62" s="15"/>
      <c r="AA62" s="15"/>
    </row>
    <row r="63" spans="2:31" x14ac:dyDescent="0.35">
      <c r="G63" s="51"/>
      <c r="H63" s="15"/>
      <c r="I63" s="15"/>
      <c r="J63" s="15"/>
      <c r="K63" s="15"/>
      <c r="L63" s="15"/>
      <c r="M63" s="15"/>
      <c r="N63" s="15"/>
      <c r="O63" s="15"/>
      <c r="P63" s="15"/>
      <c r="Q63" s="15"/>
      <c r="R63" s="15"/>
      <c r="S63" s="15"/>
      <c r="T63" s="15"/>
      <c r="U63" s="15"/>
      <c r="V63" s="15"/>
      <c r="W63" s="15"/>
      <c r="X63" s="15"/>
      <c r="Y63" s="15"/>
      <c r="Z63" s="15"/>
      <c r="AA63" s="15"/>
      <c r="AB63" s="15"/>
      <c r="AC63" s="15"/>
      <c r="AD63" s="15"/>
      <c r="AE63" s="15"/>
    </row>
    <row r="64" spans="2:31" x14ac:dyDescent="0.35">
      <c r="G64" s="51"/>
      <c r="H64" s="15"/>
      <c r="I64" s="15"/>
      <c r="J64" s="15"/>
      <c r="K64" s="15"/>
      <c r="L64" s="15"/>
      <c r="M64" s="15"/>
      <c r="N64" s="15"/>
      <c r="O64" s="15"/>
      <c r="P64" s="15"/>
      <c r="Q64" s="15"/>
      <c r="R64" s="15"/>
      <c r="S64" s="15"/>
      <c r="T64" s="15"/>
      <c r="U64" s="15"/>
      <c r="V64" s="15"/>
      <c r="W64" s="15"/>
      <c r="X64" s="15"/>
      <c r="Y64" s="13"/>
      <c r="Z64" s="13"/>
      <c r="AA64" s="13"/>
      <c r="AB64" s="15"/>
      <c r="AC64" s="15"/>
      <c r="AD64" s="15"/>
      <c r="AE64" s="15"/>
    </row>
    <row r="65" spans="2:31" x14ac:dyDescent="0.35">
      <c r="G65" s="51"/>
      <c r="H65" s="15"/>
      <c r="I65" s="15"/>
      <c r="J65" s="15"/>
      <c r="K65" s="15"/>
      <c r="L65" s="15"/>
      <c r="M65" s="15"/>
      <c r="N65" s="15"/>
      <c r="O65" s="15"/>
      <c r="P65" s="15"/>
      <c r="Q65" s="15"/>
      <c r="R65" s="15"/>
      <c r="S65" s="15"/>
      <c r="T65" s="15"/>
      <c r="U65" s="15"/>
      <c r="V65" s="15"/>
      <c r="W65" s="15"/>
      <c r="X65" s="15"/>
      <c r="Y65" s="15"/>
      <c r="Z65" s="15"/>
      <c r="AA65" s="15"/>
      <c r="AB65" s="15"/>
      <c r="AC65" s="15"/>
      <c r="AD65" s="15"/>
      <c r="AE65" s="15"/>
    </row>
    <row r="66" spans="2:31" x14ac:dyDescent="0.35">
      <c r="G66" s="51"/>
      <c r="H66" s="15"/>
      <c r="I66" s="15"/>
      <c r="J66" s="15"/>
      <c r="K66" s="15"/>
      <c r="L66" s="15"/>
      <c r="M66" s="15"/>
      <c r="N66" s="15"/>
      <c r="O66" s="15"/>
      <c r="P66" s="15"/>
      <c r="Q66" s="15"/>
      <c r="R66" s="15"/>
      <c r="S66" s="15"/>
      <c r="T66" s="15"/>
      <c r="U66" s="15"/>
      <c r="V66" s="15"/>
      <c r="W66" s="15"/>
      <c r="X66" s="15"/>
      <c r="Y66" s="15"/>
      <c r="Z66" s="15"/>
      <c r="AA66" s="15"/>
      <c r="AB66" s="13"/>
      <c r="AC66" s="13"/>
      <c r="AD66" s="13"/>
      <c r="AE66" s="15"/>
    </row>
    <row r="67" spans="2:31" x14ac:dyDescent="0.35">
      <c r="G67" s="51"/>
      <c r="H67" s="15"/>
      <c r="I67" s="15"/>
      <c r="J67" s="15"/>
      <c r="K67" s="15"/>
      <c r="L67" s="15"/>
      <c r="M67" s="15"/>
      <c r="N67" s="15"/>
      <c r="O67" s="15"/>
      <c r="P67" s="15"/>
      <c r="Q67" s="15"/>
      <c r="R67" s="15"/>
      <c r="S67" s="15"/>
      <c r="T67" s="15"/>
      <c r="U67" s="15"/>
      <c r="V67" s="15"/>
      <c r="W67" s="15"/>
      <c r="X67" s="15"/>
      <c r="Y67" s="15"/>
      <c r="Z67" s="15"/>
      <c r="AA67" s="15"/>
      <c r="AB67" s="15"/>
      <c r="AC67" s="15"/>
      <c r="AD67" s="15"/>
      <c r="AE67" s="15"/>
    </row>
    <row r="68" spans="2:31" x14ac:dyDescent="0.35">
      <c r="G68" s="51"/>
      <c r="H68" s="15"/>
      <c r="I68" s="15"/>
      <c r="J68" s="15"/>
      <c r="K68" s="15"/>
      <c r="L68" s="15"/>
      <c r="M68" s="15"/>
      <c r="N68" s="15"/>
      <c r="O68" s="15"/>
      <c r="P68" s="15"/>
      <c r="Q68" s="15"/>
      <c r="R68" s="15"/>
      <c r="S68" s="15"/>
      <c r="T68" s="15"/>
      <c r="U68" s="15"/>
      <c r="V68" s="15"/>
      <c r="W68" s="15"/>
      <c r="X68" s="15"/>
      <c r="Y68" s="15"/>
      <c r="Z68" s="15"/>
      <c r="AA68" s="15"/>
      <c r="AB68" s="15"/>
      <c r="AC68" s="15"/>
      <c r="AD68" s="15"/>
      <c r="AE68" s="15"/>
    </row>
    <row r="69" spans="2:31" x14ac:dyDescent="0.35">
      <c r="B69" s="12"/>
      <c r="C69" s="12"/>
      <c r="G69" s="51"/>
      <c r="H69" s="15"/>
      <c r="I69" s="15"/>
      <c r="J69" s="15"/>
      <c r="K69" s="15"/>
      <c r="L69" s="15"/>
      <c r="M69" s="15"/>
      <c r="N69" s="15"/>
      <c r="O69" s="15"/>
      <c r="P69" s="15"/>
      <c r="Q69" s="15"/>
      <c r="R69" s="15"/>
      <c r="S69" s="15"/>
      <c r="T69" s="15"/>
      <c r="U69" s="15"/>
      <c r="V69" s="15"/>
      <c r="W69" s="15"/>
      <c r="X69" s="15"/>
      <c r="Y69" s="15"/>
      <c r="Z69" s="15"/>
      <c r="AA69" s="15"/>
      <c r="AB69" s="15"/>
      <c r="AC69" s="15"/>
      <c r="AD69" s="15"/>
      <c r="AE69" s="15"/>
    </row>
    <row r="70" spans="2:31" x14ac:dyDescent="0.35">
      <c r="G70" s="51"/>
      <c r="H70" s="15"/>
      <c r="I70" s="15"/>
      <c r="J70" s="15"/>
      <c r="K70" s="15"/>
      <c r="L70" s="15"/>
      <c r="M70" s="15"/>
      <c r="N70" s="15"/>
      <c r="O70" s="15"/>
      <c r="P70" s="15"/>
      <c r="Q70" s="15"/>
      <c r="R70" s="15"/>
      <c r="S70" s="15"/>
      <c r="T70" s="15"/>
      <c r="U70" s="15"/>
      <c r="V70" s="15"/>
      <c r="W70" s="15"/>
      <c r="X70" s="15"/>
      <c r="Y70" s="15"/>
      <c r="Z70" s="15"/>
      <c r="AA70" s="15"/>
      <c r="AB70" s="15"/>
      <c r="AC70" s="15"/>
      <c r="AD70" s="15"/>
      <c r="AE70" s="15"/>
    </row>
    <row r="71" spans="2:31" x14ac:dyDescent="0.35">
      <c r="G71" s="51"/>
      <c r="H71" s="15"/>
      <c r="I71" s="15"/>
      <c r="J71" s="15"/>
      <c r="K71" s="15"/>
      <c r="L71" s="15"/>
      <c r="M71" s="15"/>
      <c r="N71" s="15"/>
      <c r="O71" s="15"/>
      <c r="P71" s="15"/>
      <c r="Q71" s="15"/>
      <c r="R71" s="15"/>
      <c r="S71" s="15"/>
      <c r="T71" s="15"/>
      <c r="U71" s="15"/>
      <c r="V71" s="15"/>
      <c r="W71" s="15"/>
      <c r="X71" s="15"/>
      <c r="Y71" s="15"/>
      <c r="Z71" s="15"/>
      <c r="AA71" s="15"/>
      <c r="AB71" s="15"/>
      <c r="AC71" s="15"/>
      <c r="AD71" s="15"/>
      <c r="AE71" s="15"/>
    </row>
    <row r="72" spans="2:31" x14ac:dyDescent="0.35">
      <c r="G72" s="51"/>
      <c r="H72" s="15"/>
      <c r="I72" s="15"/>
      <c r="J72" s="15"/>
      <c r="K72" s="15"/>
      <c r="L72" s="15"/>
      <c r="M72" s="15"/>
      <c r="N72" s="15"/>
      <c r="O72" s="15"/>
      <c r="P72" s="15"/>
      <c r="Q72" s="15"/>
      <c r="R72" s="15"/>
      <c r="S72" s="15"/>
      <c r="T72" s="15"/>
      <c r="U72" s="15"/>
      <c r="V72" s="15"/>
      <c r="W72" s="15"/>
      <c r="X72" s="15"/>
      <c r="Y72" s="15"/>
      <c r="Z72" s="15"/>
      <c r="AA72" s="15"/>
      <c r="AB72" s="15"/>
      <c r="AC72" s="15"/>
      <c r="AD72" s="15"/>
      <c r="AE72" s="15"/>
    </row>
    <row r="73" spans="2:31" x14ac:dyDescent="0.35">
      <c r="B73" s="12"/>
      <c r="C73" s="12"/>
      <c r="G73" s="51"/>
      <c r="H73" s="15"/>
      <c r="I73" s="15"/>
      <c r="J73" s="15"/>
      <c r="K73" s="15"/>
      <c r="L73" s="15"/>
      <c r="M73" s="15"/>
      <c r="N73" s="15"/>
      <c r="O73" s="15"/>
      <c r="P73" s="15"/>
      <c r="Q73" s="15"/>
      <c r="R73" s="15"/>
      <c r="S73" s="15"/>
      <c r="T73" s="15"/>
      <c r="U73" s="15"/>
      <c r="V73" s="15"/>
      <c r="W73" s="15"/>
      <c r="X73" s="15"/>
      <c r="Y73" s="15"/>
      <c r="Z73" s="15"/>
      <c r="AA73" s="15"/>
      <c r="AB73" s="15"/>
      <c r="AC73" s="15"/>
      <c r="AD73" s="15"/>
      <c r="AE73" s="15"/>
    </row>
    <row r="74" spans="2:31" x14ac:dyDescent="0.35">
      <c r="G74" s="51"/>
      <c r="H74" s="15"/>
      <c r="I74" s="15"/>
      <c r="J74" s="15"/>
      <c r="K74" s="15"/>
      <c r="L74" s="15"/>
      <c r="M74" s="15"/>
      <c r="N74" s="15"/>
      <c r="O74" s="15"/>
      <c r="P74" s="15"/>
      <c r="Q74" s="15"/>
      <c r="R74" s="15"/>
      <c r="S74" s="15"/>
      <c r="T74" s="15"/>
      <c r="U74" s="15"/>
      <c r="V74" s="15"/>
      <c r="W74" s="15"/>
      <c r="X74" s="15"/>
      <c r="Y74" s="15"/>
      <c r="Z74" s="15"/>
      <c r="AA74" s="15"/>
      <c r="AB74" s="15"/>
      <c r="AC74" s="15"/>
      <c r="AD74" s="15"/>
      <c r="AE74" s="15"/>
    </row>
    <row r="75" spans="2:31" x14ac:dyDescent="0.35">
      <c r="D75" s="31"/>
      <c r="E75" s="31"/>
      <c r="G75" s="51"/>
      <c r="H75" s="15"/>
      <c r="I75" s="15"/>
      <c r="J75" s="15"/>
      <c r="K75" s="15"/>
      <c r="L75" s="15"/>
      <c r="M75" s="15"/>
      <c r="N75" s="15"/>
      <c r="O75" s="15"/>
      <c r="P75" s="15"/>
      <c r="Q75" s="15"/>
      <c r="R75" s="15"/>
      <c r="S75" s="15"/>
      <c r="T75" s="15"/>
      <c r="U75" s="15"/>
      <c r="V75" s="15"/>
      <c r="W75" s="15"/>
      <c r="X75" s="15"/>
      <c r="Y75" s="15"/>
      <c r="Z75" s="15"/>
      <c r="AA75" s="15"/>
      <c r="AB75" s="15"/>
      <c r="AC75" s="15"/>
      <c r="AD75" s="15"/>
      <c r="AE75" s="15"/>
    </row>
    <row r="76" spans="2:31" x14ac:dyDescent="0.35">
      <c r="D76" s="31"/>
      <c r="E76" s="31"/>
      <c r="G76" s="51"/>
      <c r="H76" s="15"/>
      <c r="I76" s="15"/>
      <c r="J76" s="15"/>
      <c r="K76" s="15"/>
      <c r="L76" s="15"/>
      <c r="M76" s="15"/>
      <c r="N76" s="15"/>
      <c r="O76" s="15"/>
      <c r="P76" s="15"/>
      <c r="Q76" s="15"/>
      <c r="R76" s="15"/>
      <c r="S76" s="15"/>
      <c r="T76" s="15"/>
      <c r="U76" s="15"/>
      <c r="V76" s="15"/>
      <c r="W76" s="15"/>
      <c r="X76" s="15"/>
      <c r="Y76" s="15"/>
      <c r="Z76" s="15"/>
      <c r="AA76" s="15"/>
      <c r="AB76" s="15"/>
      <c r="AC76" s="15"/>
      <c r="AD76" s="15"/>
      <c r="AE76" s="15"/>
    </row>
    <row r="77" spans="2:31" x14ac:dyDescent="0.35">
      <c r="D77" s="31"/>
      <c r="E77" s="31"/>
      <c r="G77" s="51"/>
      <c r="H77" s="15"/>
      <c r="I77" s="15"/>
      <c r="J77" s="15"/>
      <c r="K77" s="15"/>
      <c r="L77" s="15"/>
      <c r="M77" s="15"/>
      <c r="N77" s="15"/>
      <c r="O77" s="15"/>
      <c r="P77" s="15"/>
      <c r="Q77" s="15"/>
      <c r="R77" s="15"/>
      <c r="S77" s="15"/>
      <c r="T77" s="15"/>
      <c r="U77" s="15"/>
      <c r="V77" s="15"/>
      <c r="W77" s="15"/>
      <c r="X77" s="15"/>
      <c r="Y77" s="15"/>
      <c r="Z77" s="15"/>
      <c r="AA77" s="15"/>
      <c r="AB77" s="15"/>
      <c r="AC77" s="15"/>
      <c r="AD77" s="15"/>
      <c r="AE77" s="15"/>
    </row>
    <row r="78" spans="2:31" x14ac:dyDescent="0.35">
      <c r="D78" s="31"/>
      <c r="E78" s="31"/>
      <c r="G78" s="51"/>
      <c r="H78" s="15"/>
      <c r="I78" s="15"/>
      <c r="J78" s="15"/>
      <c r="K78" s="15"/>
      <c r="L78" s="15"/>
      <c r="AB78" s="15"/>
      <c r="AC78" s="15"/>
      <c r="AD78" s="15"/>
      <c r="AE78" s="15"/>
    </row>
    <row r="79" spans="2:31" x14ac:dyDescent="0.35">
      <c r="D79" s="31"/>
      <c r="E79" s="31"/>
      <c r="G79" s="51"/>
      <c r="H79" s="15"/>
      <c r="I79" s="15"/>
      <c r="J79" s="15"/>
      <c r="K79" s="15"/>
      <c r="L79" s="15"/>
      <c r="AB79" s="15"/>
      <c r="AC79" s="15"/>
      <c r="AD79" s="15"/>
      <c r="AE79" s="15"/>
    </row>
    <row r="80" spans="2:31" x14ac:dyDescent="0.35">
      <c r="B80" s="12"/>
      <c r="C80" s="12"/>
      <c r="G80" s="51"/>
      <c r="H80" s="15"/>
      <c r="I80" s="15"/>
      <c r="J80" s="15"/>
      <c r="K80" s="15"/>
      <c r="L80" s="15"/>
    </row>
    <row r="81" spans="2:12" x14ac:dyDescent="0.35">
      <c r="G81" s="51"/>
      <c r="H81" s="15"/>
      <c r="I81" s="15"/>
      <c r="J81" s="15"/>
      <c r="K81" s="15"/>
      <c r="L81" s="15"/>
    </row>
    <row r="82" spans="2:12" x14ac:dyDescent="0.35">
      <c r="G82" s="51"/>
      <c r="H82" s="15"/>
      <c r="I82" s="15"/>
      <c r="J82" s="15"/>
      <c r="K82" s="15"/>
      <c r="L82" s="15"/>
    </row>
    <row r="83" spans="2:12" x14ac:dyDescent="0.35">
      <c r="G83" s="51"/>
      <c r="H83" s="15"/>
      <c r="I83" s="15"/>
      <c r="J83" s="15"/>
      <c r="K83" s="15"/>
      <c r="L83" s="15"/>
    </row>
    <row r="84" spans="2:12" x14ac:dyDescent="0.35">
      <c r="B84" s="12"/>
      <c r="C84" s="12"/>
      <c r="G84" s="51"/>
      <c r="H84" s="15"/>
      <c r="I84" s="15"/>
      <c r="J84" s="15"/>
      <c r="K84" s="15"/>
      <c r="L84" s="15"/>
    </row>
    <row r="85" spans="2:12" x14ac:dyDescent="0.35">
      <c r="G85" s="51"/>
      <c r="H85" s="15"/>
      <c r="I85" s="15"/>
      <c r="J85" s="15"/>
      <c r="K85" s="15"/>
      <c r="L85" s="15"/>
    </row>
    <row r="86" spans="2:12" x14ac:dyDescent="0.35">
      <c r="G86" s="51"/>
      <c r="H86" s="15"/>
      <c r="I86" s="15"/>
      <c r="J86" s="15"/>
      <c r="K86" s="15"/>
      <c r="L86" s="15"/>
    </row>
    <row r="87" spans="2:12" x14ac:dyDescent="0.35">
      <c r="B87" s="12"/>
      <c r="C87" s="12"/>
      <c r="G87" s="51"/>
      <c r="H87" s="15"/>
      <c r="I87" s="15"/>
      <c r="J87" s="15"/>
      <c r="K87" s="15"/>
      <c r="L87" s="15"/>
    </row>
    <row r="88" spans="2:12" x14ac:dyDescent="0.35">
      <c r="G88" s="51"/>
      <c r="H88" s="15"/>
      <c r="I88" s="15"/>
      <c r="J88" s="15"/>
      <c r="K88" s="15"/>
      <c r="L88" s="15"/>
    </row>
    <row r="89" spans="2:12" x14ac:dyDescent="0.35">
      <c r="G89" s="51"/>
      <c r="H89" s="15"/>
      <c r="I89" s="15"/>
      <c r="J89" s="15"/>
      <c r="K89" s="15"/>
      <c r="L89" s="15"/>
    </row>
    <row r="90" spans="2:12" x14ac:dyDescent="0.35">
      <c r="G90" s="51"/>
      <c r="H90" s="15"/>
      <c r="I90" s="15"/>
      <c r="J90" s="15"/>
      <c r="K90" s="15"/>
      <c r="L90" s="15"/>
    </row>
    <row r="91" spans="2:12" x14ac:dyDescent="0.35">
      <c r="B91" s="12"/>
      <c r="C91" s="12"/>
      <c r="G91" s="51"/>
      <c r="H91" s="15"/>
      <c r="I91" s="15"/>
      <c r="J91" s="15"/>
      <c r="K91" s="15"/>
      <c r="L91" s="15"/>
    </row>
    <row r="92" spans="2:12" x14ac:dyDescent="0.35">
      <c r="G92" s="51"/>
      <c r="H92" s="15"/>
      <c r="I92" s="15"/>
      <c r="J92" s="15"/>
      <c r="K92" s="15"/>
      <c r="L92" s="15"/>
    </row>
    <row r="93" spans="2:12" x14ac:dyDescent="0.35">
      <c r="G93" s="51"/>
      <c r="H93" s="15"/>
      <c r="I93" s="15"/>
      <c r="J93" s="15"/>
      <c r="K93" s="15"/>
      <c r="L93" s="15"/>
    </row>
    <row r="94" spans="2:12" x14ac:dyDescent="0.35">
      <c r="D94" s="31"/>
      <c r="E94" s="31"/>
      <c r="G94" s="51"/>
      <c r="H94" s="15"/>
      <c r="I94" s="15"/>
      <c r="J94" s="15"/>
      <c r="K94" s="15"/>
      <c r="L94" s="15"/>
    </row>
    <row r="95" spans="2:12" x14ac:dyDescent="0.35">
      <c r="D95" s="31"/>
      <c r="E95" s="31"/>
      <c r="G95" s="51"/>
      <c r="H95" s="15"/>
      <c r="I95" s="15"/>
      <c r="J95" s="15"/>
      <c r="K95" s="15"/>
      <c r="L95" s="15"/>
    </row>
    <row r="96" spans="2:12" x14ac:dyDescent="0.35">
      <c r="D96" s="31"/>
      <c r="E96" s="31"/>
      <c r="G96" s="51"/>
      <c r="H96" s="15"/>
      <c r="I96" s="15"/>
      <c r="J96" s="15"/>
      <c r="K96" s="15"/>
      <c r="L96" s="15"/>
    </row>
    <row r="97" spans="2:20" x14ac:dyDescent="0.35">
      <c r="D97" s="31"/>
      <c r="E97" s="31"/>
      <c r="G97" s="51"/>
      <c r="H97" s="15"/>
      <c r="I97" s="15"/>
      <c r="J97" s="15"/>
      <c r="K97" s="15"/>
      <c r="L97" s="15"/>
    </row>
    <row r="98" spans="2:20" x14ac:dyDescent="0.35">
      <c r="D98" s="31"/>
      <c r="E98" s="31"/>
      <c r="G98" s="51"/>
      <c r="H98" s="15"/>
      <c r="I98" s="15"/>
      <c r="J98" s="15"/>
      <c r="K98" s="15"/>
      <c r="L98" s="15"/>
    </row>
    <row r="99" spans="2:20" x14ac:dyDescent="0.35">
      <c r="D99" s="31"/>
      <c r="E99" s="31"/>
      <c r="G99" s="51"/>
      <c r="H99" s="15"/>
      <c r="I99" s="15"/>
      <c r="J99" s="15"/>
      <c r="K99" s="15"/>
      <c r="L99" s="15"/>
    </row>
    <row r="100" spans="2:20" x14ac:dyDescent="0.35">
      <c r="D100" s="34"/>
      <c r="E100" s="34"/>
      <c r="G100" s="51"/>
      <c r="H100" s="15"/>
      <c r="I100" s="15"/>
      <c r="J100" s="15"/>
      <c r="K100" s="15"/>
      <c r="L100" s="15"/>
    </row>
    <row r="101" spans="2:20" x14ac:dyDescent="0.35">
      <c r="D101" s="34"/>
      <c r="E101" s="34"/>
      <c r="G101" s="51"/>
      <c r="H101" s="15"/>
      <c r="I101" s="15"/>
      <c r="J101" s="15"/>
      <c r="K101" s="15"/>
      <c r="L101" s="15"/>
    </row>
    <row r="102" spans="2:20" x14ac:dyDescent="0.35">
      <c r="D102" s="31"/>
      <c r="E102" s="31"/>
      <c r="G102" s="51"/>
      <c r="H102" s="15"/>
      <c r="I102" s="15"/>
      <c r="J102" s="15"/>
      <c r="K102" s="15"/>
      <c r="L102" s="15"/>
    </row>
    <row r="103" spans="2:20" x14ac:dyDescent="0.35">
      <c r="D103" s="31"/>
      <c r="E103" s="31"/>
      <c r="G103" s="51"/>
      <c r="H103" s="15"/>
      <c r="I103" s="15"/>
      <c r="J103" s="15"/>
      <c r="K103" s="15"/>
      <c r="L103" s="15"/>
    </row>
    <row r="104" spans="2:20" x14ac:dyDescent="0.35">
      <c r="D104" s="31"/>
      <c r="E104" s="31"/>
      <c r="G104" s="51"/>
      <c r="H104" s="15"/>
      <c r="I104" s="15"/>
      <c r="J104" s="15"/>
      <c r="K104" s="15"/>
      <c r="L104" s="15"/>
    </row>
    <row r="105" spans="2:20" x14ac:dyDescent="0.35">
      <c r="D105" s="31"/>
      <c r="E105" s="31"/>
      <c r="G105" s="51"/>
      <c r="H105" s="15"/>
      <c r="I105" s="15"/>
      <c r="J105" s="15"/>
      <c r="K105" s="15"/>
      <c r="L105" s="15"/>
    </row>
    <row r="106" spans="2:20" x14ac:dyDescent="0.35">
      <c r="D106" s="31"/>
      <c r="E106" s="31"/>
      <c r="G106" s="51"/>
      <c r="H106" s="15"/>
      <c r="I106" s="15"/>
      <c r="J106" s="15"/>
      <c r="K106" s="15"/>
      <c r="L106" s="15"/>
    </row>
    <row r="107" spans="2:20" x14ac:dyDescent="0.35">
      <c r="D107" s="31"/>
      <c r="E107" s="31"/>
      <c r="G107" s="51"/>
      <c r="H107" s="15"/>
      <c r="I107" s="15"/>
      <c r="J107" s="15"/>
      <c r="K107" s="15"/>
      <c r="L107" s="15"/>
    </row>
    <row r="108" spans="2:20" x14ac:dyDescent="0.35">
      <c r="D108" s="31"/>
      <c r="E108" s="31"/>
      <c r="G108" s="51"/>
      <c r="H108" s="15"/>
      <c r="I108" s="15"/>
      <c r="J108" s="15"/>
      <c r="K108" s="15"/>
      <c r="L108" s="15"/>
    </row>
    <row r="109" spans="2:20" x14ac:dyDescent="0.35">
      <c r="D109" s="31"/>
      <c r="E109" s="31"/>
      <c r="G109" s="51"/>
      <c r="H109" s="15"/>
      <c r="I109" s="15"/>
      <c r="J109" s="15"/>
      <c r="K109" s="15"/>
      <c r="L109" s="15"/>
    </row>
    <row r="110" spans="2:20" x14ac:dyDescent="0.35">
      <c r="D110" s="31"/>
      <c r="E110" s="31"/>
      <c r="G110" s="51"/>
      <c r="H110" s="15"/>
      <c r="I110" s="15"/>
      <c r="J110" s="15"/>
      <c r="K110" s="15"/>
      <c r="L110" s="15"/>
    </row>
    <row r="111" spans="2:20" x14ac:dyDescent="0.35">
      <c r="B111" s="12" t="s">
        <v>1</v>
      </c>
      <c r="C111" s="12"/>
      <c r="G111" s="51"/>
      <c r="H111" s="15"/>
      <c r="I111" s="15"/>
      <c r="J111" s="15"/>
      <c r="K111" s="15"/>
      <c r="L111" s="15"/>
      <c r="Q111" s="31"/>
      <c r="R111" s="31"/>
      <c r="S111" s="31"/>
      <c r="T111" s="31"/>
    </row>
    <row r="112" spans="2:20" x14ac:dyDescent="0.35">
      <c r="G112" s="51"/>
      <c r="H112" s="15"/>
      <c r="I112" s="15"/>
      <c r="J112" s="15"/>
      <c r="K112" s="15"/>
      <c r="L112" s="15"/>
      <c r="Q112" s="31"/>
      <c r="R112" s="31"/>
      <c r="S112" s="31"/>
      <c r="T112" s="31"/>
    </row>
    <row r="113" spans="4:20" x14ac:dyDescent="0.35">
      <c r="D113" s="31"/>
      <c r="E113" s="31"/>
      <c r="G113" s="51"/>
      <c r="H113" s="15"/>
      <c r="I113" s="15"/>
      <c r="J113" s="15"/>
      <c r="K113" s="15"/>
      <c r="L113" s="15"/>
      <c r="Q113" s="31"/>
      <c r="R113" s="31"/>
      <c r="S113" s="31"/>
      <c r="T113" s="31"/>
    </row>
    <row r="114" spans="4:20" x14ac:dyDescent="0.35">
      <c r="D114" s="31"/>
      <c r="E114" s="31"/>
      <c r="G114" s="51"/>
      <c r="H114" s="15"/>
      <c r="I114" s="15"/>
      <c r="J114" s="15"/>
      <c r="K114" s="15"/>
      <c r="L114" s="15"/>
      <c r="Q114" s="31"/>
      <c r="R114" s="31"/>
      <c r="S114" s="31"/>
      <c r="T114" s="31"/>
    </row>
    <row r="115" spans="4:20" x14ac:dyDescent="0.35">
      <c r="D115" s="31"/>
      <c r="E115" s="31"/>
      <c r="G115" s="51"/>
      <c r="H115" s="15"/>
      <c r="I115" s="15"/>
      <c r="J115" s="15"/>
      <c r="K115" s="15"/>
      <c r="L115" s="15"/>
      <c r="Q115" s="31"/>
      <c r="R115" s="31"/>
      <c r="S115" s="31"/>
      <c r="T115" s="31"/>
    </row>
    <row r="116" spans="4:20" x14ac:dyDescent="0.35">
      <c r="D116" s="31"/>
      <c r="E116" s="31"/>
      <c r="G116" s="51"/>
      <c r="H116" s="15"/>
      <c r="I116" s="15"/>
      <c r="J116" s="15"/>
      <c r="K116" s="15"/>
      <c r="L116" s="15"/>
      <c r="Q116" s="31"/>
      <c r="R116" s="31"/>
      <c r="S116" s="31"/>
      <c r="T116" s="31"/>
    </row>
    <row r="117" spans="4:20" x14ac:dyDescent="0.35">
      <c r="D117" s="31"/>
      <c r="E117" s="31"/>
      <c r="G117" s="51"/>
      <c r="H117" s="15"/>
      <c r="I117" s="15"/>
      <c r="J117" s="15"/>
      <c r="K117" s="15"/>
      <c r="L117" s="15"/>
      <c r="Q117" s="31"/>
      <c r="R117" s="31"/>
      <c r="S117" s="31"/>
      <c r="T117" s="31"/>
    </row>
    <row r="118" spans="4:20" x14ac:dyDescent="0.35">
      <c r="D118" s="31"/>
      <c r="E118" s="31"/>
      <c r="G118" s="51"/>
      <c r="H118" s="15"/>
      <c r="I118" s="15"/>
      <c r="J118" s="15"/>
      <c r="K118" s="15"/>
      <c r="L118" s="15"/>
      <c r="Q118" s="31"/>
      <c r="R118" s="31"/>
      <c r="S118" s="31"/>
      <c r="T118" s="31"/>
    </row>
    <row r="119" spans="4:20" x14ac:dyDescent="0.35">
      <c r="D119" s="31"/>
      <c r="E119" s="31"/>
      <c r="G119" s="51"/>
      <c r="H119" s="15"/>
      <c r="I119" s="15"/>
      <c r="J119" s="15"/>
      <c r="K119" s="15"/>
      <c r="L119" s="15"/>
      <c r="Q119" s="31"/>
      <c r="R119" s="31"/>
      <c r="S119" s="31"/>
      <c r="T119" s="31"/>
    </row>
    <row r="120" spans="4:20" x14ac:dyDescent="0.35">
      <c r="D120" s="31"/>
      <c r="E120" s="31"/>
      <c r="G120" s="51"/>
      <c r="H120" s="15"/>
      <c r="I120" s="15"/>
      <c r="J120" s="15"/>
      <c r="K120" s="15"/>
      <c r="L120" s="15"/>
      <c r="Q120" s="31"/>
      <c r="R120" s="31"/>
      <c r="S120" s="31"/>
      <c r="T120" s="31"/>
    </row>
    <row r="121" spans="4:20" x14ac:dyDescent="0.35">
      <c r="D121" s="31"/>
      <c r="E121" s="31"/>
      <c r="G121" s="51"/>
      <c r="H121" s="15"/>
      <c r="I121" s="15"/>
      <c r="J121" s="15"/>
      <c r="K121" s="15"/>
      <c r="L121" s="15"/>
      <c r="Q121" s="31"/>
      <c r="R121" s="31"/>
      <c r="S121" s="31"/>
      <c r="T121" s="31"/>
    </row>
    <row r="122" spans="4:20" x14ac:dyDescent="0.35">
      <c r="D122" s="31"/>
      <c r="E122" s="31"/>
      <c r="G122" s="51"/>
      <c r="H122" s="15"/>
      <c r="I122" s="15"/>
      <c r="J122" s="15"/>
      <c r="K122" s="15"/>
      <c r="L122" s="15"/>
      <c r="Q122" s="31"/>
      <c r="R122" s="31"/>
      <c r="S122" s="31"/>
      <c r="T122" s="31"/>
    </row>
    <row r="123" spans="4:20" x14ac:dyDescent="0.35">
      <c r="D123" s="31"/>
      <c r="E123" s="31"/>
      <c r="G123" s="51"/>
      <c r="H123" s="15"/>
      <c r="I123" s="15"/>
      <c r="J123" s="15"/>
      <c r="K123" s="15"/>
      <c r="L123" s="15"/>
      <c r="Q123" s="31"/>
      <c r="R123" s="31"/>
      <c r="S123" s="31"/>
      <c r="T123" s="31"/>
    </row>
    <row r="124" spans="4:20" x14ac:dyDescent="0.35">
      <c r="D124" s="31"/>
      <c r="E124" s="31"/>
      <c r="G124" s="51"/>
      <c r="H124" s="15"/>
      <c r="I124" s="15"/>
      <c r="J124" s="15"/>
      <c r="K124" s="15"/>
      <c r="L124" s="15"/>
      <c r="Q124" s="31"/>
      <c r="R124" s="31"/>
      <c r="S124" s="31"/>
      <c r="T124" s="31"/>
    </row>
    <row r="125" spans="4:20" x14ac:dyDescent="0.35">
      <c r="D125" s="31"/>
      <c r="E125" s="31"/>
      <c r="G125" s="51"/>
      <c r="H125" s="15"/>
      <c r="I125" s="15"/>
      <c r="J125" s="15"/>
      <c r="K125" s="15"/>
      <c r="L125" s="15"/>
      <c r="Q125" s="31"/>
      <c r="R125" s="31"/>
      <c r="S125" s="31"/>
      <c r="T125" s="31"/>
    </row>
    <row r="126" spans="4:20" x14ac:dyDescent="0.35">
      <c r="D126" s="31"/>
      <c r="E126" s="31"/>
      <c r="G126" s="51"/>
      <c r="H126" s="15"/>
      <c r="I126" s="15"/>
      <c r="J126" s="15"/>
      <c r="K126" s="15"/>
      <c r="L126" s="15"/>
      <c r="Q126" s="31"/>
      <c r="R126" s="31"/>
      <c r="S126" s="31"/>
      <c r="T126" s="31"/>
    </row>
    <row r="127" spans="4:20" x14ac:dyDescent="0.35">
      <c r="D127" s="31"/>
      <c r="E127" s="31"/>
      <c r="G127" s="51"/>
      <c r="H127" s="15"/>
      <c r="I127" s="15"/>
      <c r="J127" s="15"/>
      <c r="K127" s="15"/>
      <c r="L127" s="15"/>
      <c r="Q127" s="31"/>
      <c r="R127" s="31"/>
      <c r="S127" s="31"/>
      <c r="T127" s="31"/>
    </row>
    <row r="128" spans="4:20" x14ac:dyDescent="0.35">
      <c r="D128" s="31"/>
      <c r="E128" s="31"/>
      <c r="G128" s="51"/>
      <c r="H128" s="15"/>
      <c r="I128" s="15"/>
      <c r="J128" s="15"/>
      <c r="K128" s="15"/>
      <c r="L128" s="15"/>
      <c r="Q128" s="31"/>
      <c r="R128" s="31"/>
      <c r="S128" s="31"/>
      <c r="T128" s="31"/>
    </row>
    <row r="129" spans="2:20" x14ac:dyDescent="0.35">
      <c r="D129" s="31"/>
      <c r="E129" s="31"/>
      <c r="G129" s="51"/>
      <c r="H129" s="15"/>
      <c r="I129" s="15"/>
      <c r="J129" s="15"/>
      <c r="K129" s="15"/>
      <c r="L129" s="15"/>
      <c r="Q129" s="31"/>
      <c r="R129" s="31"/>
      <c r="S129" s="31"/>
      <c r="T129" s="31"/>
    </row>
    <row r="130" spans="2:20" x14ac:dyDescent="0.35">
      <c r="D130" s="31"/>
      <c r="E130" s="31"/>
      <c r="G130" s="51"/>
      <c r="H130" s="15"/>
      <c r="I130" s="15"/>
      <c r="J130" s="15"/>
      <c r="K130" s="15"/>
      <c r="L130" s="15"/>
      <c r="Q130" s="31"/>
      <c r="R130" s="31"/>
      <c r="S130" s="31"/>
      <c r="T130" s="31"/>
    </row>
    <row r="131" spans="2:20" x14ac:dyDescent="0.35">
      <c r="D131" s="31"/>
      <c r="E131" s="31"/>
      <c r="G131" s="51"/>
      <c r="H131" s="15"/>
      <c r="I131" s="15"/>
      <c r="J131" s="15"/>
      <c r="K131" s="15"/>
      <c r="L131" s="15"/>
      <c r="Q131" s="31"/>
      <c r="R131" s="31"/>
      <c r="S131" s="31"/>
      <c r="T131" s="31"/>
    </row>
    <row r="132" spans="2:20" x14ac:dyDescent="0.35">
      <c r="D132" s="31"/>
      <c r="E132" s="31"/>
      <c r="G132" s="51"/>
      <c r="H132" s="15"/>
      <c r="I132" s="15"/>
      <c r="J132" s="15"/>
      <c r="K132" s="15"/>
      <c r="L132" s="15"/>
      <c r="Q132" s="31"/>
      <c r="R132" s="31"/>
      <c r="S132" s="31"/>
      <c r="T132" s="31"/>
    </row>
    <row r="133" spans="2:20" x14ac:dyDescent="0.35">
      <c r="D133" s="31"/>
      <c r="E133" s="31"/>
      <c r="G133" s="51"/>
      <c r="H133" s="15"/>
      <c r="I133" s="15"/>
      <c r="J133" s="15"/>
      <c r="K133" s="15"/>
      <c r="L133" s="15"/>
    </row>
    <row r="134" spans="2:20" x14ac:dyDescent="0.35">
      <c r="D134" s="31"/>
      <c r="E134" s="31"/>
      <c r="G134" s="51"/>
      <c r="H134" s="15"/>
      <c r="I134" s="15"/>
      <c r="J134" s="15"/>
      <c r="K134" s="15"/>
      <c r="L134" s="15"/>
    </row>
    <row r="135" spans="2:20" x14ac:dyDescent="0.35">
      <c r="G135" s="51"/>
      <c r="H135" s="15"/>
      <c r="I135" s="15"/>
      <c r="J135" s="15"/>
      <c r="K135" s="15"/>
      <c r="L135" s="15"/>
    </row>
    <row r="136" spans="2:20" x14ac:dyDescent="0.35">
      <c r="G136" s="51"/>
      <c r="H136" s="15"/>
      <c r="I136" s="15"/>
      <c r="J136" s="15"/>
      <c r="K136" s="15"/>
      <c r="L136" s="15"/>
    </row>
    <row r="137" spans="2:20" x14ac:dyDescent="0.35">
      <c r="G137" s="51"/>
      <c r="H137" s="15"/>
      <c r="I137" s="15"/>
      <c r="J137" s="15"/>
      <c r="K137" s="15"/>
      <c r="L137" s="15"/>
    </row>
    <row r="138" spans="2:20" x14ac:dyDescent="0.35">
      <c r="B138" s="12" t="s">
        <v>2</v>
      </c>
      <c r="C138" s="12"/>
      <c r="G138" s="51"/>
      <c r="H138" s="15"/>
      <c r="I138" s="15"/>
      <c r="J138" s="15"/>
      <c r="K138" s="15"/>
      <c r="L138" s="15"/>
    </row>
    <row r="139" spans="2:20" x14ac:dyDescent="0.35">
      <c r="G139" s="51"/>
      <c r="H139" s="15"/>
      <c r="I139" s="15"/>
      <c r="J139" s="15"/>
      <c r="K139" s="15"/>
      <c r="L139" s="15"/>
    </row>
    <row r="140" spans="2:20" x14ac:dyDescent="0.35">
      <c r="B140" s="12" t="s">
        <v>3</v>
      </c>
      <c r="C140" s="12"/>
      <c r="G140" s="51"/>
      <c r="H140" s="15"/>
      <c r="I140" s="15"/>
      <c r="J140" s="15"/>
      <c r="K140" s="15"/>
      <c r="L140" s="15"/>
      <c r="Q140" s="31"/>
      <c r="R140" s="31"/>
      <c r="S140" s="31"/>
      <c r="T140" s="31"/>
    </row>
    <row r="141" spans="2:20" x14ac:dyDescent="0.35">
      <c r="G141" s="51"/>
      <c r="H141" s="15"/>
      <c r="I141" s="15"/>
      <c r="J141" s="15"/>
      <c r="K141" s="15"/>
      <c r="L141" s="15"/>
      <c r="Q141" s="31"/>
      <c r="R141" s="31"/>
      <c r="S141" s="31"/>
      <c r="T141" s="31"/>
    </row>
    <row r="142" spans="2:20" x14ac:dyDescent="0.35">
      <c r="D142" s="31"/>
      <c r="E142" s="31"/>
      <c r="G142" s="51"/>
      <c r="H142" s="15"/>
      <c r="I142" s="15"/>
      <c r="J142" s="15"/>
      <c r="K142" s="15"/>
      <c r="L142" s="15"/>
      <c r="Q142" s="31"/>
      <c r="R142" s="31"/>
      <c r="S142" s="31"/>
      <c r="T142" s="31"/>
    </row>
    <row r="143" spans="2:20" x14ac:dyDescent="0.35">
      <c r="D143" s="31"/>
      <c r="E143" s="31"/>
      <c r="G143" s="51"/>
      <c r="H143" s="15"/>
      <c r="I143" s="15"/>
      <c r="J143" s="15"/>
      <c r="K143" s="15"/>
      <c r="L143" s="15"/>
      <c r="Q143" s="31"/>
      <c r="R143" s="31"/>
      <c r="S143" s="31"/>
      <c r="T143" s="31"/>
    </row>
    <row r="144" spans="2:20" x14ac:dyDescent="0.35">
      <c r="D144" s="31"/>
      <c r="E144" s="31"/>
      <c r="G144" s="51"/>
      <c r="H144" s="15"/>
      <c r="I144" s="15"/>
      <c r="J144" s="15"/>
      <c r="K144" s="15"/>
      <c r="L144" s="15"/>
      <c r="Q144" s="31"/>
      <c r="R144" s="31"/>
      <c r="S144" s="31"/>
      <c r="T144" s="31"/>
    </row>
    <row r="145" spans="2:20" x14ac:dyDescent="0.35">
      <c r="D145" s="31"/>
      <c r="E145" s="31"/>
      <c r="G145" s="51"/>
      <c r="H145" s="15"/>
      <c r="I145" s="15"/>
      <c r="J145" s="15"/>
      <c r="K145" s="15"/>
      <c r="L145" s="15"/>
      <c r="Q145" s="31"/>
      <c r="R145" s="31"/>
      <c r="S145" s="31"/>
      <c r="T145" s="31"/>
    </row>
    <row r="146" spans="2:20" x14ac:dyDescent="0.35">
      <c r="D146" s="31"/>
      <c r="E146" s="31"/>
      <c r="G146" s="51"/>
      <c r="H146" s="15"/>
      <c r="I146" s="15"/>
      <c r="J146" s="15"/>
      <c r="K146" s="15"/>
      <c r="L146" s="15"/>
      <c r="Q146" s="31"/>
      <c r="R146" s="31"/>
      <c r="S146" s="31"/>
      <c r="T146" s="31"/>
    </row>
    <row r="147" spans="2:20" x14ac:dyDescent="0.35">
      <c r="D147" s="31"/>
      <c r="E147" s="31"/>
      <c r="G147" s="51"/>
      <c r="H147" s="15"/>
      <c r="I147" s="15"/>
      <c r="J147" s="15"/>
      <c r="K147" s="15"/>
      <c r="L147" s="15"/>
      <c r="Q147" s="31"/>
      <c r="R147" s="31"/>
      <c r="S147" s="31"/>
      <c r="T147" s="31"/>
    </row>
    <row r="148" spans="2:20" x14ac:dyDescent="0.35">
      <c r="D148" s="31"/>
      <c r="E148" s="31"/>
      <c r="G148" s="51"/>
      <c r="H148" s="15"/>
      <c r="I148" s="15"/>
      <c r="J148" s="15"/>
      <c r="K148" s="15"/>
      <c r="L148" s="15"/>
      <c r="Q148" s="31"/>
      <c r="R148" s="31"/>
      <c r="S148" s="31"/>
      <c r="T148" s="31"/>
    </row>
    <row r="149" spans="2:20" x14ac:dyDescent="0.35">
      <c r="D149" s="31"/>
      <c r="E149" s="31"/>
      <c r="G149" s="51"/>
      <c r="H149" s="15"/>
      <c r="I149" s="15"/>
      <c r="J149" s="15"/>
      <c r="K149" s="15"/>
      <c r="L149" s="15"/>
      <c r="Q149" s="31"/>
      <c r="R149" s="31"/>
      <c r="S149" s="31"/>
      <c r="T149" s="31"/>
    </row>
    <row r="150" spans="2:20" x14ac:dyDescent="0.35">
      <c r="D150" s="31"/>
      <c r="E150" s="31"/>
      <c r="G150" s="51"/>
      <c r="H150" s="15"/>
      <c r="I150" s="15"/>
      <c r="J150" s="15"/>
      <c r="K150" s="15"/>
      <c r="L150" s="15"/>
    </row>
    <row r="151" spans="2:20" x14ac:dyDescent="0.35">
      <c r="D151" s="31"/>
      <c r="E151" s="31"/>
      <c r="G151" s="51"/>
      <c r="H151" s="15"/>
      <c r="I151" s="15"/>
      <c r="J151" s="15"/>
      <c r="K151" s="15"/>
      <c r="L151" s="15"/>
    </row>
    <row r="152" spans="2:20" x14ac:dyDescent="0.35">
      <c r="G152" s="51"/>
      <c r="H152" s="15"/>
      <c r="I152" s="15"/>
      <c r="J152" s="15"/>
      <c r="K152" s="15"/>
      <c r="L152" s="15"/>
    </row>
    <row r="153" spans="2:20" x14ac:dyDescent="0.35">
      <c r="B153" s="12" t="s">
        <v>4</v>
      </c>
      <c r="C153" s="12"/>
      <c r="G153" s="51"/>
      <c r="H153" s="15"/>
      <c r="I153" s="15"/>
      <c r="J153" s="15"/>
      <c r="K153" s="15"/>
      <c r="L153" s="15"/>
    </row>
    <row r="154" spans="2:20" x14ac:dyDescent="0.35">
      <c r="G154" s="51"/>
      <c r="H154" s="15"/>
      <c r="I154" s="15"/>
      <c r="J154" s="15"/>
      <c r="K154" s="15"/>
      <c r="L154" s="15"/>
    </row>
    <row r="155" spans="2:20" x14ac:dyDescent="0.35">
      <c r="G155" s="51"/>
      <c r="H155" s="15"/>
      <c r="I155" s="15"/>
      <c r="J155" s="15"/>
      <c r="K155" s="15"/>
      <c r="L155" s="15"/>
    </row>
    <row r="156" spans="2:20" x14ac:dyDescent="0.35">
      <c r="D156" s="31"/>
      <c r="E156" s="31"/>
      <c r="G156" s="51"/>
      <c r="H156" s="15"/>
      <c r="I156" s="15"/>
      <c r="J156" s="15"/>
      <c r="K156" s="15"/>
      <c r="L156" s="15"/>
    </row>
    <row r="157" spans="2:20" x14ac:dyDescent="0.35">
      <c r="D157" s="31"/>
      <c r="E157" s="31"/>
      <c r="G157" s="51"/>
      <c r="H157" s="15"/>
      <c r="I157" s="15"/>
      <c r="J157" s="15"/>
      <c r="K157" s="15"/>
      <c r="L157" s="15"/>
    </row>
    <row r="158" spans="2:20" x14ac:dyDescent="0.35">
      <c r="D158" s="31"/>
      <c r="E158" s="31"/>
      <c r="G158" s="51"/>
      <c r="H158" s="15"/>
      <c r="I158" s="15"/>
      <c r="J158" s="15"/>
      <c r="K158" s="15"/>
      <c r="L158" s="15"/>
    </row>
    <row r="159" spans="2:20" x14ac:dyDescent="0.35">
      <c r="D159" s="31"/>
      <c r="E159" s="31"/>
      <c r="G159" s="51"/>
      <c r="H159" s="15"/>
      <c r="I159" s="15"/>
      <c r="J159" s="15"/>
      <c r="K159" s="15"/>
      <c r="L159" s="15"/>
    </row>
    <row r="160" spans="2:20" x14ac:dyDescent="0.35">
      <c r="D160" s="31"/>
      <c r="E160" s="31"/>
      <c r="G160" s="51"/>
      <c r="H160" s="15"/>
      <c r="I160" s="15"/>
      <c r="J160" s="15"/>
      <c r="K160" s="15"/>
      <c r="L160" s="15"/>
    </row>
    <row r="161" spans="4:20" x14ac:dyDescent="0.35">
      <c r="D161" s="31"/>
      <c r="E161" s="31"/>
      <c r="G161" s="51"/>
      <c r="H161" s="15"/>
      <c r="I161" s="15"/>
      <c r="J161" s="15"/>
      <c r="K161" s="15"/>
      <c r="L161" s="15"/>
    </row>
    <row r="162" spans="4:20" x14ac:dyDescent="0.35">
      <c r="D162" s="31"/>
      <c r="E162" s="31"/>
      <c r="G162" s="51"/>
      <c r="H162" s="15"/>
      <c r="I162" s="15"/>
      <c r="J162" s="15"/>
      <c r="K162" s="15"/>
      <c r="L162" s="15"/>
    </row>
    <row r="163" spans="4:20" x14ac:dyDescent="0.35">
      <c r="D163" s="31"/>
      <c r="E163" s="31"/>
      <c r="G163" s="51"/>
      <c r="H163" s="15"/>
      <c r="I163" s="15"/>
      <c r="J163" s="15"/>
      <c r="K163" s="15"/>
      <c r="L163" s="15"/>
      <c r="M163" s="31"/>
      <c r="N163" s="31"/>
      <c r="O163" s="31"/>
      <c r="P163" s="31"/>
    </row>
    <row r="164" spans="4:20" x14ac:dyDescent="0.35">
      <c r="G164" s="51"/>
      <c r="H164" s="15"/>
      <c r="I164" s="15"/>
      <c r="J164" s="15"/>
      <c r="K164" s="15"/>
      <c r="L164" s="15"/>
      <c r="M164" s="31"/>
      <c r="N164" s="31"/>
      <c r="O164" s="31"/>
      <c r="P164" s="31"/>
    </row>
    <row r="165" spans="4:20" x14ac:dyDescent="0.35">
      <c r="D165" s="31"/>
      <c r="E165" s="31"/>
      <c r="G165" s="51"/>
      <c r="H165" s="15"/>
      <c r="I165" s="15"/>
      <c r="J165" s="15"/>
      <c r="K165" s="15"/>
      <c r="L165" s="15"/>
      <c r="M165" s="31"/>
      <c r="N165" s="31"/>
      <c r="O165" s="31"/>
      <c r="P165" s="31"/>
    </row>
    <row r="166" spans="4:20" x14ac:dyDescent="0.35">
      <c r="D166" s="31"/>
      <c r="E166" s="31"/>
      <c r="G166" s="51"/>
      <c r="H166" s="15"/>
      <c r="I166" s="15"/>
      <c r="J166" s="15"/>
      <c r="K166" s="15"/>
      <c r="L166" s="15"/>
      <c r="M166" s="31"/>
      <c r="N166" s="31"/>
      <c r="O166" s="31"/>
      <c r="P166" s="31"/>
    </row>
    <row r="167" spans="4:20" x14ac:dyDescent="0.35">
      <c r="D167" s="31"/>
      <c r="E167" s="31"/>
      <c r="G167" s="51"/>
      <c r="H167" s="15"/>
      <c r="I167" s="15"/>
      <c r="J167" s="15"/>
      <c r="K167" s="15"/>
      <c r="L167" s="15"/>
      <c r="M167" s="31"/>
      <c r="N167" s="31"/>
      <c r="O167" s="31"/>
      <c r="P167" s="31"/>
    </row>
    <row r="168" spans="4:20" x14ac:dyDescent="0.35">
      <c r="D168" s="31"/>
      <c r="E168" s="31"/>
      <c r="G168" s="51"/>
      <c r="H168" s="15"/>
      <c r="I168" s="15"/>
      <c r="J168" s="15"/>
      <c r="K168" s="15"/>
      <c r="L168" s="15"/>
      <c r="M168" s="31"/>
      <c r="N168" s="31"/>
      <c r="O168" s="31"/>
      <c r="P168" s="31"/>
    </row>
    <row r="169" spans="4:20" x14ac:dyDescent="0.35">
      <c r="D169" s="31"/>
      <c r="E169" s="31"/>
      <c r="G169" s="51"/>
      <c r="H169" s="15"/>
      <c r="I169" s="15"/>
      <c r="J169" s="15"/>
      <c r="K169" s="15"/>
      <c r="L169" s="15"/>
      <c r="M169" s="31"/>
      <c r="N169" s="31"/>
      <c r="O169" s="31"/>
      <c r="P169" s="31"/>
    </row>
    <row r="170" spans="4:20" x14ac:dyDescent="0.35">
      <c r="D170" s="31"/>
      <c r="E170" s="31"/>
      <c r="G170" s="51"/>
      <c r="H170" s="15"/>
      <c r="I170" s="15"/>
      <c r="J170" s="15"/>
      <c r="K170" s="15"/>
      <c r="L170" s="15"/>
      <c r="M170" s="31"/>
      <c r="N170" s="31"/>
      <c r="O170" s="31"/>
      <c r="P170" s="31"/>
      <c r="Q170" s="31"/>
      <c r="R170" s="31"/>
      <c r="S170" s="31"/>
      <c r="T170" s="31"/>
    </row>
    <row r="171" spans="4:20" x14ac:dyDescent="0.35">
      <c r="D171" s="31"/>
      <c r="E171" s="31"/>
      <c r="G171" s="51"/>
      <c r="H171" s="15"/>
      <c r="I171" s="15"/>
      <c r="J171" s="15"/>
      <c r="K171" s="15"/>
      <c r="L171" s="15"/>
      <c r="M171" s="31"/>
      <c r="N171" s="31"/>
      <c r="O171" s="31"/>
      <c r="P171" s="31"/>
      <c r="Q171" s="31"/>
      <c r="R171" s="31"/>
      <c r="S171" s="31"/>
      <c r="T171" s="31"/>
    </row>
    <row r="172" spans="4:20" x14ac:dyDescent="0.35">
      <c r="D172" s="31"/>
      <c r="E172" s="31"/>
      <c r="G172" s="51"/>
      <c r="H172" s="15"/>
      <c r="I172" s="15"/>
      <c r="J172" s="15"/>
      <c r="K172" s="15"/>
      <c r="L172" s="15"/>
      <c r="M172" s="31"/>
      <c r="N172" s="31"/>
      <c r="O172" s="31"/>
      <c r="P172" s="31"/>
      <c r="Q172" s="31"/>
      <c r="R172" s="31"/>
      <c r="S172" s="31"/>
      <c r="T172" s="31"/>
    </row>
    <row r="173" spans="4:20" x14ac:dyDescent="0.35">
      <c r="D173" s="31"/>
      <c r="E173" s="31"/>
      <c r="G173" s="51"/>
      <c r="H173" s="15"/>
      <c r="I173" s="15"/>
      <c r="J173" s="15"/>
      <c r="K173" s="15"/>
      <c r="L173" s="15"/>
      <c r="M173" s="31"/>
      <c r="N173" s="31"/>
      <c r="O173" s="31"/>
      <c r="P173" s="31"/>
    </row>
    <row r="174" spans="4:20" x14ac:dyDescent="0.35">
      <c r="D174" s="31"/>
      <c r="E174" s="31"/>
      <c r="G174" s="51"/>
      <c r="H174" s="15"/>
      <c r="I174" s="15"/>
      <c r="J174" s="15"/>
      <c r="K174" s="15"/>
      <c r="L174" s="15"/>
      <c r="M174" s="31"/>
      <c r="N174" s="31"/>
      <c r="O174" s="31"/>
      <c r="P174" s="31"/>
    </row>
    <row r="175" spans="4:20" x14ac:dyDescent="0.35">
      <c r="D175" s="31"/>
      <c r="E175" s="31"/>
      <c r="G175" s="51"/>
      <c r="H175" s="15"/>
      <c r="I175" s="15"/>
      <c r="J175" s="15"/>
      <c r="K175" s="15"/>
      <c r="L175" s="15"/>
      <c r="M175" s="31"/>
      <c r="N175" s="31"/>
      <c r="O175" s="31"/>
      <c r="P175" s="31"/>
    </row>
    <row r="176" spans="4:20" x14ac:dyDescent="0.35">
      <c r="D176" s="31"/>
      <c r="E176" s="31"/>
      <c r="G176" s="51"/>
      <c r="H176" s="15"/>
      <c r="I176" s="15"/>
      <c r="J176" s="15"/>
      <c r="K176" s="15"/>
      <c r="L176" s="15"/>
    </row>
    <row r="177" spans="4:12" x14ac:dyDescent="0.35">
      <c r="D177" s="31"/>
      <c r="E177" s="31"/>
      <c r="G177" s="51"/>
      <c r="H177" s="15"/>
      <c r="I177" s="15"/>
      <c r="J177" s="15"/>
      <c r="K177" s="15"/>
      <c r="L177" s="15"/>
    </row>
    <row r="178" spans="4:12" x14ac:dyDescent="0.35">
      <c r="D178" s="31"/>
      <c r="E178" s="31"/>
      <c r="G178" s="51"/>
      <c r="H178" s="15"/>
      <c r="I178" s="15"/>
      <c r="J178" s="15"/>
      <c r="K178" s="15"/>
      <c r="L178" s="15"/>
    </row>
    <row r="179" spans="4:12" x14ac:dyDescent="0.35">
      <c r="G179" s="51"/>
      <c r="H179" s="15"/>
      <c r="I179" s="15"/>
      <c r="J179" s="15"/>
      <c r="K179" s="15"/>
      <c r="L179" s="15"/>
    </row>
    <row r="180" spans="4:12" x14ac:dyDescent="0.35">
      <c r="D180" s="31"/>
      <c r="E180" s="31"/>
      <c r="G180" s="51"/>
      <c r="H180" s="15"/>
      <c r="I180" s="15"/>
      <c r="J180" s="15"/>
      <c r="K180" s="15"/>
      <c r="L180" s="15"/>
    </row>
    <row r="181" spans="4:12" x14ac:dyDescent="0.35">
      <c r="D181" s="31"/>
      <c r="E181" s="31"/>
      <c r="G181" s="51"/>
      <c r="H181" s="15"/>
      <c r="I181" s="15"/>
      <c r="J181" s="15"/>
      <c r="K181" s="15"/>
      <c r="L181" s="15"/>
    </row>
    <row r="182" spans="4:12" x14ac:dyDescent="0.35">
      <c r="D182" s="31"/>
      <c r="E182" s="31"/>
      <c r="G182" s="51"/>
      <c r="H182" s="15"/>
      <c r="I182" s="15"/>
      <c r="J182" s="15"/>
      <c r="K182" s="15"/>
      <c r="L182" s="15"/>
    </row>
    <row r="183" spans="4:12" x14ac:dyDescent="0.35">
      <c r="D183" s="31"/>
      <c r="E183" s="31"/>
      <c r="G183" s="51"/>
      <c r="H183" s="15"/>
      <c r="I183" s="15"/>
      <c r="J183" s="15"/>
      <c r="K183" s="15"/>
      <c r="L183" s="15"/>
    </row>
    <row r="184" spans="4:12" x14ac:dyDescent="0.35">
      <c r="D184" s="31"/>
      <c r="E184" s="31"/>
      <c r="G184" s="51"/>
      <c r="H184" s="15"/>
      <c r="I184" s="15"/>
      <c r="J184" s="15"/>
      <c r="K184" s="15"/>
      <c r="L184" s="15"/>
    </row>
    <row r="185" spans="4:12" x14ac:dyDescent="0.35">
      <c r="D185" s="31"/>
      <c r="E185" s="31"/>
      <c r="G185" s="51"/>
      <c r="H185" s="15"/>
      <c r="I185" s="15"/>
      <c r="J185" s="15"/>
      <c r="K185" s="15"/>
      <c r="L185" s="15"/>
    </row>
    <row r="186" spans="4:12" x14ac:dyDescent="0.35">
      <c r="D186" s="31"/>
      <c r="E186" s="31"/>
      <c r="G186" s="51"/>
      <c r="H186" s="15"/>
      <c r="I186" s="15"/>
      <c r="J186" s="15"/>
      <c r="K186" s="15"/>
      <c r="L186" s="15"/>
    </row>
    <row r="187" spans="4:12" x14ac:dyDescent="0.35">
      <c r="D187" s="31"/>
      <c r="E187" s="31"/>
      <c r="G187" s="51"/>
      <c r="H187" s="15"/>
      <c r="I187" s="15"/>
      <c r="J187" s="15"/>
      <c r="K187" s="15"/>
      <c r="L187" s="15"/>
    </row>
    <row r="188" spans="4:12" x14ac:dyDescent="0.35">
      <c r="D188" s="31"/>
      <c r="E188" s="31"/>
      <c r="G188" s="51"/>
      <c r="H188" s="15"/>
      <c r="I188" s="15"/>
      <c r="J188" s="15"/>
      <c r="K188" s="15"/>
      <c r="L188" s="15"/>
    </row>
    <row r="189" spans="4:12" x14ac:dyDescent="0.35">
      <c r="D189" s="31"/>
      <c r="E189" s="31"/>
      <c r="G189" s="51"/>
      <c r="H189" s="15"/>
      <c r="I189" s="15"/>
      <c r="J189" s="15"/>
      <c r="K189" s="15"/>
      <c r="L189" s="15"/>
    </row>
    <row r="190" spans="4:12" x14ac:dyDescent="0.35">
      <c r="D190" s="31"/>
      <c r="E190" s="31"/>
      <c r="G190" s="51"/>
      <c r="H190" s="15"/>
      <c r="I190" s="15"/>
      <c r="J190" s="15"/>
      <c r="K190" s="15"/>
      <c r="L190" s="15"/>
    </row>
    <row r="191" spans="4:12" x14ac:dyDescent="0.35">
      <c r="D191" s="31"/>
      <c r="E191" s="31"/>
      <c r="G191" s="51"/>
      <c r="H191" s="15"/>
      <c r="I191" s="15"/>
      <c r="J191" s="15"/>
      <c r="K191" s="15"/>
      <c r="L191" s="15"/>
    </row>
    <row r="192" spans="4:12" x14ac:dyDescent="0.35">
      <c r="D192" s="31"/>
      <c r="E192" s="31"/>
      <c r="G192" s="51"/>
      <c r="H192" s="15"/>
      <c r="I192" s="15"/>
      <c r="J192" s="15"/>
      <c r="K192" s="15"/>
      <c r="L192" s="15"/>
    </row>
    <row r="193" spans="4:16" x14ac:dyDescent="0.35">
      <c r="D193" s="31"/>
      <c r="E193" s="31"/>
      <c r="G193" s="51"/>
      <c r="H193" s="15"/>
      <c r="I193" s="15"/>
      <c r="J193" s="15"/>
      <c r="K193" s="15"/>
      <c r="L193" s="15"/>
    </row>
    <row r="194" spans="4:16" x14ac:dyDescent="0.35">
      <c r="D194" s="31"/>
      <c r="E194" s="31"/>
      <c r="G194" s="51"/>
      <c r="H194" s="15"/>
      <c r="I194" s="15"/>
      <c r="J194" s="15"/>
      <c r="K194" s="15"/>
      <c r="L194" s="15"/>
    </row>
    <row r="195" spans="4:16" x14ac:dyDescent="0.35">
      <c r="D195" s="31"/>
      <c r="E195" s="31"/>
      <c r="G195" s="51"/>
      <c r="H195" s="15"/>
      <c r="I195" s="15"/>
      <c r="J195" s="15"/>
      <c r="K195" s="15"/>
      <c r="L195" s="15"/>
      <c r="M195" s="31"/>
      <c r="N195" s="31"/>
      <c r="O195" s="31"/>
      <c r="P195" s="31"/>
    </row>
    <row r="196" spans="4:16" x14ac:dyDescent="0.35">
      <c r="D196" s="31"/>
      <c r="E196" s="31"/>
      <c r="G196" s="51"/>
      <c r="H196" s="15"/>
      <c r="I196" s="15"/>
      <c r="J196" s="15"/>
      <c r="K196" s="15"/>
      <c r="L196" s="15"/>
    </row>
    <row r="197" spans="4:16" x14ac:dyDescent="0.35">
      <c r="G197" s="51"/>
      <c r="H197" s="15"/>
      <c r="I197" s="15"/>
      <c r="J197" s="15"/>
      <c r="K197" s="15"/>
      <c r="L197" s="15"/>
    </row>
    <row r="198" spans="4:16" x14ac:dyDescent="0.35">
      <c r="D198" s="31"/>
      <c r="E198" s="31"/>
      <c r="G198" s="51"/>
      <c r="H198" s="15"/>
      <c r="I198" s="15"/>
      <c r="J198" s="15"/>
      <c r="K198" s="15"/>
      <c r="L198" s="15"/>
    </row>
    <row r="199" spans="4:16" x14ac:dyDescent="0.35">
      <c r="D199" s="31"/>
      <c r="E199" s="31"/>
      <c r="G199" s="51"/>
      <c r="H199" s="15"/>
      <c r="I199" s="15"/>
      <c r="J199" s="15"/>
      <c r="K199" s="15"/>
      <c r="L199" s="15"/>
    </row>
    <row r="200" spans="4:16" x14ac:dyDescent="0.35">
      <c r="D200" s="31"/>
      <c r="E200" s="31"/>
      <c r="G200" s="51"/>
      <c r="H200" s="15"/>
      <c r="I200" s="15"/>
      <c r="J200" s="15"/>
      <c r="K200" s="15"/>
      <c r="L200" s="15"/>
      <c r="M200" s="31"/>
      <c r="N200" s="31"/>
      <c r="O200" s="31"/>
      <c r="P200" s="31"/>
    </row>
    <row r="201" spans="4:16" x14ac:dyDescent="0.35">
      <c r="D201" s="31"/>
      <c r="E201" s="31"/>
      <c r="G201" s="51"/>
      <c r="H201" s="15"/>
      <c r="I201" s="15"/>
      <c r="J201" s="15"/>
      <c r="K201" s="15"/>
      <c r="L201" s="15"/>
    </row>
    <row r="202" spans="4:16" x14ac:dyDescent="0.35">
      <c r="D202" s="31"/>
      <c r="E202" s="31"/>
      <c r="G202" s="51"/>
      <c r="H202" s="15"/>
      <c r="I202" s="15"/>
      <c r="J202" s="15"/>
      <c r="K202" s="15"/>
      <c r="L202" s="15"/>
    </row>
    <row r="203" spans="4:16" x14ac:dyDescent="0.35">
      <c r="D203" s="31"/>
      <c r="E203" s="31"/>
      <c r="G203" s="51"/>
      <c r="H203" s="15"/>
      <c r="I203" s="15"/>
      <c r="J203" s="15"/>
      <c r="K203" s="15"/>
      <c r="L203" s="15"/>
    </row>
    <row r="204" spans="4:16" x14ac:dyDescent="0.35">
      <c r="G204" s="51"/>
      <c r="H204" s="15"/>
      <c r="I204" s="15"/>
      <c r="J204" s="15"/>
      <c r="K204" s="15"/>
      <c r="L204" s="15"/>
    </row>
    <row r="205" spans="4:16" x14ac:dyDescent="0.35">
      <c r="D205" s="31"/>
      <c r="E205" s="31"/>
      <c r="G205" s="51"/>
      <c r="H205" s="15"/>
      <c r="I205" s="15"/>
      <c r="J205" s="15"/>
      <c r="K205" s="15"/>
      <c r="L205" s="15"/>
    </row>
    <row r="206" spans="4:16" x14ac:dyDescent="0.35">
      <c r="D206" s="31"/>
      <c r="E206" s="31"/>
      <c r="G206" s="51"/>
      <c r="H206" s="15"/>
      <c r="I206" s="15"/>
      <c r="J206" s="15"/>
      <c r="K206" s="15"/>
      <c r="L206" s="15"/>
    </row>
    <row r="207" spans="4:16" x14ac:dyDescent="0.35">
      <c r="D207" s="31"/>
      <c r="E207" s="31"/>
      <c r="G207" s="51"/>
      <c r="H207" s="15"/>
      <c r="I207" s="15"/>
      <c r="J207" s="15"/>
      <c r="K207" s="15"/>
      <c r="L207" s="15"/>
    </row>
    <row r="208" spans="4:16" x14ac:dyDescent="0.35">
      <c r="G208" s="51"/>
      <c r="H208" s="15"/>
      <c r="I208" s="15"/>
      <c r="J208" s="15"/>
      <c r="K208" s="15"/>
      <c r="L208" s="15"/>
    </row>
    <row r="209" spans="4:12" x14ac:dyDescent="0.35">
      <c r="G209" s="51"/>
      <c r="H209" s="15"/>
      <c r="I209" s="15"/>
      <c r="J209" s="15"/>
      <c r="K209" s="15"/>
      <c r="L209" s="15"/>
    </row>
    <row r="210" spans="4:12" x14ac:dyDescent="0.35">
      <c r="D210" s="31"/>
      <c r="E210" s="31"/>
      <c r="G210" s="51"/>
      <c r="H210" s="15"/>
      <c r="I210" s="15"/>
      <c r="J210" s="15"/>
      <c r="K210" s="15"/>
      <c r="L210" s="15"/>
    </row>
    <row r="211" spans="4:12" x14ac:dyDescent="0.35">
      <c r="D211" s="31"/>
      <c r="E211" s="31"/>
      <c r="G211" s="51"/>
      <c r="H211" s="15"/>
      <c r="I211" s="15"/>
      <c r="J211" s="15"/>
      <c r="K211" s="15"/>
      <c r="L211" s="15"/>
    </row>
    <row r="212" spans="4:12" x14ac:dyDescent="0.35">
      <c r="D212" s="31"/>
      <c r="E212" s="31"/>
      <c r="G212" s="51"/>
      <c r="H212" s="15"/>
      <c r="I212" s="15"/>
      <c r="J212" s="15"/>
      <c r="K212" s="15"/>
      <c r="L212" s="15"/>
    </row>
    <row r="213" spans="4:12" x14ac:dyDescent="0.35">
      <c r="D213" s="31"/>
      <c r="E213" s="31"/>
      <c r="G213" s="51"/>
      <c r="H213" s="15"/>
      <c r="I213" s="15"/>
      <c r="J213" s="15"/>
      <c r="K213" s="15"/>
      <c r="L213" s="15"/>
    </row>
    <row r="214" spans="4:12" x14ac:dyDescent="0.35">
      <c r="D214" s="31"/>
      <c r="E214" s="31"/>
      <c r="G214" s="51"/>
      <c r="H214" s="15"/>
      <c r="I214" s="15"/>
      <c r="J214" s="15"/>
      <c r="K214" s="15"/>
      <c r="L214" s="15"/>
    </row>
    <row r="215" spans="4:12" x14ac:dyDescent="0.35">
      <c r="D215" s="31"/>
      <c r="E215" s="31"/>
      <c r="G215" s="51"/>
      <c r="H215" s="15"/>
      <c r="I215" s="15"/>
      <c r="J215" s="15"/>
      <c r="K215" s="15"/>
      <c r="L215" s="15"/>
    </row>
    <row r="216" spans="4:12" x14ac:dyDescent="0.35">
      <c r="D216" s="31"/>
      <c r="E216" s="31"/>
      <c r="G216" s="51"/>
      <c r="H216" s="15"/>
      <c r="I216" s="15"/>
      <c r="J216" s="15"/>
      <c r="K216" s="15"/>
      <c r="L216" s="15"/>
    </row>
    <row r="217" spans="4:12" x14ac:dyDescent="0.35">
      <c r="D217" s="31"/>
      <c r="E217" s="31"/>
      <c r="G217" s="51"/>
      <c r="H217" s="15"/>
      <c r="I217" s="15"/>
      <c r="J217" s="15"/>
      <c r="K217" s="15"/>
      <c r="L217" s="15"/>
    </row>
    <row r="218" spans="4:12" x14ac:dyDescent="0.35">
      <c r="D218" s="31"/>
      <c r="E218" s="31"/>
      <c r="G218" s="51"/>
      <c r="H218" s="15"/>
      <c r="I218" s="15"/>
      <c r="J218" s="15"/>
      <c r="K218" s="15"/>
      <c r="L218" s="15"/>
    </row>
    <row r="219" spans="4:12" x14ac:dyDescent="0.35">
      <c r="D219" s="31"/>
      <c r="E219" s="31"/>
      <c r="G219" s="51"/>
      <c r="H219" s="15"/>
      <c r="I219" s="15"/>
      <c r="J219" s="15"/>
      <c r="K219" s="15"/>
      <c r="L219" s="15"/>
    </row>
    <row r="220" spans="4:12" x14ac:dyDescent="0.35">
      <c r="D220" s="31"/>
      <c r="E220" s="31"/>
      <c r="G220" s="51"/>
      <c r="H220" s="15"/>
      <c r="I220" s="15"/>
      <c r="J220" s="15"/>
      <c r="K220" s="15"/>
      <c r="L220" s="15"/>
    </row>
    <row r="221" spans="4:12" x14ac:dyDescent="0.35">
      <c r="D221" s="31"/>
      <c r="E221" s="31"/>
      <c r="G221" s="51"/>
      <c r="H221" s="15"/>
      <c r="I221" s="15"/>
      <c r="J221" s="15"/>
      <c r="K221" s="15"/>
      <c r="L221" s="15"/>
    </row>
    <row r="222" spans="4:12" x14ac:dyDescent="0.35">
      <c r="D222" s="31"/>
      <c r="E222" s="31"/>
      <c r="G222" s="51"/>
      <c r="H222" s="15"/>
      <c r="I222" s="15"/>
      <c r="J222" s="15"/>
      <c r="K222" s="15"/>
      <c r="L222" s="15"/>
    </row>
    <row r="223" spans="4:12" x14ac:dyDescent="0.35">
      <c r="D223" s="31"/>
      <c r="E223" s="31"/>
      <c r="G223" s="51"/>
      <c r="H223" s="15"/>
      <c r="I223" s="15"/>
      <c r="J223" s="15"/>
      <c r="K223" s="15"/>
      <c r="L223" s="15"/>
    </row>
    <row r="224" spans="4:12" x14ac:dyDescent="0.35">
      <c r="D224" s="31"/>
      <c r="E224" s="31"/>
      <c r="G224" s="51"/>
      <c r="H224" s="15"/>
      <c r="I224" s="15"/>
      <c r="J224" s="15"/>
      <c r="K224" s="15"/>
      <c r="L224" s="15"/>
    </row>
    <row r="225" spans="4:16" x14ac:dyDescent="0.35">
      <c r="G225" s="51"/>
      <c r="H225" s="15"/>
      <c r="I225" s="15"/>
      <c r="J225" s="15"/>
      <c r="K225" s="15"/>
      <c r="L225" s="15"/>
    </row>
    <row r="226" spans="4:16" x14ac:dyDescent="0.35">
      <c r="D226" s="31"/>
      <c r="E226" s="31"/>
      <c r="G226" s="51"/>
      <c r="H226" s="15"/>
      <c r="I226" s="15"/>
      <c r="J226" s="15"/>
      <c r="K226" s="15"/>
      <c r="L226" s="15"/>
    </row>
    <row r="227" spans="4:16" x14ac:dyDescent="0.35">
      <c r="D227" s="31"/>
      <c r="E227" s="31"/>
      <c r="G227" s="51"/>
      <c r="H227" s="15"/>
      <c r="I227" s="15"/>
      <c r="J227" s="15"/>
      <c r="K227" s="15"/>
      <c r="L227" s="15"/>
    </row>
    <row r="228" spans="4:16" x14ac:dyDescent="0.35">
      <c r="D228" s="31"/>
      <c r="E228" s="31"/>
      <c r="G228" s="51"/>
      <c r="H228" s="15"/>
      <c r="I228" s="15"/>
      <c r="J228" s="15"/>
      <c r="K228" s="15"/>
      <c r="L228" s="15"/>
    </row>
    <row r="229" spans="4:16" x14ac:dyDescent="0.35">
      <c r="D229" s="31"/>
      <c r="E229" s="31"/>
      <c r="G229" s="51"/>
      <c r="H229" s="15"/>
      <c r="I229" s="15"/>
      <c r="J229" s="15"/>
      <c r="K229" s="15"/>
      <c r="L229" s="15"/>
    </row>
    <row r="230" spans="4:16" x14ac:dyDescent="0.35">
      <c r="D230" s="31"/>
      <c r="E230" s="31"/>
      <c r="G230" s="51"/>
      <c r="H230" s="15"/>
      <c r="I230" s="15"/>
      <c r="J230" s="15"/>
      <c r="K230" s="15"/>
      <c r="L230" s="15"/>
    </row>
    <row r="231" spans="4:16" x14ac:dyDescent="0.35">
      <c r="D231" s="31"/>
      <c r="E231" s="31"/>
      <c r="G231" s="51"/>
      <c r="H231" s="15"/>
      <c r="I231" s="15"/>
      <c r="J231" s="15"/>
      <c r="K231" s="15"/>
      <c r="L231" s="15"/>
    </row>
    <row r="232" spans="4:16" x14ac:dyDescent="0.35">
      <c r="D232" s="31"/>
      <c r="E232" s="31"/>
      <c r="G232" s="51"/>
      <c r="H232" s="15"/>
      <c r="I232" s="15"/>
      <c r="J232" s="15"/>
      <c r="K232" s="15"/>
      <c r="L232" s="15"/>
    </row>
    <row r="233" spans="4:16" x14ac:dyDescent="0.35">
      <c r="D233" s="31"/>
      <c r="E233" s="31"/>
      <c r="G233" s="51"/>
      <c r="H233" s="15"/>
      <c r="I233" s="15"/>
      <c r="J233" s="15"/>
      <c r="K233" s="15"/>
      <c r="L233" s="15"/>
    </row>
    <row r="234" spans="4:16" x14ac:dyDescent="0.35">
      <c r="G234" s="51"/>
      <c r="H234" s="15"/>
      <c r="I234" s="15"/>
      <c r="J234" s="15"/>
      <c r="K234" s="15"/>
      <c r="L234" s="15"/>
      <c r="M234" s="31"/>
      <c r="N234" s="31"/>
      <c r="O234" s="31"/>
      <c r="P234" s="31"/>
    </row>
    <row r="235" spans="4:16" x14ac:dyDescent="0.35">
      <c r="G235" s="51"/>
      <c r="H235" s="15"/>
      <c r="I235" s="15"/>
      <c r="J235" s="15"/>
      <c r="K235" s="15"/>
      <c r="L235" s="15"/>
      <c r="M235" s="31"/>
      <c r="N235" s="31"/>
      <c r="O235" s="31"/>
      <c r="P235" s="31"/>
    </row>
    <row r="236" spans="4:16" x14ac:dyDescent="0.35">
      <c r="D236" s="31"/>
      <c r="E236" s="31"/>
      <c r="G236" s="51"/>
      <c r="H236" s="15"/>
      <c r="I236" s="15"/>
      <c r="J236" s="15"/>
      <c r="K236" s="15"/>
      <c r="L236" s="15"/>
      <c r="M236" s="31"/>
      <c r="N236" s="31"/>
      <c r="O236" s="31"/>
      <c r="P236" s="31"/>
    </row>
    <row r="237" spans="4:16" x14ac:dyDescent="0.35">
      <c r="D237" s="31"/>
      <c r="E237" s="31"/>
      <c r="G237" s="51"/>
      <c r="H237" s="15"/>
      <c r="I237" s="15"/>
      <c r="J237" s="15"/>
      <c r="K237" s="15"/>
      <c r="L237" s="15"/>
      <c r="M237" s="31"/>
      <c r="N237" s="31"/>
      <c r="O237" s="31"/>
      <c r="P237" s="31"/>
    </row>
    <row r="238" spans="4:16" x14ac:dyDescent="0.35">
      <c r="D238" s="31"/>
      <c r="E238" s="31"/>
      <c r="G238" s="51"/>
      <c r="H238" s="15"/>
      <c r="I238" s="15"/>
      <c r="J238" s="15"/>
      <c r="K238" s="15"/>
      <c r="L238" s="15"/>
      <c r="M238" s="31"/>
      <c r="N238" s="31"/>
      <c r="O238" s="31"/>
      <c r="P238" s="31"/>
    </row>
    <row r="239" spans="4:16" x14ac:dyDescent="0.35">
      <c r="D239" s="31"/>
      <c r="E239" s="31"/>
      <c r="G239" s="51"/>
      <c r="H239" s="15"/>
      <c r="I239" s="15"/>
      <c r="J239" s="15"/>
      <c r="K239" s="15"/>
      <c r="L239" s="15"/>
      <c r="M239" s="31"/>
      <c r="N239" s="31"/>
      <c r="O239" s="31"/>
      <c r="P239" s="31"/>
    </row>
    <row r="240" spans="4:16" x14ac:dyDescent="0.35">
      <c r="D240" s="31"/>
      <c r="E240" s="31"/>
      <c r="G240" s="51"/>
      <c r="H240" s="15"/>
      <c r="I240" s="15"/>
      <c r="J240" s="15"/>
      <c r="K240" s="15"/>
      <c r="L240" s="15"/>
      <c r="M240" s="31"/>
      <c r="N240" s="31"/>
      <c r="O240" s="31"/>
      <c r="P240" s="31"/>
    </row>
    <row r="241" spans="2:16" x14ac:dyDescent="0.35">
      <c r="D241" s="31"/>
      <c r="E241" s="31"/>
      <c r="G241" s="51"/>
      <c r="H241" s="15"/>
      <c r="I241" s="15"/>
      <c r="J241" s="15"/>
      <c r="K241" s="15"/>
      <c r="L241" s="15"/>
      <c r="M241" s="31"/>
      <c r="N241" s="31"/>
      <c r="O241" s="31"/>
      <c r="P241" s="31"/>
    </row>
    <row r="242" spans="2:16" x14ac:dyDescent="0.35">
      <c r="D242" s="31"/>
      <c r="E242" s="31"/>
      <c r="G242" s="51"/>
      <c r="H242" s="15"/>
      <c r="I242" s="15"/>
      <c r="J242" s="15"/>
      <c r="K242" s="15"/>
      <c r="L242" s="15"/>
      <c r="M242" s="31"/>
      <c r="N242" s="31"/>
      <c r="O242" s="31"/>
      <c r="P242" s="31"/>
    </row>
    <row r="243" spans="2:16" x14ac:dyDescent="0.35">
      <c r="D243" s="31"/>
      <c r="E243" s="31"/>
      <c r="G243" s="51"/>
      <c r="H243" s="15"/>
      <c r="I243" s="15"/>
      <c r="J243" s="15"/>
      <c r="K243" s="15"/>
      <c r="L243" s="15"/>
      <c r="M243" s="31"/>
      <c r="N243" s="31"/>
      <c r="O243" s="31"/>
      <c r="P243" s="31"/>
    </row>
    <row r="244" spans="2:16" x14ac:dyDescent="0.35">
      <c r="D244" s="31"/>
      <c r="E244" s="31"/>
      <c r="G244" s="51"/>
      <c r="H244" s="15"/>
      <c r="I244" s="15"/>
      <c r="J244" s="15"/>
      <c r="K244" s="15"/>
      <c r="L244" s="15"/>
      <c r="M244" s="31"/>
      <c r="N244" s="31"/>
      <c r="O244" s="31"/>
      <c r="P244" s="31"/>
    </row>
    <row r="245" spans="2:16" x14ac:dyDescent="0.35">
      <c r="D245" s="31"/>
      <c r="E245" s="31"/>
      <c r="G245" s="51"/>
      <c r="H245" s="15"/>
      <c r="I245" s="15"/>
      <c r="J245" s="15"/>
      <c r="K245" s="15"/>
      <c r="L245" s="15"/>
      <c r="M245" s="31"/>
      <c r="N245" s="31"/>
      <c r="O245" s="31"/>
      <c r="P245" s="31"/>
    </row>
    <row r="246" spans="2:16" x14ac:dyDescent="0.35">
      <c r="D246" s="31"/>
      <c r="E246" s="31"/>
      <c r="G246" s="51"/>
      <c r="H246" s="15"/>
      <c r="I246" s="15"/>
      <c r="J246" s="15"/>
      <c r="K246" s="15"/>
      <c r="L246" s="15"/>
      <c r="M246" s="31"/>
      <c r="N246" s="31"/>
      <c r="O246" s="31"/>
      <c r="P246" s="31"/>
    </row>
    <row r="247" spans="2:16" x14ac:dyDescent="0.35">
      <c r="D247" s="31"/>
      <c r="E247" s="31"/>
      <c r="G247" s="51"/>
      <c r="H247" s="15"/>
      <c r="I247" s="15"/>
      <c r="J247" s="15"/>
      <c r="K247" s="15"/>
      <c r="L247" s="15"/>
      <c r="M247" s="31"/>
      <c r="N247" s="31"/>
      <c r="O247" s="31"/>
      <c r="P247" s="31"/>
    </row>
    <row r="248" spans="2:16" x14ac:dyDescent="0.35">
      <c r="D248" s="31"/>
      <c r="E248" s="31"/>
      <c r="G248" s="51"/>
      <c r="H248" s="15"/>
      <c r="I248" s="15"/>
      <c r="J248" s="15"/>
      <c r="K248" s="15"/>
      <c r="L248" s="15"/>
      <c r="M248" s="31"/>
      <c r="N248" s="31"/>
      <c r="O248" s="31"/>
      <c r="P248" s="31"/>
    </row>
    <row r="249" spans="2:16" x14ac:dyDescent="0.35">
      <c r="D249" s="31"/>
      <c r="E249" s="31"/>
      <c r="G249" s="51"/>
      <c r="H249" s="15"/>
      <c r="I249" s="15"/>
      <c r="J249" s="15"/>
      <c r="K249" s="15"/>
      <c r="L249" s="15"/>
      <c r="M249" s="31"/>
      <c r="N249" s="31"/>
      <c r="O249" s="31"/>
      <c r="P249" s="31"/>
    </row>
    <row r="250" spans="2:16" x14ac:dyDescent="0.35">
      <c r="D250" s="31"/>
      <c r="E250" s="31"/>
      <c r="G250" s="51"/>
      <c r="H250" s="15"/>
      <c r="I250" s="15"/>
      <c r="J250" s="15"/>
      <c r="K250" s="15"/>
      <c r="L250" s="15"/>
    </row>
    <row r="251" spans="2:16" x14ac:dyDescent="0.35">
      <c r="D251" s="31"/>
      <c r="E251" s="31"/>
      <c r="G251" s="51"/>
      <c r="H251" s="15"/>
      <c r="I251" s="15"/>
      <c r="J251" s="15"/>
      <c r="K251" s="15"/>
      <c r="L251" s="15"/>
    </row>
    <row r="252" spans="2:16" x14ac:dyDescent="0.35">
      <c r="B252" s="12" t="s">
        <v>5</v>
      </c>
      <c r="C252" s="12"/>
      <c r="G252" s="51"/>
      <c r="H252" s="15"/>
      <c r="I252" s="15"/>
      <c r="J252" s="15"/>
      <c r="K252" s="15"/>
      <c r="L252" s="15"/>
    </row>
    <row r="253" spans="2:16" x14ac:dyDescent="0.35">
      <c r="G253" s="51"/>
      <c r="H253" s="15"/>
      <c r="I253" s="15"/>
      <c r="J253" s="15"/>
      <c r="K253" s="15"/>
      <c r="L253" s="15"/>
    </row>
    <row r="254" spans="2:16" x14ac:dyDescent="0.35">
      <c r="G254" s="51"/>
      <c r="H254" s="15"/>
      <c r="I254" s="15"/>
      <c r="J254" s="15"/>
      <c r="K254" s="15"/>
      <c r="L254" s="15"/>
    </row>
    <row r="255" spans="2:16" x14ac:dyDescent="0.35">
      <c r="H255" s="15"/>
      <c r="I255" s="15"/>
      <c r="J255" s="15"/>
      <c r="K255" s="15"/>
      <c r="L255" s="15"/>
    </row>
    <row r="256" spans="2:16" x14ac:dyDescent="0.35">
      <c r="H256" s="15"/>
      <c r="I256" s="15"/>
      <c r="J256" s="15"/>
      <c r="K256" s="15"/>
      <c r="L256" s="15"/>
    </row>
    <row r="257" spans="2:12" x14ac:dyDescent="0.35">
      <c r="H257" s="15"/>
      <c r="I257" s="15"/>
      <c r="J257" s="15"/>
      <c r="K257" s="15"/>
      <c r="L257" s="15"/>
    </row>
    <row r="258" spans="2:12" x14ac:dyDescent="0.35">
      <c r="B258" s="12" t="s">
        <v>6</v>
      </c>
      <c r="C258" s="12"/>
      <c r="H258" s="15"/>
      <c r="I258" s="15"/>
      <c r="J258" s="15"/>
      <c r="K258" s="15"/>
      <c r="L258" s="15"/>
    </row>
    <row r="259" spans="2:12" x14ac:dyDescent="0.35">
      <c r="H259" s="15"/>
      <c r="I259" s="15"/>
      <c r="J259" s="15"/>
      <c r="K259" s="15"/>
      <c r="L259" s="15"/>
    </row>
    <row r="260" spans="2:12" x14ac:dyDescent="0.35">
      <c r="H260" s="15"/>
      <c r="I260" s="15"/>
      <c r="J260" s="15"/>
      <c r="K260" s="15"/>
      <c r="L260" s="15"/>
    </row>
    <row r="261" spans="2:12" x14ac:dyDescent="0.35">
      <c r="B261" s="12" t="s">
        <v>7</v>
      </c>
      <c r="C261" s="12"/>
      <c r="H261" s="15"/>
      <c r="I261" s="15"/>
      <c r="J261" s="15"/>
      <c r="K261" s="15"/>
      <c r="L261" s="15"/>
    </row>
    <row r="262" spans="2:12" x14ac:dyDescent="0.35">
      <c r="H262" s="15"/>
      <c r="I262" s="15"/>
      <c r="J262" s="15"/>
      <c r="K262" s="15"/>
      <c r="L262" s="15"/>
    </row>
    <row r="263" spans="2:12" x14ac:dyDescent="0.35">
      <c r="H263" s="15"/>
      <c r="I263" s="15"/>
      <c r="J263" s="15"/>
      <c r="K263" s="15"/>
      <c r="L263" s="15"/>
    </row>
  </sheetData>
  <mergeCells count="12">
    <mergeCell ref="I5:I43"/>
    <mergeCell ref="M5:M43"/>
    <mergeCell ref="Q5:Q43"/>
    <mergeCell ref="U5:U43"/>
    <mergeCell ref="Y5:Y43"/>
    <mergeCell ref="B36:G36"/>
    <mergeCell ref="B40:G40"/>
    <mergeCell ref="B6:G6"/>
    <mergeCell ref="B9:G9"/>
    <mergeCell ref="B16:G16"/>
    <mergeCell ref="B21:G21"/>
    <mergeCell ref="B29:G29"/>
  </mergeCell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9" tint="0.59999389629810485"/>
  </sheetPr>
  <dimension ref="A2:AE423"/>
  <sheetViews>
    <sheetView topLeftCell="A72" zoomScaleNormal="100" workbookViewId="0">
      <selection activeCell="B36" sqref="B36"/>
    </sheetView>
  </sheetViews>
  <sheetFormatPr defaultColWidth="8.81640625" defaultRowHeight="14.5" x14ac:dyDescent="0.35"/>
  <cols>
    <col min="1" max="1" width="5.453125" style="44" customWidth="1"/>
    <col min="2" max="3" width="152.26953125" style="44" customWidth="1"/>
    <col min="4" max="4" width="12.26953125" style="44" customWidth="1"/>
    <col min="5" max="5" width="31.54296875" style="44" customWidth="1"/>
    <col min="6" max="6" width="25.81640625" style="84" customWidth="1"/>
    <col min="7" max="7" width="25.81640625" style="197" customWidth="1"/>
    <col min="8" max="8" width="1.81640625" style="11" customWidth="1"/>
    <col min="9" max="9" width="25.1796875" style="44" bestFit="1" customWidth="1"/>
    <col min="10" max="10" width="18.81640625" style="44" customWidth="1"/>
    <col min="11" max="11" width="59.54296875" style="44" bestFit="1" customWidth="1"/>
    <col min="12" max="12" width="1.81640625" style="11" customWidth="1"/>
    <col min="13" max="13" width="25.54296875" style="44" bestFit="1" customWidth="1"/>
    <col min="14" max="14" width="18.81640625" style="44" customWidth="1"/>
    <col min="15" max="15" width="59.54296875" style="44" bestFit="1" customWidth="1"/>
    <col min="16" max="16" width="1.81640625" style="11" customWidth="1"/>
    <col min="17" max="17" width="25.54296875" style="44" bestFit="1" customWidth="1"/>
    <col min="18" max="18" width="18.81640625" style="44" customWidth="1"/>
    <col min="19" max="19" width="59.54296875" style="44" bestFit="1" customWidth="1"/>
    <col min="20" max="20" width="1.81640625" style="11" customWidth="1"/>
    <col min="21" max="21" width="25.54296875" style="44" bestFit="1" customWidth="1"/>
    <col min="22" max="22" width="18.81640625" style="44" customWidth="1"/>
    <col min="23" max="23" width="59.54296875" style="44" bestFit="1" customWidth="1"/>
    <col min="24" max="24" width="1.81640625" style="11" customWidth="1"/>
    <col min="25" max="25" width="25.81640625" style="44" customWidth="1"/>
    <col min="26" max="26" width="18.81640625" style="44" customWidth="1"/>
    <col min="27" max="27" width="59.54296875" style="44" bestFit="1" customWidth="1"/>
    <col min="28" max="16384" width="8.81640625" style="44"/>
  </cols>
  <sheetData>
    <row r="2" spans="1:27" ht="18.5" x14ac:dyDescent="0.35">
      <c r="A2" s="43"/>
      <c r="B2" s="89" t="s">
        <v>21</v>
      </c>
      <c r="C2" s="211"/>
      <c r="H2" s="12"/>
      <c r="K2" s="45"/>
      <c r="L2" s="12"/>
      <c r="O2" s="45"/>
      <c r="P2" s="12"/>
      <c r="S2" s="45"/>
      <c r="T2" s="12"/>
      <c r="W2" s="45"/>
      <c r="X2" s="12"/>
      <c r="AA2" s="45"/>
    </row>
    <row r="3" spans="1:27" ht="18.5" x14ac:dyDescent="0.35">
      <c r="A3" s="43"/>
      <c r="B3" s="89" t="s">
        <v>11</v>
      </c>
      <c r="C3" s="211"/>
      <c r="H3" s="12"/>
      <c r="K3" s="45"/>
      <c r="L3" s="12"/>
      <c r="O3" s="45"/>
      <c r="P3" s="12"/>
      <c r="S3" s="45"/>
      <c r="T3" s="12"/>
      <c r="W3" s="45"/>
      <c r="X3" s="12"/>
      <c r="AA3" s="45"/>
    </row>
    <row r="4" spans="1:27" ht="29" x14ac:dyDescent="0.35">
      <c r="A4" s="43"/>
      <c r="B4" s="248"/>
      <c r="C4" s="118" t="s">
        <v>595</v>
      </c>
      <c r="H4" s="12"/>
      <c r="L4" s="12"/>
      <c r="P4" s="12"/>
      <c r="T4" s="12"/>
      <c r="X4" s="12"/>
    </row>
    <row r="5" spans="1:27" ht="26.5" thickBot="1" x14ac:dyDescent="0.4">
      <c r="E5" s="46"/>
      <c r="I5" s="160"/>
      <c r="J5" s="160"/>
      <c r="K5" s="160"/>
      <c r="M5" s="161"/>
      <c r="N5" s="160"/>
      <c r="O5" s="160"/>
      <c r="Q5" s="161"/>
      <c r="R5" s="160"/>
      <c r="S5" s="160"/>
      <c r="U5" s="161"/>
      <c r="V5" s="160"/>
      <c r="W5" s="160"/>
      <c r="Y5" s="161"/>
      <c r="Z5" s="160"/>
      <c r="AA5" s="160"/>
    </row>
    <row r="6" spans="1:27" ht="31.5" thickBot="1" x14ac:dyDescent="0.4">
      <c r="B6" s="89" t="s">
        <v>80</v>
      </c>
      <c r="C6" s="211"/>
      <c r="D6" s="90" t="s">
        <v>9</v>
      </c>
      <c r="E6" s="91" t="s">
        <v>24</v>
      </c>
      <c r="F6" s="189" t="s">
        <v>13</v>
      </c>
      <c r="G6" s="198" t="s">
        <v>77</v>
      </c>
      <c r="H6" s="192"/>
      <c r="I6" s="283" t="str">
        <f>'Evaluation Summary'!D4</f>
        <v>Company 1</v>
      </c>
      <c r="J6" s="48" t="s">
        <v>383</v>
      </c>
      <c r="K6" s="103" t="s">
        <v>10</v>
      </c>
      <c r="L6" s="109"/>
      <c r="M6" s="47" t="str">
        <f>'Evaluation Summary'!E4</f>
        <v>Company 2</v>
      </c>
      <c r="N6" s="48" t="s">
        <v>383</v>
      </c>
      <c r="O6" s="103" t="s">
        <v>10</v>
      </c>
      <c r="P6" s="109"/>
      <c r="Q6" s="47" t="str">
        <f>'Evaluation Summary'!F4</f>
        <v>Company 3</v>
      </c>
      <c r="R6" s="48" t="s">
        <v>383</v>
      </c>
      <c r="S6" s="103" t="s">
        <v>10</v>
      </c>
      <c r="T6" s="109"/>
      <c r="U6" s="283" t="str">
        <f>'Evaluation Summary'!G4</f>
        <v>Company 4</v>
      </c>
      <c r="V6" s="48" t="s">
        <v>383</v>
      </c>
      <c r="W6" s="103" t="s">
        <v>10</v>
      </c>
      <c r="X6" s="109"/>
      <c r="Y6" s="283" t="str">
        <f>'Evaluation Summary'!H4</f>
        <v>Company 5</v>
      </c>
      <c r="Z6" s="48" t="s">
        <v>383</v>
      </c>
      <c r="AA6" s="103" t="s">
        <v>10</v>
      </c>
    </row>
    <row r="7" spans="1:27" ht="15.5" x14ac:dyDescent="0.35">
      <c r="B7" s="49" t="str">
        <f>'Evaluation Summary'!B10</f>
        <v>Section 3 - General Capability Questions</v>
      </c>
      <c r="C7" s="251" t="s">
        <v>594</v>
      </c>
      <c r="D7" s="64"/>
      <c r="E7" s="64"/>
      <c r="F7" s="190">
        <f>'Evaluation Summary'!C10/'Evaluation Summary'!$C$23</f>
        <v>2.4999999999999998E-2</v>
      </c>
      <c r="G7" s="199">
        <f>SUM(G8:G12)</f>
        <v>5</v>
      </c>
      <c r="H7" s="192"/>
      <c r="I7" s="284"/>
      <c r="J7" s="218">
        <f>SUM(J8:J12)</f>
        <v>0</v>
      </c>
      <c r="K7" s="191"/>
      <c r="L7" s="109"/>
      <c r="M7" s="66"/>
      <c r="N7" s="218">
        <f>SUM(N8:N12)</f>
        <v>0</v>
      </c>
      <c r="O7" s="191"/>
      <c r="P7" s="109"/>
      <c r="Q7" s="66"/>
      <c r="R7" s="218">
        <f>SUM(R8:R12)</f>
        <v>0</v>
      </c>
      <c r="S7" s="191"/>
      <c r="T7" s="109"/>
      <c r="U7" s="284"/>
      <c r="V7" s="218">
        <f>SUM(V8:V12)</f>
        <v>0</v>
      </c>
      <c r="W7" s="191"/>
      <c r="X7" s="109"/>
      <c r="Y7" s="284"/>
      <c r="Z7" s="218">
        <f>SUM(Z8:Z12)</f>
        <v>0</v>
      </c>
      <c r="AA7" s="191"/>
    </row>
    <row r="8" spans="1:27" ht="29" x14ac:dyDescent="0.35">
      <c r="A8" s="44" t="s">
        <v>371</v>
      </c>
      <c r="B8" s="67" t="s">
        <v>238</v>
      </c>
      <c r="C8" s="67"/>
      <c r="D8" s="53"/>
      <c r="E8" s="50" t="s">
        <v>52</v>
      </c>
      <c r="F8" s="186">
        <v>5.0000000000000001E-3</v>
      </c>
      <c r="G8" s="200">
        <v>1</v>
      </c>
      <c r="H8" s="14"/>
      <c r="I8" s="284"/>
      <c r="J8" s="85">
        <v>0</v>
      </c>
      <c r="K8" s="55"/>
      <c r="L8" s="108"/>
      <c r="M8" s="66"/>
      <c r="N8" s="85">
        <v>0</v>
      </c>
      <c r="O8" s="55"/>
      <c r="P8" s="108"/>
      <c r="Q8" s="66"/>
      <c r="R8" s="85">
        <v>0</v>
      </c>
      <c r="S8" s="55"/>
      <c r="T8" s="108"/>
      <c r="U8" s="284"/>
      <c r="V8" s="85">
        <v>0</v>
      </c>
      <c r="W8" s="55"/>
      <c r="X8" s="108"/>
      <c r="Y8" s="284"/>
      <c r="Z8" s="85">
        <v>0</v>
      </c>
      <c r="AA8" s="55"/>
    </row>
    <row r="9" spans="1:27" ht="29" x14ac:dyDescent="0.35">
      <c r="A9" s="44" t="s">
        <v>372</v>
      </c>
      <c r="B9" s="67" t="s">
        <v>239</v>
      </c>
      <c r="C9" s="67"/>
      <c r="D9" s="53"/>
      <c r="E9" s="50" t="s">
        <v>245</v>
      </c>
      <c r="F9" s="186">
        <v>5.0000000000000001E-3</v>
      </c>
      <c r="G9" s="200">
        <v>1</v>
      </c>
      <c r="H9" s="14"/>
      <c r="I9" s="284"/>
      <c r="J9" s="85">
        <v>0</v>
      </c>
      <c r="K9" s="55"/>
      <c r="L9" s="108"/>
      <c r="M9" s="66"/>
      <c r="N9" s="85">
        <v>0</v>
      </c>
      <c r="O9" s="55"/>
      <c r="P9" s="108"/>
      <c r="Q9" s="66"/>
      <c r="R9" s="85">
        <v>0</v>
      </c>
      <c r="S9" s="55"/>
      <c r="T9" s="108"/>
      <c r="U9" s="284"/>
      <c r="V9" s="85">
        <v>0</v>
      </c>
      <c r="W9" s="55"/>
      <c r="X9" s="108"/>
      <c r="Y9" s="284"/>
      <c r="Z9" s="85">
        <v>0</v>
      </c>
      <c r="AA9" s="55"/>
    </row>
    <row r="10" spans="1:27" ht="29" x14ac:dyDescent="0.35">
      <c r="A10" s="44" t="s">
        <v>373</v>
      </c>
      <c r="B10" s="67" t="s">
        <v>347</v>
      </c>
      <c r="C10" s="67"/>
      <c r="D10" s="53"/>
      <c r="E10" s="50" t="s">
        <v>245</v>
      </c>
      <c r="F10" s="186">
        <v>5.0000000000000001E-3</v>
      </c>
      <c r="G10" s="200">
        <v>1</v>
      </c>
      <c r="H10" s="14"/>
      <c r="I10" s="284"/>
      <c r="J10" s="85">
        <v>0</v>
      </c>
      <c r="K10" s="55"/>
      <c r="L10" s="108"/>
      <c r="M10" s="66"/>
      <c r="N10" s="85">
        <v>0</v>
      </c>
      <c r="O10" s="55"/>
      <c r="P10" s="108"/>
      <c r="Q10" s="66"/>
      <c r="R10" s="85">
        <v>0</v>
      </c>
      <c r="S10" s="55"/>
      <c r="T10" s="108"/>
      <c r="U10" s="284"/>
      <c r="V10" s="85">
        <v>0</v>
      </c>
      <c r="W10" s="55"/>
      <c r="X10" s="108"/>
      <c r="Y10" s="284"/>
      <c r="Z10" s="85">
        <v>0</v>
      </c>
      <c r="AA10" s="55"/>
    </row>
    <row r="11" spans="1:27" ht="29" x14ac:dyDescent="0.35">
      <c r="A11" s="44" t="s">
        <v>374</v>
      </c>
      <c r="B11" s="67" t="s">
        <v>348</v>
      </c>
      <c r="C11" s="67"/>
      <c r="D11" s="53"/>
      <c r="E11" s="50" t="s">
        <v>245</v>
      </c>
      <c r="F11" s="186">
        <v>5.0000000000000001E-3</v>
      </c>
      <c r="G11" s="200">
        <v>1</v>
      </c>
      <c r="H11" s="14"/>
      <c r="I11" s="284"/>
      <c r="J11" s="85">
        <v>0</v>
      </c>
      <c r="K11" s="55"/>
      <c r="L11" s="108"/>
      <c r="M11" s="66"/>
      <c r="N11" s="85">
        <v>0</v>
      </c>
      <c r="O11" s="55"/>
      <c r="P11" s="108"/>
      <c r="Q11" s="66"/>
      <c r="R11" s="85">
        <v>0</v>
      </c>
      <c r="S11" s="55"/>
      <c r="T11" s="108"/>
      <c r="U11" s="284"/>
      <c r="V11" s="85">
        <v>0</v>
      </c>
      <c r="W11" s="55"/>
      <c r="X11" s="108"/>
      <c r="Y11" s="284"/>
      <c r="Z11" s="85">
        <v>0</v>
      </c>
      <c r="AA11" s="55"/>
    </row>
    <row r="12" spans="1:27" ht="29.5" thickBot="1" x14ac:dyDescent="0.4">
      <c r="A12" s="44" t="s">
        <v>375</v>
      </c>
      <c r="B12" s="68" t="s">
        <v>349</v>
      </c>
      <c r="C12" s="68"/>
      <c r="D12" s="53"/>
      <c r="E12" s="50" t="s">
        <v>245</v>
      </c>
      <c r="F12" s="186">
        <v>5.0000000000000001E-3</v>
      </c>
      <c r="G12" s="200">
        <v>1</v>
      </c>
      <c r="H12" s="14"/>
      <c r="I12" s="285"/>
      <c r="J12" s="217">
        <v>0</v>
      </c>
      <c r="K12" s="71"/>
      <c r="L12" s="108"/>
      <c r="M12" s="70"/>
      <c r="N12" s="217">
        <v>0</v>
      </c>
      <c r="O12" s="71"/>
      <c r="P12" s="108"/>
      <c r="Q12" s="70"/>
      <c r="R12" s="217">
        <v>0</v>
      </c>
      <c r="S12" s="71"/>
      <c r="T12" s="108"/>
      <c r="U12" s="285"/>
      <c r="V12" s="217">
        <v>0</v>
      </c>
      <c r="W12" s="71"/>
      <c r="X12" s="108"/>
      <c r="Y12" s="285"/>
      <c r="Z12" s="217">
        <v>0</v>
      </c>
      <c r="AA12" s="71"/>
    </row>
    <row r="13" spans="1:27" x14ac:dyDescent="0.3">
      <c r="B13" s="39"/>
      <c r="C13" s="39"/>
      <c r="D13" s="72"/>
      <c r="E13" s="72"/>
      <c r="F13" s="214">
        <f>SUM(F8:F12)</f>
        <v>2.5000000000000001E-2</v>
      </c>
      <c r="G13" s="227">
        <f>SUM(G8:G12)</f>
        <v>5</v>
      </c>
      <c r="H13" s="15"/>
      <c r="I13" s="51"/>
      <c r="J13" s="92">
        <f>SUM(J7/$G$13*$F$13)</f>
        <v>0</v>
      </c>
      <c r="K13" s="51"/>
      <c r="L13" s="15"/>
      <c r="M13" s="51"/>
      <c r="N13" s="92">
        <f>SUM(N7/$G$13*$F$13)</f>
        <v>0</v>
      </c>
      <c r="O13" s="51"/>
      <c r="P13" s="15"/>
      <c r="Q13" s="51"/>
      <c r="R13" s="92">
        <f>SUM(R7/$G$13*$F$13)</f>
        <v>0</v>
      </c>
      <c r="S13" s="51"/>
      <c r="T13" s="15"/>
      <c r="U13" s="51"/>
      <c r="V13" s="92">
        <f>SUM(V7/$G$13*$F$13)</f>
        <v>0</v>
      </c>
      <c r="W13" s="51"/>
      <c r="X13" s="15"/>
      <c r="Y13" s="51"/>
      <c r="Z13" s="92">
        <f>SUM(Z7/$G$13*$F$13)</f>
        <v>0</v>
      </c>
      <c r="AA13" s="51"/>
    </row>
    <row r="14" spans="1:27" ht="29.5" thickBot="1" x14ac:dyDescent="0.35">
      <c r="B14" s="39"/>
      <c r="C14" s="39"/>
      <c r="D14" s="72"/>
      <c r="E14" s="72"/>
      <c r="F14" s="214"/>
      <c r="G14" s="201"/>
      <c r="H14" s="15"/>
      <c r="I14" s="51"/>
      <c r="J14" s="93" t="s">
        <v>382</v>
      </c>
      <c r="K14" s="51"/>
      <c r="L14" s="15"/>
      <c r="M14" s="51"/>
      <c r="N14" s="93" t="s">
        <v>382</v>
      </c>
      <c r="O14" s="51"/>
      <c r="P14" s="15"/>
      <c r="Q14" s="51"/>
      <c r="R14" s="93" t="s">
        <v>382</v>
      </c>
      <c r="S14" s="51"/>
      <c r="T14" s="15"/>
      <c r="U14" s="51"/>
      <c r="V14" s="93" t="s">
        <v>382</v>
      </c>
      <c r="W14" s="51"/>
      <c r="X14" s="15"/>
      <c r="Y14" s="51"/>
      <c r="Z14" s="93" t="s">
        <v>382</v>
      </c>
      <c r="AA14" s="51"/>
    </row>
    <row r="15" spans="1:27" ht="15" thickBot="1" x14ac:dyDescent="0.35">
      <c r="B15" s="39"/>
      <c r="C15" s="39"/>
      <c r="D15" s="46"/>
      <c r="E15" s="46"/>
      <c r="G15" s="201"/>
      <c r="H15" s="15"/>
      <c r="I15" s="73"/>
      <c r="L15" s="15"/>
      <c r="M15" s="46"/>
      <c r="P15" s="15"/>
      <c r="Q15" s="46"/>
      <c r="T15" s="15"/>
      <c r="U15" s="46"/>
      <c r="X15" s="15"/>
      <c r="Y15" s="46"/>
    </row>
    <row r="16" spans="1:27" ht="15.5" x14ac:dyDescent="0.35">
      <c r="B16" s="49" t="str">
        <f>'Evaluation Summary'!B11</f>
        <v>Section 4 - Cloud (current approval for secure, private, on-premise)</v>
      </c>
      <c r="C16" s="49"/>
      <c r="D16" s="46"/>
      <c r="E16" s="46"/>
      <c r="F16" s="190">
        <f>'Evaluation Summary'!C11/'Evaluation Summary'!$C$23</f>
        <v>2.4999999999999998E-2</v>
      </c>
      <c r="G16" s="198">
        <f>SUM(G17:G32)</f>
        <v>16</v>
      </c>
      <c r="H16" s="14"/>
      <c r="I16" s="264" t="str">
        <f>'Evaluation Summary'!D4</f>
        <v>Company 1</v>
      </c>
      <c r="J16" s="218">
        <f>SUM(J17:J32)</f>
        <v>0</v>
      </c>
      <c r="K16" s="103" t="s">
        <v>10</v>
      </c>
      <c r="L16" s="108"/>
      <c r="M16" s="290" t="str">
        <f>'Evaluation Summary'!E4</f>
        <v>Company 2</v>
      </c>
      <c r="N16" s="218">
        <f>SUM(N17:N32)</f>
        <v>0</v>
      </c>
      <c r="O16" s="103" t="s">
        <v>10</v>
      </c>
      <c r="P16" s="108"/>
      <c r="Q16" s="290" t="s">
        <v>14</v>
      </c>
      <c r="R16" s="218">
        <f>SUM(R17:R32)</f>
        <v>0</v>
      </c>
      <c r="S16" s="103" t="s">
        <v>10</v>
      </c>
      <c r="T16" s="108"/>
      <c r="U16" s="290" t="s">
        <v>15</v>
      </c>
      <c r="V16" s="218">
        <f>SUM(V17:V32)</f>
        <v>0</v>
      </c>
      <c r="W16" s="103" t="s">
        <v>10</v>
      </c>
      <c r="X16" s="108"/>
      <c r="Y16" s="290" t="s">
        <v>16</v>
      </c>
      <c r="Z16" s="218">
        <f>SUM(Z17:Z32)</f>
        <v>0</v>
      </c>
      <c r="AA16" s="103" t="s">
        <v>10</v>
      </c>
    </row>
    <row r="17" spans="1:27" ht="29" x14ac:dyDescent="0.35">
      <c r="A17" s="44" t="s">
        <v>246</v>
      </c>
      <c r="B17" s="52" t="s">
        <v>265</v>
      </c>
      <c r="C17" s="52"/>
      <c r="D17" s="53"/>
      <c r="E17" s="50" t="s">
        <v>245</v>
      </c>
      <c r="F17" s="186">
        <v>5.4999999999999997E-3</v>
      </c>
      <c r="G17" s="200">
        <v>1</v>
      </c>
      <c r="H17" s="14"/>
      <c r="I17" s="288"/>
      <c r="J17" s="224">
        <v>0</v>
      </c>
      <c r="K17" s="55"/>
      <c r="L17" s="108"/>
      <c r="M17" s="291"/>
      <c r="N17" s="224">
        <v>0</v>
      </c>
      <c r="O17" s="55"/>
      <c r="P17" s="108"/>
      <c r="Q17" s="291"/>
      <c r="R17" s="224">
        <v>0</v>
      </c>
      <c r="S17" s="55"/>
      <c r="T17" s="108"/>
      <c r="U17" s="291"/>
      <c r="V17" s="224">
        <v>0</v>
      </c>
      <c r="W17" s="55"/>
      <c r="X17" s="108"/>
      <c r="Y17" s="291"/>
      <c r="Z17" s="224">
        <v>0</v>
      </c>
      <c r="AA17" s="55"/>
    </row>
    <row r="18" spans="1:27" ht="57" customHeight="1" x14ac:dyDescent="0.35">
      <c r="A18" s="44" t="s">
        <v>247</v>
      </c>
      <c r="B18" s="52" t="s">
        <v>264</v>
      </c>
      <c r="C18" s="52"/>
      <c r="D18" s="53"/>
      <c r="E18" s="50" t="s">
        <v>312</v>
      </c>
      <c r="F18" s="184">
        <v>2.5000000000000001E-3</v>
      </c>
      <c r="G18" s="200">
        <v>1</v>
      </c>
      <c r="H18" s="14"/>
      <c r="I18" s="288"/>
      <c r="J18" s="224">
        <v>0</v>
      </c>
      <c r="K18" s="55"/>
      <c r="L18" s="108"/>
      <c r="M18" s="291"/>
      <c r="N18" s="224">
        <v>0</v>
      </c>
      <c r="O18" s="55"/>
      <c r="P18" s="108"/>
      <c r="Q18" s="291"/>
      <c r="R18" s="224">
        <v>0</v>
      </c>
      <c r="S18" s="55"/>
      <c r="T18" s="108"/>
      <c r="U18" s="291"/>
      <c r="V18" s="224">
        <v>0</v>
      </c>
      <c r="W18" s="55"/>
      <c r="X18" s="108"/>
      <c r="Y18" s="291"/>
      <c r="Z18" s="224">
        <v>0</v>
      </c>
      <c r="AA18" s="55"/>
    </row>
    <row r="19" spans="1:27" ht="29" x14ac:dyDescent="0.35">
      <c r="A19" s="44" t="s">
        <v>248</v>
      </c>
      <c r="B19" s="52" t="s">
        <v>263</v>
      </c>
      <c r="C19" s="52"/>
      <c r="D19" s="53"/>
      <c r="E19" s="50" t="s">
        <v>52</v>
      </c>
      <c r="F19" s="184">
        <v>5.0000000000000001E-4</v>
      </c>
      <c r="G19" s="200">
        <v>1</v>
      </c>
      <c r="H19" s="14"/>
      <c r="I19" s="288"/>
      <c r="J19" s="224">
        <v>0</v>
      </c>
      <c r="K19" s="55"/>
      <c r="L19" s="108"/>
      <c r="M19" s="291"/>
      <c r="N19" s="224">
        <v>0</v>
      </c>
      <c r="O19" s="55"/>
      <c r="P19" s="108"/>
      <c r="Q19" s="291"/>
      <c r="R19" s="224">
        <v>0</v>
      </c>
      <c r="S19" s="55"/>
      <c r="T19" s="108"/>
      <c r="U19" s="291"/>
      <c r="V19" s="224">
        <v>0</v>
      </c>
      <c r="W19" s="55"/>
      <c r="X19" s="108"/>
      <c r="Y19" s="291"/>
      <c r="Z19" s="224">
        <v>0</v>
      </c>
      <c r="AA19" s="55"/>
    </row>
    <row r="20" spans="1:27" ht="29" x14ac:dyDescent="0.35">
      <c r="A20" s="44" t="s">
        <v>257</v>
      </c>
      <c r="B20" s="52" t="s">
        <v>243</v>
      </c>
      <c r="C20" s="52"/>
      <c r="D20" s="53"/>
      <c r="E20" s="50" t="s">
        <v>52</v>
      </c>
      <c r="F20" s="184">
        <v>5.0000000000000001E-4</v>
      </c>
      <c r="G20" s="200">
        <v>1</v>
      </c>
      <c r="H20" s="14"/>
      <c r="I20" s="288"/>
      <c r="J20" s="224">
        <v>0</v>
      </c>
      <c r="K20" s="55"/>
      <c r="L20" s="108"/>
      <c r="M20" s="291"/>
      <c r="N20" s="224">
        <v>0</v>
      </c>
      <c r="O20" s="55"/>
      <c r="P20" s="108"/>
      <c r="Q20" s="291"/>
      <c r="R20" s="224">
        <v>0</v>
      </c>
      <c r="S20" s="55"/>
      <c r="T20" s="108"/>
      <c r="U20" s="291"/>
      <c r="V20" s="224">
        <v>0</v>
      </c>
      <c r="W20" s="55"/>
      <c r="X20" s="108"/>
      <c r="Y20" s="291"/>
      <c r="Z20" s="224">
        <v>0</v>
      </c>
      <c r="AA20" s="55"/>
    </row>
    <row r="21" spans="1:27" ht="43.5" x14ac:dyDescent="0.35">
      <c r="A21" s="44" t="s">
        <v>258</v>
      </c>
      <c r="B21" s="52" t="s">
        <v>242</v>
      </c>
      <c r="C21" s="52"/>
      <c r="D21" s="53"/>
      <c r="E21" s="50" t="s">
        <v>376</v>
      </c>
      <c r="F21" s="184">
        <v>5.0000000000000001E-4</v>
      </c>
      <c r="G21" s="200">
        <v>1</v>
      </c>
      <c r="H21" s="14"/>
      <c r="I21" s="288"/>
      <c r="J21" s="224">
        <v>0</v>
      </c>
      <c r="K21" s="55"/>
      <c r="L21" s="108"/>
      <c r="M21" s="291"/>
      <c r="N21" s="224">
        <v>0</v>
      </c>
      <c r="O21" s="55"/>
      <c r="P21" s="108"/>
      <c r="Q21" s="291"/>
      <c r="R21" s="224">
        <v>0</v>
      </c>
      <c r="S21" s="55"/>
      <c r="T21" s="108"/>
      <c r="U21" s="291"/>
      <c r="V21" s="224">
        <v>0</v>
      </c>
      <c r="W21" s="55"/>
      <c r="X21" s="108"/>
      <c r="Y21" s="291"/>
      <c r="Z21" s="224">
        <v>0</v>
      </c>
      <c r="AA21" s="55"/>
    </row>
    <row r="22" spans="1:27" ht="43.5" x14ac:dyDescent="0.35">
      <c r="A22" s="44" t="s">
        <v>259</v>
      </c>
      <c r="B22" s="52" t="s">
        <v>241</v>
      </c>
      <c r="C22" s="52"/>
      <c r="D22" s="53"/>
      <c r="E22" s="50" t="s">
        <v>244</v>
      </c>
      <c r="F22" s="184">
        <v>5.0000000000000001E-4</v>
      </c>
      <c r="G22" s="200">
        <v>1</v>
      </c>
      <c r="H22" s="14"/>
      <c r="I22" s="288"/>
      <c r="J22" s="224">
        <v>0</v>
      </c>
      <c r="K22" s="55"/>
      <c r="L22" s="108"/>
      <c r="M22" s="291"/>
      <c r="N22" s="224">
        <v>0</v>
      </c>
      <c r="O22" s="55"/>
      <c r="P22" s="108"/>
      <c r="Q22" s="291"/>
      <c r="R22" s="224">
        <v>0</v>
      </c>
      <c r="S22" s="55"/>
      <c r="T22" s="108"/>
      <c r="U22" s="291"/>
      <c r="V22" s="224">
        <v>0</v>
      </c>
      <c r="W22" s="55"/>
      <c r="X22" s="108"/>
      <c r="Y22" s="291"/>
      <c r="Z22" s="224">
        <v>0</v>
      </c>
      <c r="AA22" s="55"/>
    </row>
    <row r="23" spans="1:27" ht="29" x14ac:dyDescent="0.35">
      <c r="A23" s="44" t="s">
        <v>249</v>
      </c>
      <c r="B23" s="52" t="s">
        <v>266</v>
      </c>
      <c r="C23" s="52"/>
      <c r="D23" s="53"/>
      <c r="E23" s="50" t="s">
        <v>52</v>
      </c>
      <c r="F23" s="184">
        <v>5.0000000000000001E-4</v>
      </c>
      <c r="G23" s="200">
        <v>1</v>
      </c>
      <c r="H23" s="14"/>
      <c r="I23" s="288"/>
      <c r="J23" s="224">
        <v>0</v>
      </c>
      <c r="K23" s="55"/>
      <c r="L23" s="108"/>
      <c r="M23" s="291"/>
      <c r="N23" s="224">
        <v>0</v>
      </c>
      <c r="O23" s="55"/>
      <c r="P23" s="108"/>
      <c r="Q23" s="291"/>
      <c r="R23" s="224">
        <v>0</v>
      </c>
      <c r="S23" s="55"/>
      <c r="T23" s="108"/>
      <c r="U23" s="291"/>
      <c r="V23" s="224">
        <v>0</v>
      </c>
      <c r="W23" s="55"/>
      <c r="X23" s="108"/>
      <c r="Y23" s="291"/>
      <c r="Z23" s="224">
        <v>0</v>
      </c>
      <c r="AA23" s="55"/>
    </row>
    <row r="24" spans="1:27" ht="29" x14ac:dyDescent="0.35">
      <c r="A24" s="44" t="s">
        <v>250</v>
      </c>
      <c r="B24" s="52" t="s">
        <v>267</v>
      </c>
      <c r="C24" s="52"/>
      <c r="D24" s="53"/>
      <c r="E24" s="50" t="s">
        <v>52</v>
      </c>
      <c r="F24" s="184">
        <v>5.0000000000000001E-4</v>
      </c>
      <c r="G24" s="200">
        <v>1</v>
      </c>
      <c r="H24" s="14"/>
      <c r="I24" s="288"/>
      <c r="J24" s="224">
        <v>0</v>
      </c>
      <c r="K24" s="55"/>
      <c r="L24" s="108"/>
      <c r="M24" s="291"/>
      <c r="N24" s="224">
        <v>0</v>
      </c>
      <c r="O24" s="55"/>
      <c r="P24" s="108"/>
      <c r="Q24" s="291"/>
      <c r="R24" s="224">
        <v>0</v>
      </c>
      <c r="S24" s="55"/>
      <c r="T24" s="108"/>
      <c r="U24" s="291"/>
      <c r="V24" s="224">
        <v>0</v>
      </c>
      <c r="W24" s="55"/>
      <c r="X24" s="108"/>
      <c r="Y24" s="291"/>
      <c r="Z24" s="224">
        <v>0</v>
      </c>
      <c r="AA24" s="55"/>
    </row>
    <row r="25" spans="1:27" ht="29" x14ac:dyDescent="0.35">
      <c r="A25" s="44" t="s">
        <v>251</v>
      </c>
      <c r="B25" s="52" t="s">
        <v>268</v>
      </c>
      <c r="C25" s="52"/>
      <c r="D25" s="53"/>
      <c r="E25" s="50" t="s">
        <v>245</v>
      </c>
      <c r="F25" s="184">
        <v>5.0000000000000001E-4</v>
      </c>
      <c r="G25" s="200">
        <v>1</v>
      </c>
      <c r="H25" s="14"/>
      <c r="I25" s="288"/>
      <c r="J25" s="224">
        <v>0</v>
      </c>
      <c r="K25" s="55"/>
      <c r="L25" s="108"/>
      <c r="M25" s="291"/>
      <c r="N25" s="224">
        <v>0</v>
      </c>
      <c r="O25" s="55"/>
      <c r="P25" s="108"/>
      <c r="Q25" s="291"/>
      <c r="R25" s="224">
        <v>0</v>
      </c>
      <c r="S25" s="55"/>
      <c r="T25" s="108"/>
      <c r="U25" s="291"/>
      <c r="V25" s="224">
        <v>0</v>
      </c>
      <c r="W25" s="55"/>
      <c r="X25" s="108"/>
      <c r="Y25" s="291"/>
      <c r="Z25" s="224">
        <v>0</v>
      </c>
      <c r="AA25" s="55"/>
    </row>
    <row r="26" spans="1:27" ht="29" x14ac:dyDescent="0.35">
      <c r="A26" s="44" t="s">
        <v>252</v>
      </c>
      <c r="B26" s="52" t="s">
        <v>270</v>
      </c>
      <c r="C26" s="52"/>
      <c r="D26" s="53"/>
      <c r="E26" s="50" t="s">
        <v>245</v>
      </c>
      <c r="F26" s="184">
        <v>5.0000000000000001E-4</v>
      </c>
      <c r="G26" s="200">
        <v>1</v>
      </c>
      <c r="H26" s="14"/>
      <c r="I26" s="288"/>
      <c r="J26" s="224">
        <v>0</v>
      </c>
      <c r="K26" s="55"/>
      <c r="L26" s="108"/>
      <c r="M26" s="291"/>
      <c r="N26" s="224">
        <v>0</v>
      </c>
      <c r="O26" s="55"/>
      <c r="P26" s="108"/>
      <c r="Q26" s="291"/>
      <c r="R26" s="224">
        <v>0</v>
      </c>
      <c r="S26" s="55"/>
      <c r="T26" s="108"/>
      <c r="U26" s="291"/>
      <c r="V26" s="224">
        <v>0</v>
      </c>
      <c r="W26" s="55"/>
      <c r="X26" s="108"/>
      <c r="Y26" s="291"/>
      <c r="Z26" s="224">
        <v>0</v>
      </c>
      <c r="AA26" s="55"/>
    </row>
    <row r="27" spans="1:27" ht="29" x14ac:dyDescent="0.35">
      <c r="A27" s="44" t="s">
        <v>260</v>
      </c>
      <c r="B27" s="52" t="s">
        <v>269</v>
      </c>
      <c r="C27" s="52"/>
      <c r="D27" s="53"/>
      <c r="E27" s="50" t="s">
        <v>245</v>
      </c>
      <c r="F27" s="184">
        <v>5.0000000000000001E-4</v>
      </c>
      <c r="G27" s="200">
        <v>1</v>
      </c>
      <c r="H27" s="14"/>
      <c r="I27" s="288"/>
      <c r="J27" s="224">
        <v>0</v>
      </c>
      <c r="K27" s="55"/>
      <c r="L27" s="108"/>
      <c r="M27" s="291"/>
      <c r="N27" s="224">
        <v>0</v>
      </c>
      <c r="O27" s="55"/>
      <c r="P27" s="108"/>
      <c r="Q27" s="291"/>
      <c r="R27" s="224">
        <v>0</v>
      </c>
      <c r="S27" s="55"/>
      <c r="T27" s="108"/>
      <c r="U27" s="291"/>
      <c r="V27" s="224">
        <v>0</v>
      </c>
      <c r="W27" s="55"/>
      <c r="X27" s="108"/>
      <c r="Y27" s="291"/>
      <c r="Z27" s="224">
        <v>0</v>
      </c>
      <c r="AA27" s="55"/>
    </row>
    <row r="28" spans="1:27" ht="29" x14ac:dyDescent="0.35">
      <c r="A28" s="44" t="s">
        <v>253</v>
      </c>
      <c r="B28" s="52" t="s">
        <v>271</v>
      </c>
      <c r="C28" s="52"/>
      <c r="D28" s="53"/>
      <c r="E28" s="50" t="s">
        <v>245</v>
      </c>
      <c r="F28" s="184">
        <v>5.0000000000000001E-4</v>
      </c>
      <c r="G28" s="200">
        <v>1</v>
      </c>
      <c r="H28" s="14"/>
      <c r="I28" s="288"/>
      <c r="J28" s="224">
        <v>0</v>
      </c>
      <c r="K28" s="55"/>
      <c r="L28" s="108"/>
      <c r="M28" s="291"/>
      <c r="N28" s="224">
        <v>0</v>
      </c>
      <c r="O28" s="55"/>
      <c r="P28" s="108"/>
      <c r="Q28" s="291"/>
      <c r="R28" s="224">
        <v>0</v>
      </c>
      <c r="S28" s="55"/>
      <c r="T28" s="108"/>
      <c r="U28" s="291"/>
      <c r="V28" s="224">
        <v>0</v>
      </c>
      <c r="W28" s="55"/>
      <c r="X28" s="108"/>
      <c r="Y28" s="291"/>
      <c r="Z28" s="224">
        <v>0</v>
      </c>
      <c r="AA28" s="55"/>
    </row>
    <row r="29" spans="1:27" ht="29" x14ac:dyDescent="0.35">
      <c r="A29" s="44" t="s">
        <v>254</v>
      </c>
      <c r="B29" s="52" t="s">
        <v>272</v>
      </c>
      <c r="C29" s="52"/>
      <c r="D29" s="53"/>
      <c r="E29" s="50" t="s">
        <v>52</v>
      </c>
      <c r="F29" s="184">
        <v>5.0000000000000001E-4</v>
      </c>
      <c r="G29" s="200">
        <v>1</v>
      </c>
      <c r="H29" s="14"/>
      <c r="I29" s="288"/>
      <c r="J29" s="224">
        <v>0</v>
      </c>
      <c r="K29" s="55"/>
      <c r="L29" s="108"/>
      <c r="M29" s="291"/>
      <c r="N29" s="224">
        <v>0</v>
      </c>
      <c r="O29" s="55"/>
      <c r="P29" s="108"/>
      <c r="Q29" s="291"/>
      <c r="R29" s="224">
        <v>0</v>
      </c>
      <c r="S29" s="55"/>
      <c r="T29" s="108"/>
      <c r="U29" s="291"/>
      <c r="V29" s="224">
        <v>0</v>
      </c>
      <c r="W29" s="55"/>
      <c r="X29" s="108"/>
      <c r="Y29" s="291"/>
      <c r="Z29" s="224">
        <v>0</v>
      </c>
      <c r="AA29" s="55"/>
    </row>
    <row r="30" spans="1:27" ht="29" x14ac:dyDescent="0.35">
      <c r="A30" s="44" t="s">
        <v>261</v>
      </c>
      <c r="B30" s="52" t="s">
        <v>262</v>
      </c>
      <c r="C30" s="52"/>
      <c r="D30" s="53"/>
      <c r="E30" s="50" t="s">
        <v>52</v>
      </c>
      <c r="F30" s="184">
        <v>5.0000000000000001E-4</v>
      </c>
      <c r="G30" s="200">
        <v>1</v>
      </c>
      <c r="H30" s="14"/>
      <c r="I30" s="288"/>
      <c r="J30" s="224">
        <v>0</v>
      </c>
      <c r="K30" s="55"/>
      <c r="L30" s="108"/>
      <c r="M30" s="291"/>
      <c r="N30" s="224">
        <v>0</v>
      </c>
      <c r="O30" s="55"/>
      <c r="P30" s="108"/>
      <c r="Q30" s="291"/>
      <c r="R30" s="224">
        <v>0</v>
      </c>
      <c r="S30" s="55"/>
      <c r="T30" s="108"/>
      <c r="U30" s="291"/>
      <c r="V30" s="224">
        <v>0</v>
      </c>
      <c r="W30" s="55"/>
      <c r="X30" s="108"/>
      <c r="Y30" s="291"/>
      <c r="Z30" s="224">
        <v>0</v>
      </c>
      <c r="AA30" s="55"/>
    </row>
    <row r="31" spans="1:27" ht="72.5" x14ac:dyDescent="0.35">
      <c r="A31" s="44" t="s">
        <v>255</v>
      </c>
      <c r="B31" s="52" t="s">
        <v>384</v>
      </c>
      <c r="C31" s="52"/>
      <c r="D31" s="53"/>
      <c r="E31" s="50" t="s">
        <v>385</v>
      </c>
      <c r="F31" s="186">
        <v>5.4999999999999997E-3</v>
      </c>
      <c r="G31" s="200">
        <v>1</v>
      </c>
      <c r="H31" s="14"/>
      <c r="I31" s="288"/>
      <c r="J31" s="224">
        <v>0</v>
      </c>
      <c r="K31" s="55"/>
      <c r="L31" s="108"/>
      <c r="M31" s="291"/>
      <c r="N31" s="224">
        <v>0</v>
      </c>
      <c r="O31" s="55"/>
      <c r="P31" s="108"/>
      <c r="Q31" s="291"/>
      <c r="R31" s="224">
        <v>0</v>
      </c>
      <c r="S31" s="55"/>
      <c r="T31" s="108"/>
      <c r="U31" s="291"/>
      <c r="V31" s="224">
        <v>0</v>
      </c>
      <c r="W31" s="55"/>
      <c r="X31" s="108"/>
      <c r="Y31" s="291"/>
      <c r="Z31" s="224">
        <v>0</v>
      </c>
      <c r="AA31" s="55"/>
    </row>
    <row r="32" spans="1:27" ht="29.5" thickBot="1" x14ac:dyDescent="0.4">
      <c r="A32" s="44" t="s">
        <v>256</v>
      </c>
      <c r="B32" s="52" t="s">
        <v>273</v>
      </c>
      <c r="C32" s="52"/>
      <c r="D32" s="53"/>
      <c r="E32" s="50" t="s">
        <v>245</v>
      </c>
      <c r="F32" s="186">
        <v>5.4999999999999997E-3</v>
      </c>
      <c r="G32" s="200">
        <v>1</v>
      </c>
      <c r="H32" s="14"/>
      <c r="I32" s="289"/>
      <c r="J32" s="225">
        <v>0</v>
      </c>
      <c r="K32" s="71"/>
      <c r="L32" s="14"/>
      <c r="M32" s="291"/>
      <c r="N32" s="225">
        <v>0</v>
      </c>
      <c r="O32" s="71"/>
      <c r="P32" s="14"/>
      <c r="Q32" s="291"/>
      <c r="R32" s="225">
        <v>0</v>
      </c>
      <c r="S32" s="71"/>
      <c r="T32" s="14"/>
      <c r="U32" s="291"/>
      <c r="V32" s="225">
        <v>0</v>
      </c>
      <c r="W32" s="71"/>
      <c r="X32" s="14"/>
      <c r="Y32" s="291"/>
      <c r="Z32" s="225">
        <v>0</v>
      </c>
      <c r="AA32" s="71"/>
    </row>
    <row r="33" spans="1:27" x14ac:dyDescent="0.35">
      <c r="B33" s="63" t="s">
        <v>12</v>
      </c>
      <c r="C33" s="63"/>
      <c r="D33" s="46"/>
      <c r="E33" s="46"/>
      <c r="F33" s="215">
        <f>SUM(F17:F32)</f>
        <v>2.5000000000000001E-2</v>
      </c>
      <c r="G33" s="228">
        <f>SUM(G17:G32)</f>
        <v>16</v>
      </c>
      <c r="H33" s="15"/>
      <c r="I33" s="73"/>
      <c r="J33" s="92">
        <f>SUM(J16/$G$33*$F$33)</f>
        <v>0</v>
      </c>
      <c r="K33" s="73"/>
      <c r="L33" s="14"/>
      <c r="N33" s="92">
        <f>SUM(N16/$G$33*$F$33)</f>
        <v>0</v>
      </c>
      <c r="O33" s="73"/>
      <c r="P33" s="14"/>
      <c r="R33" s="92">
        <f>SUM(R16/$G$33*$F$33)</f>
        <v>0</v>
      </c>
      <c r="S33" s="73"/>
      <c r="T33" s="14"/>
      <c r="V33" s="92">
        <f>SUM(V16/$G$33*$F$33)</f>
        <v>0</v>
      </c>
      <c r="W33" s="73"/>
      <c r="X33" s="14"/>
      <c r="Z33" s="92">
        <f>SUM(Z16/$G$33*$F$33)</f>
        <v>0</v>
      </c>
      <c r="AA33" s="73"/>
    </row>
    <row r="34" spans="1:27" ht="29.5" thickBot="1" x14ac:dyDescent="0.4">
      <c r="D34" s="46"/>
      <c r="E34" s="46"/>
      <c r="F34" s="65"/>
      <c r="G34" s="202"/>
      <c r="H34" s="15"/>
      <c r="I34" s="73"/>
      <c r="J34" s="93" t="s">
        <v>382</v>
      </c>
      <c r="K34" s="73"/>
      <c r="L34" s="108"/>
      <c r="N34" s="93" t="s">
        <v>382</v>
      </c>
      <c r="O34" s="73"/>
      <c r="P34" s="108"/>
      <c r="R34" s="93" t="s">
        <v>382</v>
      </c>
      <c r="S34" s="73"/>
      <c r="T34" s="108"/>
      <c r="V34" s="93" t="s">
        <v>382</v>
      </c>
      <c r="W34" s="73"/>
      <c r="X34" s="108"/>
      <c r="Z34" s="93" t="s">
        <v>382</v>
      </c>
      <c r="AA34" s="73"/>
    </row>
    <row r="35" spans="1:27" ht="16" thickBot="1" x14ac:dyDescent="0.4">
      <c r="B35" s="49"/>
      <c r="C35" s="49"/>
      <c r="D35" s="46"/>
      <c r="E35" s="46"/>
      <c r="G35" s="203"/>
      <c r="H35" s="15"/>
      <c r="I35" s="194"/>
      <c r="J35" s="51"/>
      <c r="K35" s="51"/>
      <c r="L35" s="108"/>
      <c r="N35" s="51"/>
      <c r="O35" s="51"/>
      <c r="P35" s="108"/>
      <c r="R35" s="51"/>
      <c r="S35" s="51"/>
      <c r="T35" s="108"/>
      <c r="V35" s="51"/>
      <c r="W35" s="51"/>
      <c r="X35" s="108"/>
      <c r="Z35" s="51"/>
      <c r="AA35" s="51"/>
    </row>
    <row r="36" spans="1:27" ht="15.5" x14ac:dyDescent="0.35">
      <c r="B36" s="49" t="str">
        <f>'Evaluation Summary'!B12</f>
        <v>Section 5 - Security</v>
      </c>
      <c r="C36" s="49"/>
      <c r="D36" s="46"/>
      <c r="E36" s="46"/>
      <c r="F36" s="190">
        <f>'Evaluation Summary'!C12/'Evaluation Summary'!$C$23</f>
        <v>0.125</v>
      </c>
      <c r="G36" s="198">
        <f>SUM(G37:G53)</f>
        <v>17</v>
      </c>
      <c r="H36" s="14"/>
      <c r="I36" s="286" t="str">
        <f>'Evaluation Summary'!D4</f>
        <v>Company 1</v>
      </c>
      <c r="J36" s="218">
        <f>SUM(J37:J53)</f>
        <v>0</v>
      </c>
      <c r="K36" s="48" t="s">
        <v>10</v>
      </c>
      <c r="L36" s="108"/>
      <c r="M36" s="264" t="str">
        <f>'Evaluation Summary'!E4</f>
        <v>Company 2</v>
      </c>
      <c r="N36" s="218">
        <f>SUM(N37:N53)</f>
        <v>0</v>
      </c>
      <c r="O36" s="48" t="s">
        <v>10</v>
      </c>
      <c r="P36" s="108"/>
      <c r="Q36" s="264" t="str">
        <f>'Evaluation Summary'!F4</f>
        <v>Company 3</v>
      </c>
      <c r="R36" s="218">
        <f>SUM(R37:R53)</f>
        <v>0</v>
      </c>
      <c r="S36" s="48" t="s">
        <v>10</v>
      </c>
      <c r="T36" s="108"/>
      <c r="U36" s="264" t="str">
        <f>'Evaluation Summary'!G4</f>
        <v>Company 4</v>
      </c>
      <c r="V36" s="218">
        <f>SUM(V37:V53)</f>
        <v>0</v>
      </c>
      <c r="W36" s="48" t="s">
        <v>10</v>
      </c>
      <c r="X36" s="108"/>
      <c r="Y36" s="264" t="str">
        <f>'Evaluation Summary'!H4</f>
        <v>Company 5</v>
      </c>
      <c r="Z36" s="218">
        <f>SUM(Z37:Z53)</f>
        <v>0</v>
      </c>
      <c r="AA36" s="48" t="s">
        <v>10</v>
      </c>
    </row>
    <row r="37" spans="1:27" ht="43.5" x14ac:dyDescent="0.35">
      <c r="A37" s="44" t="s">
        <v>563</v>
      </c>
      <c r="B37" s="52" t="s">
        <v>543</v>
      </c>
      <c r="C37" s="52"/>
      <c r="D37" s="53"/>
      <c r="E37" s="50" t="s">
        <v>560</v>
      </c>
      <c r="F37" s="186">
        <v>7.4999999999999997E-3</v>
      </c>
      <c r="G37" s="200">
        <v>1</v>
      </c>
      <c r="H37" s="14"/>
      <c r="I37" s="281"/>
      <c r="J37" s="85">
        <v>0</v>
      </c>
      <c r="K37" s="55"/>
      <c r="L37" s="108"/>
      <c r="M37" s="281"/>
      <c r="N37" s="85">
        <v>0</v>
      </c>
      <c r="O37" s="55"/>
      <c r="P37" s="108"/>
      <c r="Q37" s="281"/>
      <c r="R37" s="85">
        <v>0</v>
      </c>
      <c r="S37" s="55"/>
      <c r="T37" s="108"/>
      <c r="U37" s="281"/>
      <c r="V37" s="85">
        <v>0</v>
      </c>
      <c r="W37" s="55"/>
      <c r="X37" s="108"/>
      <c r="Y37" s="281"/>
      <c r="Z37" s="85">
        <v>0</v>
      </c>
      <c r="AA37" s="55"/>
    </row>
    <row r="38" spans="1:27" ht="29" x14ac:dyDescent="0.35">
      <c r="A38" s="44" t="s">
        <v>564</v>
      </c>
      <c r="B38" s="67" t="s">
        <v>350</v>
      </c>
      <c r="C38" s="67"/>
      <c r="D38" s="53"/>
      <c r="E38" s="50" t="s">
        <v>245</v>
      </c>
      <c r="F38" s="186">
        <v>7.4999999999999997E-3</v>
      </c>
      <c r="G38" s="200">
        <v>1</v>
      </c>
      <c r="H38" s="15"/>
      <c r="I38" s="281"/>
      <c r="J38" s="223"/>
      <c r="K38" s="69"/>
      <c r="L38" s="15"/>
      <c r="M38" s="281"/>
      <c r="N38" s="223"/>
      <c r="O38" s="69"/>
      <c r="P38" s="15"/>
      <c r="Q38" s="281"/>
      <c r="R38" s="223"/>
      <c r="S38" s="69"/>
      <c r="T38" s="15"/>
      <c r="U38" s="281"/>
      <c r="V38" s="223"/>
      <c r="W38" s="69"/>
      <c r="X38" s="15"/>
      <c r="Y38" s="281"/>
      <c r="Z38" s="223"/>
      <c r="AA38" s="69"/>
    </row>
    <row r="39" spans="1:27" ht="43.5" x14ac:dyDescent="0.35">
      <c r="A39" s="44" t="s">
        <v>565</v>
      </c>
      <c r="B39" s="52" t="s">
        <v>542</v>
      </c>
      <c r="C39" s="52"/>
      <c r="D39" s="53"/>
      <c r="E39" s="50" t="s">
        <v>559</v>
      </c>
      <c r="F39" s="186">
        <v>7.4999999999999997E-3</v>
      </c>
      <c r="G39" s="200">
        <v>1</v>
      </c>
      <c r="H39" s="15"/>
      <c r="I39" s="281"/>
      <c r="J39" s="223"/>
      <c r="K39" s="69"/>
      <c r="L39" s="15"/>
      <c r="M39" s="281"/>
      <c r="N39" s="223"/>
      <c r="O39" s="69"/>
      <c r="P39" s="15"/>
      <c r="Q39" s="281"/>
      <c r="R39" s="223"/>
      <c r="S39" s="69"/>
      <c r="T39" s="15"/>
      <c r="U39" s="281"/>
      <c r="V39" s="223"/>
      <c r="W39" s="69"/>
      <c r="X39" s="15"/>
      <c r="Y39" s="281"/>
      <c r="Z39" s="223"/>
      <c r="AA39" s="69"/>
    </row>
    <row r="40" spans="1:27" ht="72.5" x14ac:dyDescent="0.35">
      <c r="A40" s="44" t="s">
        <v>566</v>
      </c>
      <c r="B40" s="52" t="s">
        <v>561</v>
      </c>
      <c r="C40" s="52"/>
      <c r="D40" s="53"/>
      <c r="E40" s="50" t="s">
        <v>562</v>
      </c>
      <c r="F40" s="186">
        <v>7.4999999999999997E-3</v>
      </c>
      <c r="G40" s="200">
        <v>1</v>
      </c>
      <c r="H40" s="14"/>
      <c r="I40" s="281"/>
      <c r="J40" s="85">
        <v>0</v>
      </c>
      <c r="K40" s="55"/>
      <c r="L40" s="108"/>
      <c r="M40" s="281"/>
      <c r="N40" s="85">
        <v>0</v>
      </c>
      <c r="O40" s="55"/>
      <c r="P40" s="108"/>
      <c r="Q40" s="281"/>
      <c r="R40" s="85">
        <v>0</v>
      </c>
      <c r="S40" s="55"/>
      <c r="T40" s="108"/>
      <c r="U40" s="281"/>
      <c r="V40" s="85">
        <v>0</v>
      </c>
      <c r="W40" s="55"/>
      <c r="X40" s="108"/>
      <c r="Y40" s="281"/>
      <c r="Z40" s="85">
        <v>0</v>
      </c>
      <c r="AA40" s="55"/>
    </row>
    <row r="41" spans="1:27" ht="29" x14ac:dyDescent="0.35">
      <c r="A41" s="44" t="s">
        <v>567</v>
      </c>
      <c r="B41" s="52" t="s">
        <v>544</v>
      </c>
      <c r="C41" s="52"/>
      <c r="D41" s="53"/>
      <c r="E41" s="50" t="s">
        <v>245</v>
      </c>
      <c r="F41" s="186">
        <v>7.4999999999999997E-3</v>
      </c>
      <c r="G41" s="200">
        <v>1</v>
      </c>
      <c r="H41" s="14"/>
      <c r="I41" s="281"/>
      <c r="J41" s="85">
        <v>0</v>
      </c>
      <c r="K41" s="55"/>
      <c r="L41" s="108"/>
      <c r="M41" s="281"/>
      <c r="N41" s="85">
        <v>0</v>
      </c>
      <c r="O41" s="55"/>
      <c r="P41" s="108"/>
      <c r="Q41" s="281"/>
      <c r="R41" s="85">
        <v>0</v>
      </c>
      <c r="S41" s="55"/>
      <c r="T41" s="108"/>
      <c r="U41" s="281"/>
      <c r="V41" s="85">
        <v>0</v>
      </c>
      <c r="W41" s="55"/>
      <c r="X41" s="108"/>
      <c r="Y41" s="281"/>
      <c r="Z41" s="85">
        <v>0</v>
      </c>
      <c r="AA41" s="55"/>
    </row>
    <row r="42" spans="1:27" ht="29" x14ac:dyDescent="0.35">
      <c r="A42" s="44" t="s">
        <v>568</v>
      </c>
      <c r="B42" s="52" t="s">
        <v>545</v>
      </c>
      <c r="C42" s="52"/>
      <c r="D42" s="53"/>
      <c r="E42" s="50" t="s">
        <v>52</v>
      </c>
      <c r="F42" s="186">
        <v>7.4999999999999997E-3</v>
      </c>
      <c r="G42" s="200">
        <v>1</v>
      </c>
      <c r="H42" s="14"/>
      <c r="I42" s="281"/>
      <c r="J42" s="85">
        <v>0</v>
      </c>
      <c r="K42" s="55"/>
      <c r="L42" s="108"/>
      <c r="M42" s="281"/>
      <c r="N42" s="85">
        <v>0</v>
      </c>
      <c r="O42" s="55"/>
      <c r="P42" s="108"/>
      <c r="Q42" s="281"/>
      <c r="R42" s="85">
        <v>0</v>
      </c>
      <c r="S42" s="55"/>
      <c r="T42" s="108"/>
      <c r="U42" s="281"/>
      <c r="V42" s="85">
        <v>0</v>
      </c>
      <c r="W42" s="55"/>
      <c r="X42" s="108"/>
      <c r="Y42" s="281"/>
      <c r="Z42" s="85">
        <v>0</v>
      </c>
      <c r="AA42" s="55"/>
    </row>
    <row r="43" spans="1:27" ht="29" x14ac:dyDescent="0.35">
      <c r="A43" s="44" t="s">
        <v>569</v>
      </c>
      <c r="B43" s="52" t="s">
        <v>546</v>
      </c>
      <c r="C43" s="52"/>
      <c r="D43" s="53"/>
      <c r="E43" s="50" t="s">
        <v>52</v>
      </c>
      <c r="F43" s="186">
        <v>7.4999999999999997E-3</v>
      </c>
      <c r="G43" s="200">
        <v>1</v>
      </c>
      <c r="H43" s="15"/>
      <c r="I43" s="281"/>
      <c r="J43" s="85">
        <v>0</v>
      </c>
      <c r="K43" s="55"/>
      <c r="L43" s="15"/>
      <c r="M43" s="281"/>
      <c r="N43" s="85">
        <v>0</v>
      </c>
      <c r="O43" s="55"/>
      <c r="P43" s="15"/>
      <c r="Q43" s="281"/>
      <c r="R43" s="85">
        <v>0</v>
      </c>
      <c r="S43" s="55"/>
      <c r="T43" s="15"/>
      <c r="U43" s="281"/>
      <c r="V43" s="85">
        <v>0</v>
      </c>
      <c r="W43" s="55"/>
      <c r="X43" s="15"/>
      <c r="Y43" s="281"/>
      <c r="Z43" s="85">
        <v>0</v>
      </c>
      <c r="AA43" s="55"/>
    </row>
    <row r="44" spans="1:27" ht="29" x14ac:dyDescent="0.35">
      <c r="A44" s="44" t="s">
        <v>570</v>
      </c>
      <c r="B44" s="52" t="s">
        <v>547</v>
      </c>
      <c r="C44" s="52"/>
      <c r="D44" s="53"/>
      <c r="E44" s="50" t="s">
        <v>245</v>
      </c>
      <c r="F44" s="186">
        <v>7.4999999999999997E-3</v>
      </c>
      <c r="G44" s="200">
        <v>1</v>
      </c>
      <c r="H44" s="30"/>
      <c r="I44" s="281"/>
      <c r="J44" s="85">
        <v>0</v>
      </c>
      <c r="K44" s="55"/>
      <c r="L44" s="30"/>
      <c r="M44" s="281"/>
      <c r="N44" s="85">
        <v>0</v>
      </c>
      <c r="O44" s="55"/>
      <c r="P44" s="30"/>
      <c r="Q44" s="281"/>
      <c r="R44" s="85">
        <v>0</v>
      </c>
      <c r="S44" s="55"/>
      <c r="T44" s="30"/>
      <c r="U44" s="281"/>
      <c r="V44" s="85">
        <v>0</v>
      </c>
      <c r="W44" s="55"/>
      <c r="X44" s="30"/>
      <c r="Y44" s="281"/>
      <c r="Z44" s="85">
        <v>0</v>
      </c>
      <c r="AA44" s="55"/>
    </row>
    <row r="45" spans="1:27" ht="29" x14ac:dyDescent="0.35">
      <c r="A45" s="44" t="s">
        <v>571</v>
      </c>
      <c r="B45" s="52" t="s">
        <v>548</v>
      </c>
      <c r="C45" s="52"/>
      <c r="D45" s="53"/>
      <c r="E45" s="50" t="s">
        <v>245</v>
      </c>
      <c r="F45" s="186">
        <v>7.4999999999999997E-3</v>
      </c>
      <c r="G45" s="200">
        <v>1</v>
      </c>
      <c r="H45" s="30"/>
      <c r="I45" s="281"/>
      <c r="J45" s="85">
        <v>0</v>
      </c>
      <c r="K45" s="55"/>
      <c r="L45" s="30"/>
      <c r="M45" s="281"/>
      <c r="N45" s="85">
        <v>0</v>
      </c>
      <c r="O45" s="55"/>
      <c r="P45" s="30"/>
      <c r="Q45" s="281"/>
      <c r="R45" s="85">
        <v>0</v>
      </c>
      <c r="S45" s="55"/>
      <c r="T45" s="30"/>
      <c r="U45" s="281"/>
      <c r="V45" s="85">
        <v>0</v>
      </c>
      <c r="W45" s="55"/>
      <c r="X45" s="30"/>
      <c r="Y45" s="281"/>
      <c r="Z45" s="85">
        <v>0</v>
      </c>
      <c r="AA45" s="55"/>
    </row>
    <row r="46" spans="1:27" ht="29" x14ac:dyDescent="0.35">
      <c r="A46" s="44" t="s">
        <v>572</v>
      </c>
      <c r="B46" s="52" t="s">
        <v>549</v>
      </c>
      <c r="C46" s="52"/>
      <c r="D46" s="53"/>
      <c r="E46" s="50" t="s">
        <v>52</v>
      </c>
      <c r="F46" s="186">
        <v>7.4999999999999997E-3</v>
      </c>
      <c r="G46" s="200">
        <v>1</v>
      </c>
      <c r="H46" s="15"/>
      <c r="I46" s="281"/>
      <c r="J46" s="85">
        <v>0</v>
      </c>
      <c r="K46" s="55"/>
      <c r="L46" s="15"/>
      <c r="M46" s="281"/>
      <c r="N46" s="85">
        <v>0</v>
      </c>
      <c r="O46" s="55"/>
      <c r="P46" s="15"/>
      <c r="Q46" s="281"/>
      <c r="R46" s="85">
        <v>0</v>
      </c>
      <c r="S46" s="55"/>
      <c r="T46" s="15"/>
      <c r="U46" s="281"/>
      <c r="V46" s="85">
        <v>0</v>
      </c>
      <c r="W46" s="55"/>
      <c r="X46" s="15"/>
      <c r="Y46" s="281"/>
      <c r="Z46" s="85">
        <v>0</v>
      </c>
      <c r="AA46" s="55"/>
    </row>
    <row r="47" spans="1:27" ht="29" x14ac:dyDescent="0.35">
      <c r="A47" s="44" t="s">
        <v>573</v>
      </c>
      <c r="B47" s="52" t="s">
        <v>550</v>
      </c>
      <c r="C47" s="52"/>
      <c r="D47" s="53"/>
      <c r="E47" s="50" t="s">
        <v>52</v>
      </c>
      <c r="F47" s="186">
        <v>7.4999999999999997E-3</v>
      </c>
      <c r="G47" s="200">
        <v>1</v>
      </c>
      <c r="H47" s="15"/>
      <c r="I47" s="281"/>
      <c r="J47" s="85">
        <v>0</v>
      </c>
      <c r="K47" s="55"/>
      <c r="L47" s="15"/>
      <c r="M47" s="281"/>
      <c r="N47" s="85">
        <v>0</v>
      </c>
      <c r="O47" s="55"/>
      <c r="P47" s="15"/>
      <c r="Q47" s="281"/>
      <c r="R47" s="85">
        <v>0</v>
      </c>
      <c r="S47" s="55"/>
      <c r="T47" s="15"/>
      <c r="U47" s="281"/>
      <c r="V47" s="85">
        <v>0</v>
      </c>
      <c r="W47" s="55"/>
      <c r="X47" s="15"/>
      <c r="Y47" s="281"/>
      <c r="Z47" s="85">
        <v>0</v>
      </c>
      <c r="AA47" s="55"/>
    </row>
    <row r="48" spans="1:27" ht="29" x14ac:dyDescent="0.35">
      <c r="A48" s="44" t="s">
        <v>574</v>
      </c>
      <c r="B48" s="52" t="s">
        <v>551</v>
      </c>
      <c r="C48" s="52"/>
      <c r="D48" s="53"/>
      <c r="E48" s="50" t="s">
        <v>52</v>
      </c>
      <c r="F48" s="186">
        <v>7.4999999999999997E-3</v>
      </c>
      <c r="G48" s="200">
        <v>1</v>
      </c>
      <c r="H48" s="15"/>
      <c r="I48" s="281"/>
      <c r="J48" s="85">
        <v>0</v>
      </c>
      <c r="K48" s="55"/>
      <c r="L48" s="15"/>
      <c r="M48" s="281"/>
      <c r="N48" s="85">
        <v>0</v>
      </c>
      <c r="O48" s="55"/>
      <c r="P48" s="15"/>
      <c r="Q48" s="281"/>
      <c r="R48" s="85">
        <v>0</v>
      </c>
      <c r="S48" s="55"/>
      <c r="T48" s="15"/>
      <c r="U48" s="281"/>
      <c r="V48" s="85">
        <v>0</v>
      </c>
      <c r="W48" s="55"/>
      <c r="X48" s="15"/>
      <c r="Y48" s="281"/>
      <c r="Z48" s="85">
        <v>0</v>
      </c>
      <c r="AA48" s="55"/>
    </row>
    <row r="49" spans="1:27" ht="43.5" x14ac:dyDescent="0.35">
      <c r="A49" s="44" t="s">
        <v>575</v>
      </c>
      <c r="B49" s="52" t="s">
        <v>552</v>
      </c>
      <c r="C49" s="52"/>
      <c r="D49" s="53"/>
      <c r="E49" s="50" t="s">
        <v>557</v>
      </c>
      <c r="F49" s="186">
        <v>7.4999999999999997E-3</v>
      </c>
      <c r="G49" s="200">
        <v>1</v>
      </c>
      <c r="H49" s="15"/>
      <c r="I49" s="281"/>
      <c r="J49" s="85">
        <v>0</v>
      </c>
      <c r="K49" s="55"/>
      <c r="L49" s="15"/>
      <c r="M49" s="281"/>
      <c r="N49" s="85">
        <v>0</v>
      </c>
      <c r="O49" s="55"/>
      <c r="P49" s="15"/>
      <c r="Q49" s="281"/>
      <c r="R49" s="85">
        <v>0</v>
      </c>
      <c r="S49" s="55"/>
      <c r="T49" s="15"/>
      <c r="U49" s="281"/>
      <c r="V49" s="85">
        <v>0</v>
      </c>
      <c r="W49" s="55"/>
      <c r="X49" s="15"/>
      <c r="Y49" s="281"/>
      <c r="Z49" s="85">
        <v>0</v>
      </c>
      <c r="AA49" s="55"/>
    </row>
    <row r="50" spans="1:27" ht="29" x14ac:dyDescent="0.35">
      <c r="A50" s="44" t="s">
        <v>576</v>
      </c>
      <c r="B50" s="52" t="s">
        <v>553</v>
      </c>
      <c r="C50" s="52"/>
      <c r="D50" s="53"/>
      <c r="E50" s="50" t="s">
        <v>245</v>
      </c>
      <c r="F50" s="186">
        <v>7.4999999999999997E-3</v>
      </c>
      <c r="G50" s="200">
        <v>1</v>
      </c>
      <c r="H50" s="15"/>
      <c r="I50" s="281"/>
      <c r="J50" s="85">
        <v>0</v>
      </c>
      <c r="K50" s="55"/>
      <c r="L50" s="15"/>
      <c r="M50" s="281"/>
      <c r="N50" s="85">
        <v>0</v>
      </c>
      <c r="O50" s="55"/>
      <c r="P50" s="15"/>
      <c r="Q50" s="281"/>
      <c r="R50" s="85">
        <v>0</v>
      </c>
      <c r="S50" s="55"/>
      <c r="T50" s="15"/>
      <c r="U50" s="281"/>
      <c r="V50" s="85">
        <v>0</v>
      </c>
      <c r="W50" s="55"/>
      <c r="X50" s="15"/>
      <c r="Y50" s="281"/>
      <c r="Z50" s="85">
        <v>0</v>
      </c>
      <c r="AA50" s="55"/>
    </row>
    <row r="51" spans="1:27" ht="43.5" x14ac:dyDescent="0.35">
      <c r="A51" s="44" t="s">
        <v>577</v>
      </c>
      <c r="B51" s="52" t="s">
        <v>554</v>
      </c>
      <c r="C51" s="52"/>
      <c r="D51" s="53"/>
      <c r="E51" s="50" t="s">
        <v>558</v>
      </c>
      <c r="F51" s="186">
        <v>7.4999999999999997E-3</v>
      </c>
      <c r="G51" s="200">
        <v>1</v>
      </c>
      <c r="H51" s="15"/>
      <c r="I51" s="281"/>
      <c r="J51" s="85">
        <v>0</v>
      </c>
      <c r="K51" s="55"/>
      <c r="L51" s="15"/>
      <c r="M51" s="281"/>
      <c r="N51" s="85">
        <v>0</v>
      </c>
      <c r="O51" s="55"/>
      <c r="P51" s="15"/>
      <c r="Q51" s="281"/>
      <c r="R51" s="85">
        <v>0</v>
      </c>
      <c r="S51" s="55"/>
      <c r="T51" s="15"/>
      <c r="U51" s="281"/>
      <c r="V51" s="85">
        <v>0</v>
      </c>
      <c r="W51" s="55"/>
      <c r="X51" s="15"/>
      <c r="Y51" s="281"/>
      <c r="Z51" s="85">
        <v>0</v>
      </c>
      <c r="AA51" s="55"/>
    </row>
    <row r="52" spans="1:27" ht="29" x14ac:dyDescent="0.35">
      <c r="A52" s="44" t="s">
        <v>578</v>
      </c>
      <c r="B52" s="52" t="s">
        <v>555</v>
      </c>
      <c r="C52" s="52"/>
      <c r="D52" s="53"/>
      <c r="E52" s="50" t="s">
        <v>52</v>
      </c>
      <c r="F52" s="186">
        <v>5.0000000000000001E-3</v>
      </c>
      <c r="G52" s="200">
        <v>1</v>
      </c>
      <c r="H52" s="15"/>
      <c r="I52" s="281"/>
      <c r="J52" s="85">
        <v>0</v>
      </c>
      <c r="K52" s="55"/>
      <c r="L52" s="15"/>
      <c r="M52" s="281"/>
      <c r="N52" s="85">
        <v>0</v>
      </c>
      <c r="O52" s="55"/>
      <c r="P52" s="15"/>
      <c r="Q52" s="281"/>
      <c r="R52" s="85">
        <v>0</v>
      </c>
      <c r="S52" s="55"/>
      <c r="T52" s="15"/>
      <c r="U52" s="281"/>
      <c r="V52" s="85">
        <v>0</v>
      </c>
      <c r="W52" s="55"/>
      <c r="X52" s="15"/>
      <c r="Y52" s="281"/>
      <c r="Z52" s="85">
        <v>0</v>
      </c>
      <c r="AA52" s="55"/>
    </row>
    <row r="53" spans="1:27" ht="29.5" thickBot="1" x14ac:dyDescent="0.35">
      <c r="A53" s="44" t="s">
        <v>579</v>
      </c>
      <c r="B53" s="238" t="s">
        <v>556</v>
      </c>
      <c r="C53" s="238"/>
      <c r="D53" s="53"/>
      <c r="E53" s="50" t="s">
        <v>245</v>
      </c>
      <c r="F53" s="186">
        <v>7.4999999999999997E-3</v>
      </c>
      <c r="G53" s="200">
        <v>1</v>
      </c>
      <c r="H53" s="15"/>
      <c r="I53" s="281"/>
      <c r="J53" s="223"/>
      <c r="K53" s="69"/>
      <c r="L53" s="15"/>
      <c r="M53" s="281"/>
      <c r="N53" s="223"/>
      <c r="O53" s="69"/>
      <c r="P53" s="15"/>
      <c r="Q53" s="281"/>
      <c r="R53" s="223"/>
      <c r="S53" s="69"/>
      <c r="T53" s="15"/>
      <c r="U53" s="281"/>
      <c r="V53" s="223"/>
      <c r="W53" s="69"/>
      <c r="X53" s="15"/>
      <c r="Y53" s="281"/>
      <c r="Z53" s="223"/>
      <c r="AA53" s="69"/>
    </row>
    <row r="54" spans="1:27" x14ac:dyDescent="0.35">
      <c r="D54" s="46"/>
      <c r="E54" s="46"/>
      <c r="F54" s="213">
        <f>SUM(F37:F53)</f>
        <v>0.12500000000000006</v>
      </c>
      <c r="G54" s="221">
        <f>SUM(G37:G53)</f>
        <v>17</v>
      </c>
      <c r="H54" s="15"/>
      <c r="I54" s="73"/>
      <c r="J54" s="92">
        <f>SUM(J36/$G$54*$F$54)</f>
        <v>0</v>
      </c>
      <c r="K54" s="51"/>
      <c r="L54" s="15"/>
      <c r="N54" s="92">
        <f>SUM(N36/$G$54*$F$54)</f>
        <v>0</v>
      </c>
      <c r="O54" s="51"/>
      <c r="P54" s="15"/>
      <c r="R54" s="92">
        <f>SUM(R36/$G$54*$F$54)</f>
        <v>0</v>
      </c>
      <c r="S54" s="51"/>
      <c r="T54" s="15"/>
      <c r="V54" s="92">
        <f>SUM(V36/$G$54*$F$54)</f>
        <v>0</v>
      </c>
      <c r="W54" s="51"/>
      <c r="X54" s="15"/>
      <c r="Z54" s="92">
        <f>SUM(Z36/$G$54*$F$54)</f>
        <v>0</v>
      </c>
      <c r="AA54" s="51"/>
    </row>
    <row r="55" spans="1:27" ht="29.5" thickBot="1" x14ac:dyDescent="0.35">
      <c r="B55" s="121"/>
      <c r="C55" s="121"/>
      <c r="D55" s="46"/>
      <c r="E55" s="46"/>
      <c r="F55" s="213"/>
      <c r="H55" s="15"/>
      <c r="I55" s="73"/>
      <c r="J55" s="93" t="s">
        <v>382</v>
      </c>
      <c r="K55" s="51"/>
      <c r="L55" s="15"/>
      <c r="N55" s="93" t="s">
        <v>382</v>
      </c>
      <c r="O55" s="51"/>
      <c r="P55" s="15"/>
      <c r="R55" s="93" t="s">
        <v>382</v>
      </c>
      <c r="S55" s="51"/>
      <c r="T55" s="15"/>
      <c r="V55" s="93" t="s">
        <v>382</v>
      </c>
      <c r="W55" s="51"/>
      <c r="X55" s="15"/>
      <c r="Z55" s="93" t="s">
        <v>382</v>
      </c>
      <c r="AA55" s="51"/>
    </row>
    <row r="56" spans="1:27" x14ac:dyDescent="0.35">
      <c r="D56" s="46"/>
      <c r="E56" s="46"/>
      <c r="H56" s="15"/>
      <c r="I56" s="73"/>
      <c r="J56" s="72"/>
      <c r="K56" s="51"/>
      <c r="L56" s="15"/>
      <c r="N56" s="72"/>
      <c r="O56" s="51"/>
      <c r="P56" s="15"/>
      <c r="R56" s="72"/>
      <c r="S56" s="51"/>
      <c r="T56" s="15"/>
      <c r="V56" s="72"/>
      <c r="W56" s="51"/>
      <c r="X56" s="15"/>
      <c r="Z56" s="72"/>
      <c r="AA56" s="51"/>
    </row>
    <row r="57" spans="1:27" ht="15" thickBot="1" x14ac:dyDescent="0.4">
      <c r="B57" s="226"/>
      <c r="C57" s="226"/>
      <c r="D57" s="46"/>
      <c r="E57" s="46"/>
      <c r="H57" s="15"/>
      <c r="I57" s="73"/>
      <c r="J57" s="72"/>
      <c r="K57" s="51"/>
      <c r="L57" s="15"/>
      <c r="N57" s="72"/>
      <c r="O57" s="51"/>
      <c r="P57" s="15"/>
      <c r="R57" s="72"/>
      <c r="S57" s="51"/>
      <c r="T57" s="15"/>
      <c r="V57" s="72"/>
      <c r="W57" s="51"/>
      <c r="X57" s="15"/>
      <c r="Z57" s="72"/>
      <c r="AA57" s="51"/>
    </row>
    <row r="58" spans="1:27" ht="15.5" x14ac:dyDescent="0.35">
      <c r="B58" s="49" t="str">
        <f>'Evaluation Summary'!B13</f>
        <v>Section 6 - Mobility</v>
      </c>
      <c r="C58" s="49"/>
      <c r="D58" s="46"/>
      <c r="E58" s="46"/>
      <c r="F58" s="190">
        <f>'Evaluation Summary'!C13/'Evaluation Summary'!$C$23</f>
        <v>9.9999999999999992E-2</v>
      </c>
      <c r="G58" s="198">
        <f>SUM(G59:G62)</f>
        <v>4</v>
      </c>
      <c r="H58" s="15"/>
      <c r="I58" s="264" t="str">
        <f>'Evaluation Summary'!D4</f>
        <v>Company 1</v>
      </c>
      <c r="J58" s="222">
        <f>SUM(J59:J62)</f>
        <v>0</v>
      </c>
      <c r="K58" s="103" t="s">
        <v>10</v>
      </c>
      <c r="L58" s="15"/>
      <c r="M58" s="264" t="str">
        <f>'Evaluation Summary'!E4</f>
        <v>Company 2</v>
      </c>
      <c r="N58" s="222">
        <f>SUM(N59:N62)</f>
        <v>0</v>
      </c>
      <c r="O58" s="103" t="s">
        <v>10</v>
      </c>
      <c r="P58" s="15"/>
      <c r="Q58" s="264" t="str">
        <f>'Evaluation Summary'!F4</f>
        <v>Company 3</v>
      </c>
      <c r="R58" s="222">
        <f>SUM(R59:R62)</f>
        <v>0</v>
      </c>
      <c r="S58" s="103" t="s">
        <v>10</v>
      </c>
      <c r="T58" s="15"/>
      <c r="U58" s="264" t="str">
        <f>'Evaluation Summary'!G4</f>
        <v>Company 4</v>
      </c>
      <c r="V58" s="222">
        <f>SUM(V59:V62)</f>
        <v>0</v>
      </c>
      <c r="W58" s="103" t="s">
        <v>10</v>
      </c>
      <c r="X58" s="15"/>
      <c r="Y58" s="264" t="str">
        <f>'Evaluation Summary'!H4</f>
        <v>Company 5</v>
      </c>
      <c r="Z58" s="222">
        <f>SUM(Z59:Z62)</f>
        <v>0</v>
      </c>
      <c r="AA58" s="103" t="s">
        <v>10</v>
      </c>
    </row>
    <row r="59" spans="1:27" ht="29" x14ac:dyDescent="0.35">
      <c r="A59" s="44" t="s">
        <v>580</v>
      </c>
      <c r="B59" s="52" t="s">
        <v>585</v>
      </c>
      <c r="C59" s="52"/>
      <c r="D59" s="53"/>
      <c r="E59" s="50" t="s">
        <v>589</v>
      </c>
      <c r="F59" s="186">
        <v>0.25</v>
      </c>
      <c r="G59" s="200">
        <v>1</v>
      </c>
      <c r="H59" s="15"/>
      <c r="I59" s="281"/>
      <c r="J59" s="85">
        <v>0</v>
      </c>
      <c r="K59" s="55"/>
      <c r="L59" s="15"/>
      <c r="M59" s="281"/>
      <c r="N59" s="85">
        <v>0</v>
      </c>
      <c r="O59" s="55"/>
      <c r="P59" s="15"/>
      <c r="Q59" s="281"/>
      <c r="R59" s="85">
        <v>0</v>
      </c>
      <c r="S59" s="55"/>
      <c r="T59" s="15"/>
      <c r="U59" s="281"/>
      <c r="V59" s="85">
        <v>0</v>
      </c>
      <c r="W59" s="55"/>
      <c r="X59" s="15"/>
      <c r="Y59" s="281"/>
      <c r="Z59" s="85">
        <v>0</v>
      </c>
      <c r="AA59" s="55"/>
    </row>
    <row r="60" spans="1:27" ht="29" x14ac:dyDescent="0.35">
      <c r="A60" s="44" t="s">
        <v>581</v>
      </c>
      <c r="B60" s="52" t="s">
        <v>584</v>
      </c>
      <c r="C60" s="52"/>
      <c r="D60" s="53"/>
      <c r="E60" s="50" t="s">
        <v>588</v>
      </c>
      <c r="F60" s="186">
        <v>0.25</v>
      </c>
      <c r="G60" s="200">
        <v>1</v>
      </c>
      <c r="H60" s="15"/>
      <c r="I60" s="281"/>
      <c r="J60" s="85">
        <v>0</v>
      </c>
      <c r="K60" s="55"/>
      <c r="L60" s="15"/>
      <c r="M60" s="281"/>
      <c r="N60" s="85">
        <v>0</v>
      </c>
      <c r="O60" s="55"/>
      <c r="P60" s="15"/>
      <c r="Q60" s="281"/>
      <c r="R60" s="85">
        <v>0</v>
      </c>
      <c r="S60" s="55"/>
      <c r="T60" s="15"/>
      <c r="U60" s="281"/>
      <c r="V60" s="85">
        <v>0</v>
      </c>
      <c r="W60" s="55"/>
      <c r="X60" s="15"/>
      <c r="Y60" s="281"/>
      <c r="Z60" s="85">
        <v>0</v>
      </c>
      <c r="AA60" s="55"/>
    </row>
    <row r="61" spans="1:27" ht="29" x14ac:dyDescent="0.35">
      <c r="A61" s="44" t="s">
        <v>582</v>
      </c>
      <c r="B61" s="52" t="s">
        <v>586</v>
      </c>
      <c r="C61" s="52"/>
      <c r="D61" s="53"/>
      <c r="E61" s="50" t="s">
        <v>52</v>
      </c>
      <c r="F61" s="186">
        <v>0.25</v>
      </c>
      <c r="G61" s="200">
        <v>1</v>
      </c>
      <c r="H61" s="15"/>
      <c r="I61" s="281"/>
      <c r="J61" s="85">
        <v>0</v>
      </c>
      <c r="K61" s="55"/>
      <c r="L61" s="15"/>
      <c r="M61" s="281"/>
      <c r="N61" s="85">
        <v>0</v>
      </c>
      <c r="O61" s="55"/>
      <c r="P61" s="15"/>
      <c r="Q61" s="281"/>
      <c r="R61" s="85">
        <v>0</v>
      </c>
      <c r="S61" s="55"/>
      <c r="T61" s="15"/>
      <c r="U61" s="281"/>
      <c r="V61" s="85">
        <v>0</v>
      </c>
      <c r="W61" s="55"/>
      <c r="X61" s="15"/>
      <c r="Y61" s="281"/>
      <c r="Z61" s="85">
        <v>0</v>
      </c>
      <c r="AA61" s="55"/>
    </row>
    <row r="62" spans="1:27" ht="60" customHeight="1" thickBot="1" x14ac:dyDescent="0.4">
      <c r="A62" s="44" t="s">
        <v>583</v>
      </c>
      <c r="B62" s="52" t="s">
        <v>587</v>
      </c>
      <c r="C62" s="52"/>
      <c r="D62" s="53"/>
      <c r="E62" s="50" t="s">
        <v>590</v>
      </c>
      <c r="F62" s="186">
        <v>0.25</v>
      </c>
      <c r="G62" s="200">
        <v>1</v>
      </c>
      <c r="H62" s="15"/>
      <c r="I62" s="287"/>
      <c r="J62" s="217">
        <v>0</v>
      </c>
      <c r="K62" s="71"/>
      <c r="L62" s="15"/>
      <c r="M62" s="287"/>
      <c r="N62" s="217">
        <v>0</v>
      </c>
      <c r="O62" s="71"/>
      <c r="P62" s="15"/>
      <c r="Q62" s="287"/>
      <c r="R62" s="217">
        <v>0</v>
      </c>
      <c r="S62" s="71"/>
      <c r="T62" s="15"/>
      <c r="U62" s="287"/>
      <c r="V62" s="217">
        <v>0</v>
      </c>
      <c r="W62" s="71"/>
      <c r="X62" s="15"/>
      <c r="Y62" s="287"/>
      <c r="Z62" s="217">
        <v>0</v>
      </c>
      <c r="AA62" s="71"/>
    </row>
    <row r="63" spans="1:27" x14ac:dyDescent="0.35">
      <c r="B63" s="63" t="s">
        <v>12</v>
      </c>
      <c r="C63" s="63"/>
      <c r="D63" s="46"/>
      <c r="E63" s="46"/>
      <c r="F63" s="213">
        <f>SUM(F59:F62)</f>
        <v>1</v>
      </c>
      <c r="G63" s="221">
        <f>SUM(G59:G62)</f>
        <v>4</v>
      </c>
      <c r="H63" s="15"/>
      <c r="I63" s="51"/>
      <c r="J63" s="92">
        <f>SUM(J58/$G$63*$F$63)</f>
        <v>0</v>
      </c>
      <c r="K63" s="51"/>
      <c r="L63" s="15"/>
      <c r="N63" s="92">
        <f>SUM(N58/$G$63*$F$63)</f>
        <v>0</v>
      </c>
      <c r="O63" s="51"/>
      <c r="P63" s="15"/>
      <c r="R63" s="92">
        <f>SUM(R58/$G$63*$F$63)</f>
        <v>0</v>
      </c>
      <c r="S63" s="51"/>
      <c r="T63" s="15"/>
      <c r="V63" s="92">
        <f>SUM(V58/$G$63*$F$63)</f>
        <v>0</v>
      </c>
      <c r="W63" s="51"/>
      <c r="X63" s="15"/>
      <c r="Z63" s="92">
        <f>SUM(Z58/$G$63*$F$63)</f>
        <v>0</v>
      </c>
      <c r="AA63" s="51"/>
    </row>
    <row r="64" spans="1:27" ht="29.5" thickBot="1" x14ac:dyDescent="0.4">
      <c r="B64" s="63"/>
      <c r="C64" s="63"/>
      <c r="D64" s="46"/>
      <c r="E64" s="46"/>
      <c r="F64" s="213"/>
      <c r="H64" s="15"/>
      <c r="I64" s="51"/>
      <c r="J64" s="93" t="s">
        <v>382</v>
      </c>
      <c r="K64" s="51"/>
      <c r="L64" s="15"/>
      <c r="N64" s="93" t="s">
        <v>382</v>
      </c>
      <c r="O64" s="51"/>
      <c r="P64" s="15"/>
      <c r="R64" s="93" t="s">
        <v>382</v>
      </c>
      <c r="S64" s="51"/>
      <c r="T64" s="15"/>
      <c r="V64" s="93" t="s">
        <v>382</v>
      </c>
      <c r="W64" s="51"/>
      <c r="X64" s="15"/>
      <c r="Z64" s="93" t="s">
        <v>382</v>
      </c>
      <c r="AA64" s="51"/>
    </row>
    <row r="65" spans="1:27" ht="16" thickBot="1" x14ac:dyDescent="0.4">
      <c r="B65" s="49"/>
      <c r="C65" s="49"/>
      <c r="D65" s="46"/>
      <c r="E65" s="46"/>
      <c r="H65" s="15"/>
      <c r="I65" s="51"/>
      <c r="J65" s="51"/>
      <c r="K65" s="51"/>
      <c r="L65" s="15"/>
      <c r="N65" s="51"/>
      <c r="O65" s="51"/>
      <c r="P65" s="15"/>
      <c r="R65" s="51"/>
      <c r="S65" s="51"/>
      <c r="T65" s="15"/>
      <c r="V65" s="51"/>
      <c r="W65" s="51"/>
      <c r="X65" s="15"/>
      <c r="Z65" s="51"/>
      <c r="AA65" s="51"/>
    </row>
    <row r="66" spans="1:27" ht="15.5" x14ac:dyDescent="0.35">
      <c r="B66" s="49" t="str">
        <f>'Evaluation Summary'!B14</f>
        <v>Section 7 - System Integration</v>
      </c>
      <c r="C66" s="49"/>
      <c r="D66" s="46"/>
      <c r="E66" s="46"/>
      <c r="F66" s="190">
        <f>'Evaluation Summary'!C14/'Evaluation Summary'!$C$23</f>
        <v>0.125</v>
      </c>
      <c r="G66" s="198">
        <f>SUM(G67:G76)</f>
        <v>10</v>
      </c>
      <c r="H66" s="15"/>
      <c r="I66" s="264" t="str">
        <f>'Evaluation Summary'!D4</f>
        <v>Company 1</v>
      </c>
      <c r="J66" s="218">
        <f>SUM(J67:J76)</f>
        <v>0</v>
      </c>
      <c r="K66" s="48" t="s">
        <v>10</v>
      </c>
      <c r="L66" s="15"/>
      <c r="M66" s="264" t="str">
        <f>'Evaluation Summary'!E4</f>
        <v>Company 2</v>
      </c>
      <c r="N66" s="218">
        <f>SUM(N67:N76)</f>
        <v>0</v>
      </c>
      <c r="O66" s="48" t="s">
        <v>10</v>
      </c>
      <c r="P66" s="15"/>
      <c r="Q66" s="264" t="str">
        <f>'Evaluation Summary'!F4</f>
        <v>Company 3</v>
      </c>
      <c r="R66" s="218">
        <f>SUM(R67:R76)</f>
        <v>0</v>
      </c>
      <c r="S66" s="48" t="s">
        <v>10</v>
      </c>
      <c r="T66" s="15"/>
      <c r="U66" s="264" t="str">
        <f>'Evaluation Summary'!G4</f>
        <v>Company 4</v>
      </c>
      <c r="V66" s="218">
        <f>SUM(V67:V76)</f>
        <v>0</v>
      </c>
      <c r="W66" s="48" t="s">
        <v>10</v>
      </c>
      <c r="X66" s="15"/>
      <c r="Y66" s="264" t="str">
        <f>'Evaluation Summary'!H4</f>
        <v>Company 5</v>
      </c>
      <c r="Z66" s="218">
        <f>SUM(Z67:Z76)</f>
        <v>0</v>
      </c>
      <c r="AA66" s="48" t="s">
        <v>10</v>
      </c>
    </row>
    <row r="67" spans="1:27" ht="29" x14ac:dyDescent="0.35">
      <c r="A67" s="44" t="s">
        <v>512</v>
      </c>
      <c r="B67" s="52" t="s">
        <v>532</v>
      </c>
      <c r="C67" s="52"/>
      <c r="D67" s="53"/>
      <c r="E67" s="50" t="s">
        <v>52</v>
      </c>
      <c r="F67" s="186">
        <v>0.02</v>
      </c>
      <c r="G67" s="200">
        <v>1</v>
      </c>
      <c r="H67" s="15"/>
      <c r="I67" s="281"/>
      <c r="J67" s="85">
        <v>0</v>
      </c>
      <c r="K67" s="55"/>
      <c r="L67" s="15"/>
      <c r="M67" s="281"/>
      <c r="N67" s="85">
        <v>0</v>
      </c>
      <c r="O67" s="55"/>
      <c r="P67" s="15"/>
      <c r="Q67" s="281"/>
      <c r="R67" s="85">
        <v>0</v>
      </c>
      <c r="S67" s="55"/>
      <c r="T67" s="15"/>
      <c r="U67" s="281"/>
      <c r="V67" s="85">
        <v>0</v>
      </c>
      <c r="W67" s="55"/>
      <c r="X67" s="15"/>
      <c r="Y67" s="281"/>
      <c r="Z67" s="85">
        <v>0</v>
      </c>
      <c r="AA67" s="55"/>
    </row>
    <row r="68" spans="1:27" ht="29" x14ac:dyDescent="0.35">
      <c r="A68" s="44" t="s">
        <v>513</v>
      </c>
      <c r="B68" s="52" t="s">
        <v>533</v>
      </c>
      <c r="C68" s="52"/>
      <c r="D68" s="53"/>
      <c r="E68" s="50" t="s">
        <v>52</v>
      </c>
      <c r="F68" s="186">
        <v>0.01</v>
      </c>
      <c r="G68" s="200">
        <v>1</v>
      </c>
      <c r="H68" s="15"/>
      <c r="I68" s="281"/>
      <c r="J68" s="85">
        <v>0</v>
      </c>
      <c r="K68" s="55"/>
      <c r="L68" s="15"/>
      <c r="M68" s="281"/>
      <c r="N68" s="85">
        <v>0</v>
      </c>
      <c r="O68" s="55"/>
      <c r="P68" s="15"/>
      <c r="Q68" s="281"/>
      <c r="R68" s="85">
        <v>0</v>
      </c>
      <c r="S68" s="55"/>
      <c r="T68" s="15"/>
      <c r="U68" s="281"/>
      <c r="V68" s="85">
        <v>0</v>
      </c>
      <c r="W68" s="55"/>
      <c r="X68" s="15"/>
      <c r="Y68" s="281"/>
      <c r="Z68" s="85">
        <v>0</v>
      </c>
      <c r="AA68" s="55"/>
    </row>
    <row r="69" spans="1:27" ht="29" x14ac:dyDescent="0.35">
      <c r="A69" s="44" t="s">
        <v>521</v>
      </c>
      <c r="B69" s="52" t="s">
        <v>534</v>
      </c>
      <c r="C69" s="52"/>
      <c r="D69" s="53"/>
      <c r="E69" s="50" t="s">
        <v>52</v>
      </c>
      <c r="F69" s="186">
        <v>0.01</v>
      </c>
      <c r="G69" s="200">
        <v>1</v>
      </c>
      <c r="H69" s="15"/>
      <c r="I69" s="281"/>
      <c r="J69" s="85">
        <v>0</v>
      </c>
      <c r="K69" s="55"/>
      <c r="L69" s="15"/>
      <c r="M69" s="281"/>
      <c r="N69" s="85">
        <v>0</v>
      </c>
      <c r="O69" s="55"/>
      <c r="P69" s="15"/>
      <c r="Q69" s="281"/>
      <c r="R69" s="85">
        <v>0</v>
      </c>
      <c r="S69" s="55"/>
      <c r="T69" s="15"/>
      <c r="U69" s="281"/>
      <c r="V69" s="85">
        <v>0</v>
      </c>
      <c r="W69" s="55"/>
      <c r="X69" s="15"/>
      <c r="Y69" s="281"/>
      <c r="Z69" s="85">
        <v>0</v>
      </c>
      <c r="AA69" s="55"/>
    </row>
    <row r="70" spans="1:27" ht="29" x14ac:dyDescent="0.35">
      <c r="A70" s="44" t="s">
        <v>514</v>
      </c>
      <c r="B70" s="52" t="s">
        <v>535</v>
      </c>
      <c r="C70" s="52"/>
      <c r="D70" s="53"/>
      <c r="E70" s="50" t="s">
        <v>52</v>
      </c>
      <c r="F70" s="186">
        <v>0.01</v>
      </c>
      <c r="G70" s="200">
        <v>1</v>
      </c>
      <c r="H70" s="15"/>
      <c r="I70" s="281"/>
      <c r="J70" s="85">
        <v>0</v>
      </c>
      <c r="K70" s="55"/>
      <c r="L70" s="15"/>
      <c r="M70" s="281"/>
      <c r="N70" s="85">
        <v>0</v>
      </c>
      <c r="O70" s="55"/>
      <c r="P70" s="15"/>
      <c r="Q70" s="281"/>
      <c r="R70" s="85">
        <v>0</v>
      </c>
      <c r="S70" s="55"/>
      <c r="T70" s="15"/>
      <c r="U70" s="281"/>
      <c r="V70" s="85">
        <v>0</v>
      </c>
      <c r="W70" s="55"/>
      <c r="X70" s="15"/>
      <c r="Y70" s="281"/>
      <c r="Z70" s="85">
        <v>0</v>
      </c>
      <c r="AA70" s="55"/>
    </row>
    <row r="71" spans="1:27" ht="29" x14ac:dyDescent="0.35">
      <c r="A71" s="44" t="s">
        <v>515</v>
      </c>
      <c r="B71" s="52" t="s">
        <v>536</v>
      </c>
      <c r="C71" s="52"/>
      <c r="D71" s="53"/>
      <c r="E71" s="50" t="s">
        <v>52</v>
      </c>
      <c r="F71" s="186">
        <v>0.01</v>
      </c>
      <c r="G71" s="200">
        <v>1</v>
      </c>
      <c r="H71" s="15"/>
      <c r="I71" s="281"/>
      <c r="J71" s="85">
        <v>0</v>
      </c>
      <c r="K71" s="55"/>
      <c r="L71" s="15"/>
      <c r="M71" s="281"/>
      <c r="N71" s="85">
        <v>0</v>
      </c>
      <c r="O71" s="55"/>
      <c r="P71" s="15"/>
      <c r="Q71" s="281"/>
      <c r="R71" s="85">
        <v>0</v>
      </c>
      <c r="S71" s="55"/>
      <c r="T71" s="15"/>
      <c r="U71" s="281"/>
      <c r="V71" s="85">
        <v>0</v>
      </c>
      <c r="W71" s="55"/>
      <c r="X71" s="15"/>
      <c r="Y71" s="281"/>
      <c r="Z71" s="85">
        <v>0</v>
      </c>
      <c r="AA71" s="55"/>
    </row>
    <row r="72" spans="1:27" ht="29" x14ac:dyDescent="0.35">
      <c r="A72" s="44" t="s">
        <v>516</v>
      </c>
      <c r="B72" s="52" t="s">
        <v>537</v>
      </c>
      <c r="C72" s="52"/>
      <c r="D72" s="53"/>
      <c r="E72" s="50" t="s">
        <v>245</v>
      </c>
      <c r="F72" s="186">
        <v>0.01</v>
      </c>
      <c r="G72" s="200">
        <v>1</v>
      </c>
      <c r="H72" s="15"/>
      <c r="I72" s="281"/>
      <c r="J72" s="85">
        <v>0</v>
      </c>
      <c r="K72" s="55"/>
      <c r="L72" s="15"/>
      <c r="M72" s="281"/>
      <c r="N72" s="85">
        <v>0</v>
      </c>
      <c r="O72" s="55"/>
      <c r="P72" s="15"/>
      <c r="Q72" s="281"/>
      <c r="R72" s="85">
        <v>0</v>
      </c>
      <c r="S72" s="55"/>
      <c r="T72" s="15"/>
      <c r="U72" s="281"/>
      <c r="V72" s="85">
        <v>0</v>
      </c>
      <c r="W72" s="55"/>
      <c r="X72" s="15"/>
      <c r="Y72" s="281"/>
      <c r="Z72" s="85">
        <v>0</v>
      </c>
      <c r="AA72" s="55"/>
    </row>
    <row r="73" spans="1:27" ht="29" x14ac:dyDescent="0.35">
      <c r="A73" s="44" t="s">
        <v>517</v>
      </c>
      <c r="B73" s="52" t="s">
        <v>538</v>
      </c>
      <c r="C73" s="52"/>
      <c r="D73" s="53"/>
      <c r="E73" s="50" t="s">
        <v>245</v>
      </c>
      <c r="F73" s="186">
        <v>0.01</v>
      </c>
      <c r="G73" s="200">
        <v>1</v>
      </c>
      <c r="H73" s="15"/>
      <c r="I73" s="281"/>
      <c r="J73" s="85">
        <v>0</v>
      </c>
      <c r="K73" s="55"/>
      <c r="L73" s="15"/>
      <c r="M73" s="281"/>
      <c r="N73" s="85">
        <v>0</v>
      </c>
      <c r="O73" s="55"/>
      <c r="P73" s="15"/>
      <c r="Q73" s="281"/>
      <c r="R73" s="85">
        <v>0</v>
      </c>
      <c r="S73" s="55"/>
      <c r="T73" s="15"/>
      <c r="U73" s="281"/>
      <c r="V73" s="85">
        <v>0</v>
      </c>
      <c r="W73" s="55"/>
      <c r="X73" s="15"/>
      <c r="Y73" s="281"/>
      <c r="Z73" s="85">
        <v>0</v>
      </c>
      <c r="AA73" s="55"/>
    </row>
    <row r="74" spans="1:27" ht="29" x14ac:dyDescent="0.35">
      <c r="A74" s="44" t="s">
        <v>518</v>
      </c>
      <c r="B74" s="52" t="s">
        <v>539</v>
      </c>
      <c r="C74" s="52"/>
      <c r="D74" s="53"/>
      <c r="E74" s="50" t="s">
        <v>245</v>
      </c>
      <c r="F74" s="186">
        <v>0.01</v>
      </c>
      <c r="G74" s="200">
        <v>1</v>
      </c>
      <c r="H74" s="15"/>
      <c r="I74" s="281"/>
      <c r="J74" s="85">
        <v>0</v>
      </c>
      <c r="K74" s="55"/>
      <c r="L74" s="15"/>
      <c r="M74" s="281"/>
      <c r="N74" s="85">
        <v>0</v>
      </c>
      <c r="O74" s="55"/>
      <c r="P74" s="15"/>
      <c r="Q74" s="281"/>
      <c r="R74" s="85">
        <v>0</v>
      </c>
      <c r="S74" s="55"/>
      <c r="T74" s="15"/>
      <c r="U74" s="281"/>
      <c r="V74" s="85">
        <v>0</v>
      </c>
      <c r="W74" s="55"/>
      <c r="X74" s="15"/>
      <c r="Y74" s="281"/>
      <c r="Z74" s="85">
        <v>0</v>
      </c>
      <c r="AA74" s="55"/>
    </row>
    <row r="75" spans="1:27" ht="29" x14ac:dyDescent="0.35">
      <c r="A75" s="44" t="s">
        <v>519</v>
      </c>
      <c r="B75" s="52" t="s">
        <v>540</v>
      </c>
      <c r="C75" s="52"/>
      <c r="D75" s="80" t="s">
        <v>22</v>
      </c>
      <c r="E75" s="50" t="s">
        <v>245</v>
      </c>
      <c r="F75" s="186">
        <v>1.7500000000000002E-2</v>
      </c>
      <c r="G75" s="200">
        <v>1</v>
      </c>
      <c r="H75" s="15"/>
      <c r="I75" s="281"/>
      <c r="J75" s="85">
        <v>0</v>
      </c>
      <c r="K75" s="55"/>
      <c r="L75" s="15"/>
      <c r="M75" s="281"/>
      <c r="N75" s="85">
        <v>0</v>
      </c>
      <c r="O75" s="55"/>
      <c r="P75" s="15"/>
      <c r="Q75" s="281"/>
      <c r="R75" s="85">
        <v>0</v>
      </c>
      <c r="S75" s="55"/>
      <c r="T75" s="15"/>
      <c r="U75" s="281"/>
      <c r="V75" s="85">
        <v>0</v>
      </c>
      <c r="W75" s="55"/>
      <c r="X75" s="15"/>
      <c r="Y75" s="281"/>
      <c r="Z75" s="85">
        <v>0</v>
      </c>
      <c r="AA75" s="55"/>
    </row>
    <row r="76" spans="1:27" ht="29.5" thickBot="1" x14ac:dyDescent="0.4">
      <c r="A76" s="44" t="s">
        <v>520</v>
      </c>
      <c r="B76" s="52" t="s">
        <v>541</v>
      </c>
      <c r="C76" s="52"/>
      <c r="D76" s="80" t="s">
        <v>22</v>
      </c>
      <c r="E76" s="50" t="s">
        <v>245</v>
      </c>
      <c r="F76" s="186">
        <v>1.7500000000000002E-2</v>
      </c>
      <c r="G76" s="200">
        <v>1</v>
      </c>
      <c r="H76" s="15"/>
      <c r="I76" s="287"/>
      <c r="J76" s="217">
        <v>0</v>
      </c>
      <c r="K76" s="71"/>
      <c r="L76" s="15"/>
      <c r="M76" s="287"/>
      <c r="N76" s="217">
        <v>0</v>
      </c>
      <c r="O76" s="71"/>
      <c r="P76" s="15"/>
      <c r="Q76" s="287"/>
      <c r="R76" s="217">
        <v>0</v>
      </c>
      <c r="S76" s="71"/>
      <c r="T76" s="15"/>
      <c r="U76" s="287"/>
      <c r="V76" s="217">
        <v>0</v>
      </c>
      <c r="W76" s="71"/>
      <c r="X76" s="15"/>
      <c r="Y76" s="287"/>
      <c r="Z76" s="217">
        <v>0</v>
      </c>
      <c r="AA76" s="71"/>
    </row>
    <row r="77" spans="1:27" x14ac:dyDescent="0.35">
      <c r="B77" s="43"/>
      <c r="C77" s="43"/>
      <c r="D77" s="46"/>
      <c r="E77" s="46"/>
      <c r="F77" s="213">
        <f>SUM(F67:F76)</f>
        <v>0.125</v>
      </c>
      <c r="G77" s="221">
        <f>SUM(G67:G76)</f>
        <v>10</v>
      </c>
      <c r="H77" s="15"/>
      <c r="I77" s="51"/>
      <c r="J77" s="92">
        <f>SUM(J66/$G$77*$F$77)</f>
        <v>0</v>
      </c>
      <c r="K77" s="51"/>
      <c r="L77" s="15"/>
      <c r="N77" s="92">
        <f>SUM(N66/$G$77*$F$77)</f>
        <v>0</v>
      </c>
      <c r="O77" s="51"/>
      <c r="P77" s="15"/>
      <c r="R77" s="92">
        <f>SUM(R66/$G$77*$F$77)</f>
        <v>0</v>
      </c>
      <c r="S77" s="51"/>
      <c r="T77" s="15"/>
      <c r="V77" s="92">
        <f>SUM(V66/$G$77*$F$77)</f>
        <v>0</v>
      </c>
      <c r="W77" s="51"/>
      <c r="X77" s="15"/>
      <c r="Z77" s="92">
        <f>SUM(Z66/$G$77*$F$77)</f>
        <v>0</v>
      </c>
      <c r="AA77" s="51"/>
    </row>
    <row r="78" spans="1:27" ht="29.5" thickBot="1" x14ac:dyDescent="0.4">
      <c r="B78" s="63" t="s">
        <v>12</v>
      </c>
      <c r="C78" s="63"/>
      <c r="D78" s="46"/>
      <c r="E78" s="46"/>
      <c r="F78" s="84" t="s">
        <v>76</v>
      </c>
      <c r="H78" s="15"/>
      <c r="I78" s="51"/>
      <c r="J78" s="93" t="s">
        <v>382</v>
      </c>
      <c r="K78" s="51"/>
      <c r="L78" s="15"/>
      <c r="N78" s="93" t="s">
        <v>382</v>
      </c>
      <c r="O78" s="51"/>
      <c r="P78" s="15"/>
      <c r="R78" s="93" t="s">
        <v>382</v>
      </c>
      <c r="S78" s="51"/>
      <c r="T78" s="15"/>
      <c r="V78" s="93" t="s">
        <v>382</v>
      </c>
      <c r="W78" s="51"/>
      <c r="X78" s="15"/>
      <c r="Z78" s="93" t="s">
        <v>382</v>
      </c>
      <c r="AA78" s="51"/>
    </row>
    <row r="79" spans="1:27" ht="15" thickBot="1" x14ac:dyDescent="0.4">
      <c r="B79" s="43"/>
      <c r="C79" s="43"/>
      <c r="D79" s="46"/>
      <c r="E79" s="46"/>
      <c r="H79" s="15"/>
      <c r="I79" s="51"/>
      <c r="J79" s="51"/>
      <c r="K79" s="51"/>
      <c r="L79" s="15"/>
      <c r="N79" s="51"/>
      <c r="O79" s="51"/>
      <c r="P79" s="15"/>
      <c r="R79" s="51"/>
      <c r="S79" s="51"/>
      <c r="T79" s="15"/>
      <c r="V79" s="51"/>
      <c r="W79" s="51"/>
      <c r="X79" s="15"/>
      <c r="Z79" s="51"/>
      <c r="AA79" s="51"/>
    </row>
    <row r="80" spans="1:27" ht="15.5" x14ac:dyDescent="0.35">
      <c r="B80" s="49" t="str">
        <f>'Evaluation Summary'!B15</f>
        <v>Section 8 - Performance &amp; Capacity Management</v>
      </c>
      <c r="C80" s="49"/>
      <c r="D80" s="46"/>
      <c r="E80" s="46"/>
      <c r="F80" s="190">
        <f>'Evaluation Summary'!C15/'Evaluation Summary'!$C$23</f>
        <v>0.125</v>
      </c>
      <c r="G80" s="198">
        <f>SUM(G81:G90)</f>
        <v>10</v>
      </c>
      <c r="H80" s="15"/>
      <c r="I80" s="264" t="str">
        <f>'Evaluation Summary'!D4</f>
        <v>Company 1</v>
      </c>
      <c r="J80" s="218">
        <f>SUM(J81:J90)</f>
        <v>0</v>
      </c>
      <c r="K80" s="103" t="s">
        <v>10</v>
      </c>
      <c r="L80" s="15"/>
      <c r="M80" s="264" t="str">
        <f>'Evaluation Summary'!E4</f>
        <v>Company 2</v>
      </c>
      <c r="N80" s="218">
        <f>SUM(N81:N90)</f>
        <v>0</v>
      </c>
      <c r="O80" s="103" t="s">
        <v>10</v>
      </c>
      <c r="P80" s="15"/>
      <c r="Q80" s="264" t="str">
        <f>'Evaluation Summary'!F4</f>
        <v>Company 3</v>
      </c>
      <c r="R80" s="218">
        <f>SUM(R81:R90)</f>
        <v>0</v>
      </c>
      <c r="S80" s="103" t="s">
        <v>10</v>
      </c>
      <c r="T80" s="15"/>
      <c r="U80" s="264" t="str">
        <f>'Evaluation Summary'!G4</f>
        <v>Company 4</v>
      </c>
      <c r="V80" s="218">
        <f>SUM(V81:V90)</f>
        <v>0</v>
      </c>
      <c r="W80" s="103" t="s">
        <v>10</v>
      </c>
      <c r="X80" s="15"/>
      <c r="Y80" s="264" t="str">
        <f>'Evaluation Summary'!H4</f>
        <v>Company 5</v>
      </c>
      <c r="Z80" s="218">
        <f>SUM(Z81:Z90)</f>
        <v>0</v>
      </c>
      <c r="AA80" s="103" t="s">
        <v>10</v>
      </c>
    </row>
    <row r="81" spans="1:27" ht="29" x14ac:dyDescent="0.35">
      <c r="A81" s="44" t="s">
        <v>502</v>
      </c>
      <c r="B81" s="52" t="s">
        <v>522</v>
      </c>
      <c r="C81" s="52"/>
      <c r="D81" s="53"/>
      <c r="E81" s="50" t="s">
        <v>52</v>
      </c>
      <c r="F81" s="186">
        <v>1.2500000000000001E-2</v>
      </c>
      <c r="G81" s="200">
        <v>1</v>
      </c>
      <c r="H81" s="15"/>
      <c r="I81" s="281"/>
      <c r="J81" s="85">
        <v>0</v>
      </c>
      <c r="K81" s="55"/>
      <c r="L81" s="15"/>
      <c r="M81" s="281"/>
      <c r="N81" s="85">
        <v>0</v>
      </c>
      <c r="O81" s="55"/>
      <c r="P81" s="15"/>
      <c r="Q81" s="281"/>
      <c r="R81" s="85">
        <v>0</v>
      </c>
      <c r="S81" s="55"/>
      <c r="T81" s="15"/>
      <c r="U81" s="281"/>
      <c r="V81" s="85">
        <v>0</v>
      </c>
      <c r="W81" s="55"/>
      <c r="X81" s="15"/>
      <c r="Y81" s="281"/>
      <c r="Z81" s="85">
        <v>0</v>
      </c>
      <c r="AA81" s="55"/>
    </row>
    <row r="82" spans="1:27" ht="29" x14ac:dyDescent="0.35">
      <c r="A82" s="44" t="s">
        <v>503</v>
      </c>
      <c r="B82" s="52" t="s">
        <v>523</v>
      </c>
      <c r="C82" s="52"/>
      <c r="D82" s="53"/>
      <c r="E82" s="50" t="s">
        <v>52</v>
      </c>
      <c r="F82" s="186">
        <v>1.2500000000000001E-2</v>
      </c>
      <c r="G82" s="200">
        <v>1</v>
      </c>
      <c r="H82" s="15"/>
      <c r="I82" s="281"/>
      <c r="J82" s="85">
        <v>0</v>
      </c>
      <c r="K82" s="55"/>
      <c r="L82" s="15"/>
      <c r="M82" s="281"/>
      <c r="N82" s="85">
        <v>0</v>
      </c>
      <c r="O82" s="55"/>
      <c r="P82" s="15"/>
      <c r="Q82" s="281"/>
      <c r="R82" s="85">
        <v>0</v>
      </c>
      <c r="S82" s="55"/>
      <c r="T82" s="15"/>
      <c r="U82" s="281"/>
      <c r="V82" s="85">
        <v>0</v>
      </c>
      <c r="W82" s="55"/>
      <c r="X82" s="15"/>
      <c r="Y82" s="281"/>
      <c r="Z82" s="85">
        <v>0</v>
      </c>
      <c r="AA82" s="55"/>
    </row>
    <row r="83" spans="1:27" ht="29" x14ac:dyDescent="0.35">
      <c r="A83" s="44" t="s">
        <v>504</v>
      </c>
      <c r="B83" s="52" t="s">
        <v>524</v>
      </c>
      <c r="C83" s="52"/>
      <c r="D83" s="53"/>
      <c r="E83" s="50" t="s">
        <v>52</v>
      </c>
      <c r="F83" s="186">
        <v>1.2500000000000001E-2</v>
      </c>
      <c r="G83" s="200">
        <v>1</v>
      </c>
      <c r="H83" s="15"/>
      <c r="I83" s="281"/>
      <c r="J83" s="85">
        <v>0</v>
      </c>
      <c r="K83" s="55"/>
      <c r="L83" s="15"/>
      <c r="M83" s="281"/>
      <c r="N83" s="85">
        <v>0</v>
      </c>
      <c r="O83" s="55"/>
      <c r="P83" s="15"/>
      <c r="Q83" s="281"/>
      <c r="R83" s="85">
        <v>0</v>
      </c>
      <c r="S83" s="55"/>
      <c r="T83" s="15"/>
      <c r="U83" s="281"/>
      <c r="V83" s="85">
        <v>0</v>
      </c>
      <c r="W83" s="55"/>
      <c r="X83" s="15"/>
      <c r="Y83" s="281"/>
      <c r="Z83" s="85">
        <v>0</v>
      </c>
      <c r="AA83" s="55"/>
    </row>
    <row r="84" spans="1:27" ht="29" x14ac:dyDescent="0.35">
      <c r="A84" s="44" t="s">
        <v>505</v>
      </c>
      <c r="B84" s="52" t="s">
        <v>525</v>
      </c>
      <c r="C84" s="52"/>
      <c r="D84" s="53"/>
      <c r="E84" s="50" t="s">
        <v>52</v>
      </c>
      <c r="F84" s="186">
        <v>1.2500000000000001E-2</v>
      </c>
      <c r="G84" s="200">
        <v>1</v>
      </c>
      <c r="H84" s="15"/>
      <c r="I84" s="281"/>
      <c r="J84" s="85">
        <v>0</v>
      </c>
      <c r="K84" s="55"/>
      <c r="L84" s="15"/>
      <c r="M84" s="281"/>
      <c r="N84" s="85">
        <v>0</v>
      </c>
      <c r="O84" s="55"/>
      <c r="P84" s="15"/>
      <c r="Q84" s="281"/>
      <c r="R84" s="85">
        <v>0</v>
      </c>
      <c r="S84" s="55"/>
      <c r="T84" s="15"/>
      <c r="U84" s="281"/>
      <c r="V84" s="85">
        <v>0</v>
      </c>
      <c r="W84" s="55"/>
      <c r="X84" s="15"/>
      <c r="Y84" s="281"/>
      <c r="Z84" s="85">
        <v>0</v>
      </c>
      <c r="AA84" s="55"/>
    </row>
    <row r="85" spans="1:27" ht="29" x14ac:dyDescent="0.35">
      <c r="A85" s="44" t="s">
        <v>506</v>
      </c>
      <c r="B85" s="52" t="s">
        <v>526</v>
      </c>
      <c r="C85" s="52"/>
      <c r="D85" s="53"/>
      <c r="E85" s="50" t="s">
        <v>52</v>
      </c>
      <c r="F85" s="186">
        <v>1.2500000000000001E-2</v>
      </c>
      <c r="G85" s="200">
        <v>1</v>
      </c>
      <c r="H85" s="15"/>
      <c r="I85" s="281"/>
      <c r="J85" s="85">
        <v>0</v>
      </c>
      <c r="K85" s="55"/>
      <c r="L85" s="15"/>
      <c r="M85" s="281"/>
      <c r="N85" s="85">
        <v>0</v>
      </c>
      <c r="O85" s="55"/>
      <c r="P85" s="15"/>
      <c r="Q85" s="281"/>
      <c r="R85" s="85">
        <v>0</v>
      </c>
      <c r="S85" s="55"/>
      <c r="T85" s="15"/>
      <c r="U85" s="281"/>
      <c r="V85" s="85">
        <v>0</v>
      </c>
      <c r="W85" s="55"/>
      <c r="X85" s="15"/>
      <c r="Y85" s="281"/>
      <c r="Z85" s="85">
        <v>0</v>
      </c>
      <c r="AA85" s="55"/>
    </row>
    <row r="86" spans="1:27" ht="29" x14ac:dyDescent="0.35">
      <c r="A86" s="44" t="s">
        <v>507</v>
      </c>
      <c r="B86" s="52" t="s">
        <v>527</v>
      </c>
      <c r="C86" s="52"/>
      <c r="D86" s="53"/>
      <c r="E86" s="50" t="s">
        <v>52</v>
      </c>
      <c r="F86" s="186">
        <v>1.2500000000000001E-2</v>
      </c>
      <c r="G86" s="200">
        <v>1</v>
      </c>
      <c r="H86" s="15"/>
      <c r="I86" s="281"/>
      <c r="J86" s="85">
        <v>0</v>
      </c>
      <c r="K86" s="55"/>
      <c r="L86" s="15"/>
      <c r="M86" s="281"/>
      <c r="N86" s="85">
        <v>0</v>
      </c>
      <c r="O86" s="55"/>
      <c r="P86" s="15"/>
      <c r="Q86" s="281"/>
      <c r="R86" s="85">
        <v>0</v>
      </c>
      <c r="S86" s="55"/>
      <c r="T86" s="15"/>
      <c r="U86" s="281"/>
      <c r="V86" s="85">
        <v>0</v>
      </c>
      <c r="W86" s="55"/>
      <c r="X86" s="15"/>
      <c r="Y86" s="281"/>
      <c r="Z86" s="85">
        <v>0</v>
      </c>
      <c r="AA86" s="55"/>
    </row>
    <row r="87" spans="1:27" ht="29" x14ac:dyDescent="0.35">
      <c r="A87" s="44" t="s">
        <v>508</v>
      </c>
      <c r="B87" s="52" t="s">
        <v>528</v>
      </c>
      <c r="C87" s="52"/>
      <c r="D87" s="53"/>
      <c r="E87" s="50" t="s">
        <v>52</v>
      </c>
      <c r="F87" s="186">
        <v>1.2500000000000001E-2</v>
      </c>
      <c r="G87" s="200">
        <v>1</v>
      </c>
      <c r="H87" s="15"/>
      <c r="I87" s="281"/>
      <c r="J87" s="85">
        <v>0</v>
      </c>
      <c r="K87" s="55"/>
      <c r="L87" s="15"/>
      <c r="M87" s="281"/>
      <c r="N87" s="85">
        <v>0</v>
      </c>
      <c r="O87" s="55"/>
      <c r="P87" s="15"/>
      <c r="Q87" s="281"/>
      <c r="R87" s="85">
        <v>0</v>
      </c>
      <c r="S87" s="55"/>
      <c r="T87" s="15"/>
      <c r="U87" s="281"/>
      <c r="V87" s="85">
        <v>0</v>
      </c>
      <c r="W87" s="55"/>
      <c r="X87" s="15"/>
      <c r="Y87" s="281"/>
      <c r="Z87" s="85">
        <v>0</v>
      </c>
      <c r="AA87" s="55"/>
    </row>
    <row r="88" spans="1:27" ht="29" x14ac:dyDescent="0.35">
      <c r="A88" s="44" t="s">
        <v>509</v>
      </c>
      <c r="B88" s="52" t="s">
        <v>529</v>
      </c>
      <c r="C88" s="52"/>
      <c r="D88" s="53"/>
      <c r="E88" s="50" t="s">
        <v>52</v>
      </c>
      <c r="F88" s="186">
        <v>1.2500000000000001E-2</v>
      </c>
      <c r="G88" s="200">
        <v>1</v>
      </c>
      <c r="H88" s="15"/>
      <c r="I88" s="281"/>
      <c r="J88" s="85">
        <v>0</v>
      </c>
      <c r="K88" s="55"/>
      <c r="L88" s="15"/>
      <c r="M88" s="281"/>
      <c r="N88" s="85">
        <v>0</v>
      </c>
      <c r="O88" s="55"/>
      <c r="P88" s="15"/>
      <c r="Q88" s="281"/>
      <c r="R88" s="85">
        <v>0</v>
      </c>
      <c r="S88" s="55"/>
      <c r="T88" s="15"/>
      <c r="U88" s="281"/>
      <c r="V88" s="85">
        <v>0</v>
      </c>
      <c r="W88" s="55"/>
      <c r="X88" s="15"/>
      <c r="Y88" s="281"/>
      <c r="Z88" s="85">
        <v>0</v>
      </c>
      <c r="AA88" s="55"/>
    </row>
    <row r="89" spans="1:27" ht="29" x14ac:dyDescent="0.35">
      <c r="A89" s="44" t="s">
        <v>510</v>
      </c>
      <c r="B89" s="52" t="s">
        <v>530</v>
      </c>
      <c r="C89" s="52"/>
      <c r="D89" s="53"/>
      <c r="E89" s="50" t="s">
        <v>52</v>
      </c>
      <c r="F89" s="186">
        <v>1.2500000000000001E-2</v>
      </c>
      <c r="G89" s="200">
        <v>1</v>
      </c>
      <c r="H89" s="15"/>
      <c r="I89" s="281"/>
      <c r="J89" s="85">
        <v>0</v>
      </c>
      <c r="K89" s="69"/>
      <c r="L89" s="15"/>
      <c r="M89" s="281"/>
      <c r="N89" s="85">
        <v>0</v>
      </c>
      <c r="O89" s="69"/>
      <c r="P89" s="15"/>
      <c r="Q89" s="281"/>
      <c r="R89" s="85">
        <v>0</v>
      </c>
      <c r="S89" s="69"/>
      <c r="T89" s="15"/>
      <c r="U89" s="281"/>
      <c r="V89" s="85">
        <v>0</v>
      </c>
      <c r="W89" s="69"/>
      <c r="X89" s="15"/>
      <c r="Y89" s="281"/>
      <c r="Z89" s="85">
        <v>0</v>
      </c>
      <c r="AA89" s="69"/>
    </row>
    <row r="90" spans="1:27" ht="29.5" thickBot="1" x14ac:dyDescent="0.4">
      <c r="A90" s="44" t="s">
        <v>511</v>
      </c>
      <c r="B90" s="52" t="s">
        <v>531</v>
      </c>
      <c r="C90" s="52"/>
      <c r="D90" s="53"/>
      <c r="E90" s="50" t="s">
        <v>52</v>
      </c>
      <c r="F90" s="186">
        <v>1.2500000000000001E-2</v>
      </c>
      <c r="G90" s="200">
        <v>1</v>
      </c>
      <c r="H90" s="15"/>
      <c r="I90" s="287"/>
      <c r="J90" s="217">
        <v>0</v>
      </c>
      <c r="K90" s="71"/>
      <c r="L90" s="15"/>
      <c r="M90" s="281"/>
      <c r="N90" s="217">
        <v>0</v>
      </c>
      <c r="O90" s="71"/>
      <c r="P90" s="15"/>
      <c r="Q90" s="281"/>
      <c r="R90" s="217">
        <v>0</v>
      </c>
      <c r="S90" s="71"/>
      <c r="T90" s="15"/>
      <c r="U90" s="281"/>
      <c r="V90" s="217">
        <v>0</v>
      </c>
      <c r="W90" s="71"/>
      <c r="X90" s="15"/>
      <c r="Y90" s="281"/>
      <c r="Z90" s="217">
        <v>0</v>
      </c>
      <c r="AA90" s="71"/>
    </row>
    <row r="91" spans="1:27" x14ac:dyDescent="0.35">
      <c r="D91" s="46"/>
      <c r="E91" s="46"/>
      <c r="F91" s="213">
        <f>SUM(F81:F90)</f>
        <v>0.12499999999999999</v>
      </c>
      <c r="G91" s="221">
        <f>SUM(G81:G90)</f>
        <v>10</v>
      </c>
      <c r="H91" s="15"/>
      <c r="I91" s="51"/>
      <c r="J91" s="237">
        <f>J80/$G$91*$F$91</f>
        <v>0</v>
      </c>
      <c r="K91" s="51"/>
      <c r="L91" s="15"/>
      <c r="N91" s="237">
        <f>N80/$G$91*$F$91</f>
        <v>0</v>
      </c>
      <c r="O91" s="51"/>
      <c r="P91" s="15"/>
      <c r="R91" s="237">
        <f>R80/$G$91*$F$91</f>
        <v>0</v>
      </c>
      <c r="S91" s="51"/>
      <c r="T91" s="15"/>
      <c r="V91" s="237">
        <f>V80/$G$91*$F$91</f>
        <v>0</v>
      </c>
      <c r="W91" s="51"/>
      <c r="X91" s="15"/>
      <c r="Z91" s="237">
        <f>Z80/$G$91*$F$91</f>
        <v>0</v>
      </c>
      <c r="AA91" s="51"/>
    </row>
    <row r="92" spans="1:27" ht="29.5" thickBot="1" x14ac:dyDescent="0.4">
      <c r="B92" s="63"/>
      <c r="C92" s="63"/>
      <c r="D92" s="46"/>
      <c r="E92" s="46"/>
      <c r="H92" s="15"/>
      <c r="I92" s="51"/>
      <c r="J92" s="93" t="s">
        <v>382</v>
      </c>
      <c r="K92" s="51"/>
      <c r="L92" s="15"/>
      <c r="N92" s="93" t="s">
        <v>382</v>
      </c>
      <c r="O92" s="51"/>
      <c r="P92" s="15"/>
      <c r="R92" s="93" t="s">
        <v>382</v>
      </c>
      <c r="S92" s="51"/>
      <c r="T92" s="15"/>
      <c r="V92" s="93" t="s">
        <v>382</v>
      </c>
      <c r="W92" s="51"/>
      <c r="X92" s="15"/>
      <c r="Z92" s="93" t="s">
        <v>382</v>
      </c>
      <c r="AA92" s="51"/>
    </row>
    <row r="93" spans="1:27" x14ac:dyDescent="0.35">
      <c r="B93" s="63"/>
      <c r="C93" s="63"/>
      <c r="D93" s="46"/>
      <c r="E93" s="46"/>
      <c r="H93" s="15"/>
      <c r="I93" s="51"/>
      <c r="J93" s="65"/>
      <c r="K93" s="51"/>
      <c r="L93" s="15"/>
      <c r="N93" s="65"/>
      <c r="O93" s="51"/>
      <c r="P93" s="15"/>
      <c r="R93" s="65"/>
      <c r="S93" s="51"/>
      <c r="T93" s="15"/>
      <c r="V93" s="65"/>
      <c r="W93" s="51"/>
      <c r="X93" s="15"/>
      <c r="Z93" s="65"/>
      <c r="AA93" s="51"/>
    </row>
    <row r="94" spans="1:27" ht="15" thickBot="1" x14ac:dyDescent="0.4">
      <c r="B94" s="43"/>
      <c r="C94" s="43"/>
      <c r="D94" s="46"/>
      <c r="E94" s="46"/>
      <c r="H94" s="15"/>
      <c r="I94" s="51"/>
      <c r="J94" s="51"/>
      <c r="K94" s="51"/>
      <c r="L94" s="15"/>
      <c r="N94" s="51"/>
      <c r="O94" s="51"/>
      <c r="P94" s="15"/>
      <c r="R94" s="51"/>
      <c r="S94" s="51"/>
      <c r="T94" s="15"/>
      <c r="V94" s="51"/>
      <c r="W94" s="51"/>
      <c r="X94" s="15"/>
      <c r="Z94" s="51"/>
      <c r="AA94" s="51"/>
    </row>
    <row r="95" spans="1:27" ht="15.5" x14ac:dyDescent="0.35">
      <c r="B95" s="75" t="str">
        <f>'Evaluation Summary'!B16</f>
        <v>Section 9 - Data Management</v>
      </c>
      <c r="C95" s="75"/>
      <c r="D95" s="46"/>
      <c r="E95" s="46"/>
      <c r="F95" s="190">
        <f>'Evaluation Summary'!C16/'Evaluation Summary'!$C$23</f>
        <v>9.9999999999999992E-2</v>
      </c>
      <c r="G95" s="198">
        <f>SUM(G96:G107)</f>
        <v>12</v>
      </c>
      <c r="H95" s="15"/>
      <c r="I95" s="264" t="str">
        <f>'Evaluation Summary'!D4</f>
        <v>Company 1</v>
      </c>
      <c r="J95" s="218">
        <f>SUM(J96:J108)</f>
        <v>0</v>
      </c>
      <c r="K95" s="103" t="s">
        <v>10</v>
      </c>
      <c r="L95" s="15"/>
      <c r="M95" s="264" t="str">
        <f>'Evaluation Summary'!E4</f>
        <v>Company 2</v>
      </c>
      <c r="N95" s="218">
        <f>SUM(N96:N108)</f>
        <v>0</v>
      </c>
      <c r="O95" s="103" t="s">
        <v>10</v>
      </c>
      <c r="P95" s="15"/>
      <c r="Q95" s="264" t="str">
        <f>'Evaluation Summary'!F4</f>
        <v>Company 3</v>
      </c>
      <c r="R95" s="218">
        <f>SUM(R96:R108)</f>
        <v>0</v>
      </c>
      <c r="S95" s="103" t="s">
        <v>10</v>
      </c>
      <c r="T95" s="15"/>
      <c r="U95" s="264" t="str">
        <f>'Evaluation Summary'!G4</f>
        <v>Company 4</v>
      </c>
      <c r="V95" s="218">
        <f>SUM(V96:V108)</f>
        <v>0</v>
      </c>
      <c r="W95" s="103" t="s">
        <v>10</v>
      </c>
      <c r="X95" s="15"/>
      <c r="Y95" s="264" t="str">
        <f>'Evaluation Summary'!H4</f>
        <v>Company 5</v>
      </c>
      <c r="Z95" s="218">
        <f>SUM(Z96:Z108)</f>
        <v>0</v>
      </c>
      <c r="AA95" s="103" t="s">
        <v>10</v>
      </c>
    </row>
    <row r="96" spans="1:27" ht="29" x14ac:dyDescent="0.35">
      <c r="A96" s="44" t="s">
        <v>323</v>
      </c>
      <c r="B96" s="52" t="s">
        <v>240</v>
      </c>
      <c r="C96" s="52"/>
      <c r="D96" s="53"/>
      <c r="E96" s="50" t="s">
        <v>52</v>
      </c>
      <c r="F96" s="186">
        <v>0.01</v>
      </c>
      <c r="G96" s="200">
        <v>1</v>
      </c>
      <c r="H96" s="15"/>
      <c r="I96" s="265"/>
      <c r="J96" s="85">
        <v>0</v>
      </c>
      <c r="K96" s="55"/>
      <c r="L96" s="15"/>
      <c r="M96" s="281"/>
      <c r="N96" s="85">
        <v>0</v>
      </c>
      <c r="O96" s="55"/>
      <c r="P96" s="15"/>
      <c r="Q96" s="281"/>
      <c r="R96" s="85">
        <v>0</v>
      </c>
      <c r="S96" s="55"/>
      <c r="T96" s="15"/>
      <c r="U96" s="281"/>
      <c r="V96" s="85">
        <v>0</v>
      </c>
      <c r="W96" s="55"/>
      <c r="X96" s="15"/>
      <c r="Y96" s="281"/>
      <c r="Z96" s="85">
        <v>0</v>
      </c>
      <c r="AA96" s="55"/>
    </row>
    <row r="97" spans="1:27" ht="29" x14ac:dyDescent="0.35">
      <c r="A97" s="44" t="s">
        <v>324</v>
      </c>
      <c r="B97" s="52" t="s">
        <v>313</v>
      </c>
      <c r="C97" s="52"/>
      <c r="D97" s="53"/>
      <c r="E97" s="50" t="s">
        <v>52</v>
      </c>
      <c r="F97" s="186">
        <v>0.01</v>
      </c>
      <c r="G97" s="200">
        <v>1</v>
      </c>
      <c r="H97" s="15"/>
      <c r="I97" s="265"/>
      <c r="J97" s="85">
        <v>0</v>
      </c>
      <c r="K97" s="55"/>
      <c r="L97" s="15"/>
      <c r="M97" s="281"/>
      <c r="N97" s="85">
        <v>0</v>
      </c>
      <c r="O97" s="55"/>
      <c r="P97" s="15"/>
      <c r="Q97" s="281"/>
      <c r="R97" s="85">
        <v>0</v>
      </c>
      <c r="S97" s="55"/>
      <c r="T97" s="15"/>
      <c r="U97" s="281"/>
      <c r="V97" s="85">
        <v>0</v>
      </c>
      <c r="W97" s="55"/>
      <c r="X97" s="15"/>
      <c r="Y97" s="281"/>
      <c r="Z97" s="85">
        <v>0</v>
      </c>
      <c r="AA97" s="55"/>
    </row>
    <row r="98" spans="1:27" ht="29" x14ac:dyDescent="0.35">
      <c r="A98" s="44" t="s">
        <v>325</v>
      </c>
      <c r="B98" s="52" t="s">
        <v>314</v>
      </c>
      <c r="C98" s="52"/>
      <c r="D98" s="53"/>
      <c r="E98" s="50" t="s">
        <v>52</v>
      </c>
      <c r="F98" s="186">
        <v>0.01</v>
      </c>
      <c r="G98" s="200">
        <v>1</v>
      </c>
      <c r="H98" s="15"/>
      <c r="I98" s="265"/>
      <c r="J98" s="85">
        <v>0</v>
      </c>
      <c r="K98" s="55"/>
      <c r="L98" s="15"/>
      <c r="M98" s="281"/>
      <c r="N98" s="85">
        <v>0</v>
      </c>
      <c r="O98" s="55"/>
      <c r="P98" s="15"/>
      <c r="Q98" s="281"/>
      <c r="R98" s="85">
        <v>0</v>
      </c>
      <c r="S98" s="55"/>
      <c r="T98" s="15"/>
      <c r="U98" s="281"/>
      <c r="V98" s="85">
        <v>0</v>
      </c>
      <c r="W98" s="55"/>
      <c r="X98" s="15"/>
      <c r="Y98" s="281"/>
      <c r="Z98" s="85">
        <v>0</v>
      </c>
      <c r="AA98" s="55"/>
    </row>
    <row r="99" spans="1:27" ht="29" x14ac:dyDescent="0.35">
      <c r="A99" s="44" t="s">
        <v>326</v>
      </c>
      <c r="B99" s="52" t="s">
        <v>315</v>
      </c>
      <c r="C99" s="52"/>
      <c r="D99" s="53"/>
      <c r="E99" s="50" t="s">
        <v>52</v>
      </c>
      <c r="F99" s="186">
        <v>0.01</v>
      </c>
      <c r="G99" s="200">
        <v>1</v>
      </c>
      <c r="H99" s="15"/>
      <c r="I99" s="265"/>
      <c r="J99" s="85">
        <v>0</v>
      </c>
      <c r="K99" s="55"/>
      <c r="L99" s="15"/>
      <c r="M99" s="281"/>
      <c r="N99" s="85">
        <v>0</v>
      </c>
      <c r="O99" s="55"/>
      <c r="P99" s="15"/>
      <c r="Q99" s="281"/>
      <c r="R99" s="85">
        <v>0</v>
      </c>
      <c r="S99" s="55"/>
      <c r="T99" s="15"/>
      <c r="U99" s="281"/>
      <c r="V99" s="85">
        <v>0</v>
      </c>
      <c r="W99" s="55"/>
      <c r="X99" s="15"/>
      <c r="Y99" s="281"/>
      <c r="Z99" s="85">
        <v>0</v>
      </c>
      <c r="AA99" s="55"/>
    </row>
    <row r="100" spans="1:27" ht="29" x14ac:dyDescent="0.35">
      <c r="A100" s="44" t="s">
        <v>327</v>
      </c>
      <c r="B100" s="52" t="s">
        <v>501</v>
      </c>
      <c r="C100" s="52"/>
      <c r="D100" s="53"/>
      <c r="E100" s="50" t="s">
        <v>245</v>
      </c>
      <c r="F100" s="186">
        <v>0.01</v>
      </c>
      <c r="G100" s="200">
        <v>1</v>
      </c>
      <c r="H100" s="15"/>
      <c r="I100" s="265"/>
      <c r="J100" s="85">
        <v>0</v>
      </c>
      <c r="K100" s="55"/>
      <c r="L100" s="15"/>
      <c r="M100" s="281"/>
      <c r="N100" s="85">
        <v>0</v>
      </c>
      <c r="O100" s="55"/>
      <c r="P100" s="15"/>
      <c r="Q100" s="281"/>
      <c r="R100" s="85">
        <v>0</v>
      </c>
      <c r="S100" s="55"/>
      <c r="T100" s="15"/>
      <c r="U100" s="281"/>
      <c r="V100" s="85">
        <v>0</v>
      </c>
      <c r="W100" s="55"/>
      <c r="X100" s="15"/>
      <c r="Y100" s="281"/>
      <c r="Z100" s="85">
        <v>0</v>
      </c>
      <c r="AA100" s="55"/>
    </row>
    <row r="101" spans="1:27" ht="29" x14ac:dyDescent="0.35">
      <c r="A101" s="44" t="s">
        <v>328</v>
      </c>
      <c r="B101" s="52" t="s">
        <v>316</v>
      </c>
      <c r="C101" s="52"/>
      <c r="D101" s="53"/>
      <c r="E101" s="50" t="s">
        <v>52</v>
      </c>
      <c r="F101" s="186">
        <v>0.01</v>
      </c>
      <c r="G101" s="200">
        <v>1</v>
      </c>
      <c r="H101" s="15"/>
      <c r="I101" s="265"/>
      <c r="J101" s="85">
        <v>0</v>
      </c>
      <c r="K101" s="55"/>
      <c r="L101" s="15"/>
      <c r="M101" s="281"/>
      <c r="N101" s="85">
        <v>0</v>
      </c>
      <c r="O101" s="55"/>
      <c r="P101" s="15"/>
      <c r="Q101" s="281"/>
      <c r="R101" s="85">
        <v>0</v>
      </c>
      <c r="S101" s="55"/>
      <c r="T101" s="15"/>
      <c r="U101" s="281"/>
      <c r="V101" s="85">
        <v>0</v>
      </c>
      <c r="W101" s="55"/>
      <c r="X101" s="15"/>
      <c r="Y101" s="281"/>
      <c r="Z101" s="85">
        <v>0</v>
      </c>
      <c r="AA101" s="55"/>
    </row>
    <row r="102" spans="1:27" ht="29" x14ac:dyDescent="0.35">
      <c r="A102" s="44" t="s">
        <v>329</v>
      </c>
      <c r="B102" s="52" t="s">
        <v>317</v>
      </c>
      <c r="C102" s="52"/>
      <c r="D102" s="53"/>
      <c r="E102" s="50" t="s">
        <v>52</v>
      </c>
      <c r="F102" s="186">
        <v>0.01</v>
      </c>
      <c r="G102" s="200">
        <v>1</v>
      </c>
      <c r="H102" s="15"/>
      <c r="I102" s="265"/>
      <c r="J102" s="85">
        <v>0</v>
      </c>
      <c r="K102" s="55"/>
      <c r="L102" s="15"/>
      <c r="M102" s="281"/>
      <c r="N102" s="85">
        <v>0</v>
      </c>
      <c r="O102" s="55"/>
      <c r="P102" s="15"/>
      <c r="Q102" s="281"/>
      <c r="R102" s="85">
        <v>0</v>
      </c>
      <c r="S102" s="55"/>
      <c r="T102" s="15"/>
      <c r="U102" s="281"/>
      <c r="V102" s="85">
        <v>0</v>
      </c>
      <c r="W102" s="55"/>
      <c r="X102" s="15"/>
      <c r="Y102" s="281"/>
      <c r="Z102" s="85">
        <v>0</v>
      </c>
      <c r="AA102" s="55"/>
    </row>
    <row r="103" spans="1:27" ht="29" x14ac:dyDescent="0.35">
      <c r="A103" s="44" t="s">
        <v>330</v>
      </c>
      <c r="B103" s="52" t="s">
        <v>318</v>
      </c>
      <c r="C103" s="52"/>
      <c r="D103" s="53"/>
      <c r="E103" s="50" t="s">
        <v>52</v>
      </c>
      <c r="F103" s="186">
        <v>5.0000000000000001E-3</v>
      </c>
      <c r="G103" s="200">
        <v>1</v>
      </c>
      <c r="H103" s="15"/>
      <c r="I103" s="265"/>
      <c r="J103" s="85">
        <v>0</v>
      </c>
      <c r="K103" s="55"/>
      <c r="L103" s="15"/>
      <c r="M103" s="281"/>
      <c r="N103" s="85">
        <v>0</v>
      </c>
      <c r="O103" s="55"/>
      <c r="P103" s="15"/>
      <c r="Q103" s="281"/>
      <c r="R103" s="85">
        <v>0</v>
      </c>
      <c r="S103" s="55"/>
      <c r="T103" s="15"/>
      <c r="U103" s="281"/>
      <c r="V103" s="85">
        <v>0</v>
      </c>
      <c r="W103" s="55"/>
      <c r="X103" s="15"/>
      <c r="Y103" s="281"/>
      <c r="Z103" s="85">
        <v>0</v>
      </c>
      <c r="AA103" s="55"/>
    </row>
    <row r="104" spans="1:27" ht="29" x14ac:dyDescent="0.35">
      <c r="A104" s="44" t="s">
        <v>331</v>
      </c>
      <c r="B104" s="52" t="s">
        <v>319</v>
      </c>
      <c r="C104" s="52"/>
      <c r="D104" s="53"/>
      <c r="E104" s="50" t="s">
        <v>52</v>
      </c>
      <c r="F104" s="186">
        <v>5.0000000000000001E-3</v>
      </c>
      <c r="G104" s="200">
        <v>1</v>
      </c>
      <c r="H104" s="15"/>
      <c r="I104" s="265"/>
      <c r="J104" s="85">
        <v>0</v>
      </c>
      <c r="K104" s="55"/>
      <c r="L104" s="15"/>
      <c r="M104" s="281"/>
      <c r="N104" s="85">
        <v>0</v>
      </c>
      <c r="O104" s="55"/>
      <c r="P104" s="15"/>
      <c r="Q104" s="281"/>
      <c r="R104" s="85">
        <v>0</v>
      </c>
      <c r="S104" s="55"/>
      <c r="T104" s="15"/>
      <c r="U104" s="281"/>
      <c r="V104" s="85">
        <v>0</v>
      </c>
      <c r="W104" s="55"/>
      <c r="X104" s="15"/>
      <c r="Y104" s="281"/>
      <c r="Z104" s="85">
        <v>0</v>
      </c>
      <c r="AA104" s="55"/>
    </row>
    <row r="105" spans="1:27" ht="29" x14ac:dyDescent="0.35">
      <c r="A105" s="44" t="s">
        <v>332</v>
      </c>
      <c r="B105" s="52" t="s">
        <v>320</v>
      </c>
      <c r="C105" s="52"/>
      <c r="D105" s="53"/>
      <c r="E105" s="50" t="s">
        <v>245</v>
      </c>
      <c r="F105" s="186">
        <v>5.0000000000000001E-3</v>
      </c>
      <c r="G105" s="200">
        <v>1</v>
      </c>
      <c r="H105" s="15"/>
      <c r="I105" s="265"/>
      <c r="J105" s="85">
        <v>0</v>
      </c>
      <c r="K105" s="55"/>
      <c r="L105" s="15"/>
      <c r="M105" s="281"/>
      <c r="N105" s="85">
        <v>0</v>
      </c>
      <c r="O105" s="55"/>
      <c r="P105" s="15"/>
      <c r="Q105" s="281"/>
      <c r="R105" s="85">
        <v>0</v>
      </c>
      <c r="S105" s="55"/>
      <c r="T105" s="15"/>
      <c r="U105" s="281"/>
      <c r="V105" s="85">
        <v>0</v>
      </c>
      <c r="W105" s="55"/>
      <c r="X105" s="15"/>
      <c r="Y105" s="281"/>
      <c r="Z105" s="85">
        <v>0</v>
      </c>
      <c r="AA105" s="55"/>
    </row>
    <row r="106" spans="1:27" ht="29" x14ac:dyDescent="0.35">
      <c r="A106" s="44" t="s">
        <v>333</v>
      </c>
      <c r="B106" s="52" t="s">
        <v>321</v>
      </c>
      <c r="C106" s="52"/>
      <c r="D106" s="53"/>
      <c r="E106" s="50" t="s">
        <v>245</v>
      </c>
      <c r="F106" s="186">
        <v>5.0000000000000001E-3</v>
      </c>
      <c r="G106" s="200">
        <v>1</v>
      </c>
      <c r="H106" s="15"/>
      <c r="I106" s="265"/>
      <c r="J106" s="85">
        <v>0</v>
      </c>
      <c r="K106" s="55"/>
      <c r="L106" s="15"/>
      <c r="M106" s="281"/>
      <c r="N106" s="85">
        <v>0</v>
      </c>
      <c r="O106" s="55"/>
      <c r="P106" s="15"/>
      <c r="Q106" s="281"/>
      <c r="R106" s="85">
        <v>0</v>
      </c>
      <c r="S106" s="55"/>
      <c r="T106" s="15"/>
      <c r="U106" s="281"/>
      <c r="V106" s="85">
        <v>0</v>
      </c>
      <c r="W106" s="55"/>
      <c r="X106" s="15"/>
      <c r="Y106" s="281"/>
      <c r="Z106" s="85">
        <v>0</v>
      </c>
      <c r="AA106" s="55"/>
    </row>
    <row r="107" spans="1:27" ht="29" x14ac:dyDescent="0.35">
      <c r="A107" s="44" t="s">
        <v>334</v>
      </c>
      <c r="B107" s="52" t="s">
        <v>322</v>
      </c>
      <c r="C107" s="52"/>
      <c r="D107" s="53"/>
      <c r="E107" s="50" t="s">
        <v>245</v>
      </c>
      <c r="F107" s="186">
        <v>5.0000000000000001E-3</v>
      </c>
      <c r="G107" s="200">
        <v>1</v>
      </c>
      <c r="H107" s="15"/>
      <c r="I107" s="265"/>
      <c r="J107" s="85">
        <v>0</v>
      </c>
      <c r="K107" s="69"/>
      <c r="L107" s="15"/>
      <c r="M107" s="281"/>
      <c r="N107" s="85">
        <v>0</v>
      </c>
      <c r="O107" s="69"/>
      <c r="P107" s="15"/>
      <c r="Q107" s="281"/>
      <c r="R107" s="85">
        <v>0</v>
      </c>
      <c r="S107" s="69"/>
      <c r="T107" s="15"/>
      <c r="U107" s="281"/>
      <c r="V107" s="85">
        <v>0</v>
      </c>
      <c r="W107" s="69"/>
      <c r="X107" s="15"/>
      <c r="Y107" s="281"/>
      <c r="Z107" s="85">
        <v>0</v>
      </c>
      <c r="AA107" s="69"/>
    </row>
    <row r="108" spans="1:27" ht="58.5" thickBot="1" x14ac:dyDescent="0.4">
      <c r="A108" s="44" t="s">
        <v>351</v>
      </c>
      <c r="B108" s="7" t="s">
        <v>98</v>
      </c>
      <c r="C108" s="7"/>
      <c r="D108" s="21"/>
      <c r="E108" s="35" t="s">
        <v>28</v>
      </c>
      <c r="F108" s="186">
        <v>5.0000000000000001E-3</v>
      </c>
      <c r="G108" s="200">
        <v>4</v>
      </c>
      <c r="H108" s="15"/>
      <c r="I108" s="266"/>
      <c r="J108" s="217">
        <v>0</v>
      </c>
      <c r="K108" s="71"/>
      <c r="L108" s="15"/>
      <c r="M108" s="281"/>
      <c r="N108" s="217">
        <v>0</v>
      </c>
      <c r="O108" s="71"/>
      <c r="P108" s="15"/>
      <c r="Q108" s="281"/>
      <c r="R108" s="217">
        <v>0</v>
      </c>
      <c r="S108" s="71"/>
      <c r="T108" s="15"/>
      <c r="U108" s="281"/>
      <c r="V108" s="217">
        <v>0</v>
      </c>
      <c r="W108" s="71"/>
      <c r="X108" s="15"/>
      <c r="Y108" s="281"/>
      <c r="Z108" s="217">
        <v>0</v>
      </c>
      <c r="AA108" s="71"/>
    </row>
    <row r="109" spans="1:27" x14ac:dyDescent="0.35">
      <c r="B109" s="187"/>
      <c r="C109" s="187"/>
      <c r="D109" s="72"/>
      <c r="E109" s="188"/>
      <c r="F109" s="213">
        <f>SUM(F96:F108)</f>
        <v>0.10000000000000003</v>
      </c>
      <c r="G109" s="221">
        <f>SUM(G96:G108)</f>
        <v>16</v>
      </c>
      <c r="H109" s="15"/>
      <c r="I109" s="65"/>
      <c r="J109" s="92">
        <f>J95/$G$109*$F$109</f>
        <v>0</v>
      </c>
      <c r="K109" s="51"/>
      <c r="L109" s="15"/>
      <c r="M109" s="65"/>
      <c r="N109" s="92">
        <f>N95/$G$109*$F$109</f>
        <v>0</v>
      </c>
      <c r="O109" s="51"/>
      <c r="P109" s="15"/>
      <c r="Q109" s="65"/>
      <c r="R109" s="92">
        <f>R95/$G$109*$F$109</f>
        <v>0</v>
      </c>
      <c r="S109" s="51"/>
      <c r="T109" s="15"/>
      <c r="U109" s="65"/>
      <c r="V109" s="92">
        <f>V95/$G$109*$F$109</f>
        <v>0</v>
      </c>
      <c r="W109" s="51"/>
      <c r="X109" s="15"/>
      <c r="Y109" s="65"/>
      <c r="Z109" s="92">
        <f>Z95/$G$109*$F$109</f>
        <v>0</v>
      </c>
      <c r="AA109" s="51"/>
    </row>
    <row r="110" spans="1:27" ht="29.5" thickBot="1" x14ac:dyDescent="0.4">
      <c r="B110" s="187"/>
      <c r="C110" s="187"/>
      <c r="D110" s="72"/>
      <c r="E110" s="188"/>
      <c r="F110" s="213"/>
      <c r="G110" s="221"/>
      <c r="H110" s="15"/>
      <c r="I110" s="65"/>
      <c r="J110" s="93" t="s">
        <v>382</v>
      </c>
      <c r="K110" s="51"/>
      <c r="L110" s="15"/>
      <c r="M110" s="65"/>
      <c r="N110" s="93" t="s">
        <v>382</v>
      </c>
      <c r="O110" s="51"/>
      <c r="P110" s="15"/>
      <c r="Q110" s="65"/>
      <c r="R110" s="93" t="s">
        <v>382</v>
      </c>
      <c r="S110" s="51"/>
      <c r="T110" s="15"/>
      <c r="U110" s="65"/>
      <c r="V110" s="93" t="s">
        <v>382</v>
      </c>
      <c r="W110" s="51"/>
      <c r="X110" s="15"/>
      <c r="Y110" s="65"/>
      <c r="Z110" s="93" t="s">
        <v>382</v>
      </c>
      <c r="AA110" s="51"/>
    </row>
    <row r="111" spans="1:27" x14ac:dyDescent="0.35">
      <c r="B111" s="187"/>
      <c r="C111" s="187"/>
      <c r="D111" s="72"/>
      <c r="E111" s="188"/>
      <c r="F111" s="213"/>
      <c r="G111" s="221"/>
      <c r="H111" s="15"/>
      <c r="I111" s="65"/>
      <c r="J111" s="65"/>
      <c r="K111" s="51"/>
      <c r="L111" s="15"/>
      <c r="M111" s="65"/>
      <c r="N111" s="65"/>
      <c r="O111" s="51"/>
      <c r="P111" s="15"/>
      <c r="Q111" s="65"/>
      <c r="R111" s="65"/>
      <c r="S111" s="51"/>
      <c r="T111" s="15"/>
      <c r="U111" s="65"/>
      <c r="V111" s="65"/>
      <c r="W111" s="51"/>
      <c r="X111" s="15"/>
      <c r="Y111" s="65"/>
      <c r="Z111" s="65"/>
      <c r="AA111" s="51"/>
    </row>
    <row r="112" spans="1:27" x14ac:dyDescent="0.3">
      <c r="B112" s="39"/>
      <c r="C112" s="39"/>
      <c r="D112" s="46"/>
      <c r="E112" s="46"/>
      <c r="H112" s="15"/>
      <c r="I112" s="51"/>
      <c r="J112" s="51"/>
      <c r="K112" s="51"/>
      <c r="L112" s="15"/>
      <c r="N112" s="51"/>
      <c r="O112" s="51"/>
      <c r="P112" s="15"/>
      <c r="R112" s="51"/>
      <c r="S112" s="51"/>
      <c r="T112" s="15"/>
      <c r="V112" s="51"/>
      <c r="W112" s="51"/>
      <c r="X112" s="15"/>
      <c r="Z112" s="51"/>
      <c r="AA112" s="51"/>
    </row>
    <row r="113" spans="1:27" ht="15" thickBot="1" x14ac:dyDescent="0.4">
      <c r="B113" s="76"/>
      <c r="C113" s="76"/>
      <c r="D113" s="46"/>
      <c r="E113" s="46"/>
      <c r="H113" s="15"/>
      <c r="I113" s="51"/>
      <c r="J113" s="51"/>
      <c r="K113" s="51"/>
      <c r="L113" s="15"/>
      <c r="N113" s="51"/>
      <c r="O113" s="51"/>
      <c r="P113" s="15"/>
      <c r="R113" s="51"/>
      <c r="S113" s="51"/>
      <c r="T113" s="15"/>
      <c r="V113" s="51"/>
      <c r="W113" s="51"/>
      <c r="X113" s="15"/>
      <c r="Z113" s="51"/>
      <c r="AA113" s="51"/>
    </row>
    <row r="114" spans="1:27" ht="15.5" x14ac:dyDescent="0.35">
      <c r="B114" s="75" t="str">
        <f>'Evaluation Summary'!B17</f>
        <v>Section 10 - System Implementation Strategy</v>
      </c>
      <c r="C114" s="75"/>
      <c r="D114" s="46"/>
      <c r="E114" s="46"/>
      <c r="F114" s="190">
        <f>'Evaluation Summary'!C17/'Evaluation Summary'!$C$23</f>
        <v>2.4999999999999998E-2</v>
      </c>
      <c r="G114" s="198">
        <f>SUM(G115:G117)</f>
        <v>3</v>
      </c>
      <c r="H114" s="15"/>
      <c r="I114" s="264" t="str">
        <f>'Evaluation Summary'!D4</f>
        <v>Company 1</v>
      </c>
      <c r="J114" s="218">
        <f>SUM(J115:J117)</f>
        <v>0</v>
      </c>
      <c r="K114" s="48" t="s">
        <v>10</v>
      </c>
      <c r="L114" s="15"/>
      <c r="M114" s="264" t="str">
        <f>'Evaluation Summary'!E4</f>
        <v>Company 2</v>
      </c>
      <c r="N114" s="218">
        <f>SUM(N115:N117)</f>
        <v>0</v>
      </c>
      <c r="O114" s="48" t="s">
        <v>10</v>
      </c>
      <c r="P114" s="15"/>
      <c r="Q114" s="264" t="str">
        <f>'Evaluation Summary'!F4</f>
        <v>Company 3</v>
      </c>
      <c r="R114" s="218">
        <f>SUM(R115:R117)</f>
        <v>0</v>
      </c>
      <c r="S114" s="48" t="s">
        <v>10</v>
      </c>
      <c r="T114" s="15"/>
      <c r="U114" s="264" t="str">
        <f>'Evaluation Summary'!G4</f>
        <v>Company 4</v>
      </c>
      <c r="V114" s="218">
        <f>SUM(V115:V117)</f>
        <v>0</v>
      </c>
      <c r="W114" s="48" t="s">
        <v>10</v>
      </c>
      <c r="X114" s="15"/>
      <c r="Y114" s="264" t="str">
        <f>'Evaluation Summary'!H4</f>
        <v>Company 5</v>
      </c>
      <c r="Z114" s="218">
        <f>SUM(Z115:Z117)</f>
        <v>0</v>
      </c>
      <c r="AA114" s="48" t="s">
        <v>10</v>
      </c>
    </row>
    <row r="115" spans="1:27" ht="29" x14ac:dyDescent="0.35">
      <c r="A115" s="44" t="s">
        <v>338</v>
      </c>
      <c r="B115" s="52" t="s">
        <v>335</v>
      </c>
      <c r="C115" s="52"/>
      <c r="D115" s="53"/>
      <c r="E115" s="50" t="s">
        <v>52</v>
      </c>
      <c r="F115" s="186">
        <v>5.0000000000000001E-3</v>
      </c>
      <c r="G115" s="200">
        <v>1</v>
      </c>
      <c r="H115" s="15"/>
      <c r="I115" s="281"/>
      <c r="J115" s="85">
        <v>0</v>
      </c>
      <c r="K115" s="55"/>
      <c r="L115" s="15"/>
      <c r="M115" s="281"/>
      <c r="N115" s="85">
        <v>0</v>
      </c>
      <c r="O115" s="55"/>
      <c r="P115" s="15"/>
      <c r="Q115" s="281"/>
      <c r="R115" s="85">
        <v>0</v>
      </c>
      <c r="S115" s="55"/>
      <c r="T115" s="15"/>
      <c r="U115" s="281"/>
      <c r="V115" s="85">
        <v>0</v>
      </c>
      <c r="W115" s="55"/>
      <c r="X115" s="15"/>
      <c r="Y115" s="281"/>
      <c r="Z115" s="85">
        <v>0</v>
      </c>
      <c r="AA115" s="55"/>
    </row>
    <row r="116" spans="1:27" ht="29" x14ac:dyDescent="0.35">
      <c r="A116" s="44" t="s">
        <v>339</v>
      </c>
      <c r="B116" s="52" t="s">
        <v>336</v>
      </c>
      <c r="C116" s="52"/>
      <c r="D116" s="53"/>
      <c r="E116" s="50" t="s">
        <v>52</v>
      </c>
      <c r="F116" s="186">
        <v>0.01</v>
      </c>
      <c r="G116" s="200">
        <v>1</v>
      </c>
      <c r="H116" s="15"/>
      <c r="I116" s="281"/>
      <c r="J116" s="85">
        <v>0</v>
      </c>
      <c r="K116" s="55"/>
      <c r="L116" s="15"/>
      <c r="M116" s="281"/>
      <c r="N116" s="85">
        <v>0</v>
      </c>
      <c r="O116" s="55"/>
      <c r="P116" s="15"/>
      <c r="Q116" s="281"/>
      <c r="R116" s="85">
        <v>0</v>
      </c>
      <c r="S116" s="55"/>
      <c r="T116" s="15"/>
      <c r="U116" s="281"/>
      <c r="V116" s="85">
        <v>0</v>
      </c>
      <c r="W116" s="55"/>
      <c r="X116" s="15"/>
      <c r="Y116" s="281"/>
      <c r="Z116" s="85">
        <v>0</v>
      </c>
      <c r="AA116" s="55"/>
    </row>
    <row r="117" spans="1:27" ht="29.5" thickBot="1" x14ac:dyDescent="0.4">
      <c r="A117" s="44" t="s">
        <v>340</v>
      </c>
      <c r="B117" s="52" t="s">
        <v>337</v>
      </c>
      <c r="C117" s="52"/>
      <c r="D117" s="53"/>
      <c r="E117" s="50" t="s">
        <v>52</v>
      </c>
      <c r="F117" s="186">
        <v>0.01</v>
      </c>
      <c r="G117" s="200">
        <v>1</v>
      </c>
      <c r="H117" s="15"/>
      <c r="I117" s="287"/>
      <c r="J117" s="217">
        <v>0</v>
      </c>
      <c r="K117" s="71"/>
      <c r="L117" s="15"/>
      <c r="M117" s="287"/>
      <c r="N117" s="217">
        <v>0</v>
      </c>
      <c r="O117" s="71"/>
      <c r="P117" s="15"/>
      <c r="Q117" s="287"/>
      <c r="R117" s="217">
        <v>0</v>
      </c>
      <c r="S117" s="71"/>
      <c r="T117" s="15"/>
      <c r="U117" s="287"/>
      <c r="V117" s="217">
        <v>0</v>
      </c>
      <c r="W117" s="71"/>
      <c r="X117" s="15"/>
      <c r="Y117" s="287"/>
      <c r="Z117" s="217">
        <v>0</v>
      </c>
      <c r="AA117" s="71"/>
    </row>
    <row r="118" spans="1:27" ht="15.5" x14ac:dyDescent="0.35">
      <c r="B118" s="49"/>
      <c r="C118" s="49"/>
      <c r="D118" s="46"/>
      <c r="E118" s="46"/>
      <c r="F118" s="213">
        <f>SUM(F115:F117)</f>
        <v>2.5000000000000001E-2</v>
      </c>
      <c r="G118" s="221">
        <f>SUM(G115:G117)</f>
        <v>3</v>
      </c>
      <c r="H118" s="15"/>
      <c r="I118" s="51"/>
      <c r="J118" s="92">
        <f>J80/$G$118*$F$118</f>
        <v>0</v>
      </c>
      <c r="K118" s="51"/>
      <c r="L118" s="15"/>
      <c r="N118" s="92">
        <f>N80/$G$118*$F$118</f>
        <v>0</v>
      </c>
      <c r="O118" s="51"/>
      <c r="P118" s="15"/>
      <c r="R118" s="92">
        <f>R80/$G$118*$F$118</f>
        <v>0</v>
      </c>
      <c r="S118" s="51"/>
      <c r="T118" s="15"/>
      <c r="V118" s="92">
        <f>V80/$G$118*$F$118</f>
        <v>0</v>
      </c>
      <c r="W118" s="51"/>
      <c r="X118" s="15"/>
      <c r="Z118" s="92">
        <f>Z80/$G$118*$F$118</f>
        <v>0</v>
      </c>
      <c r="AA118" s="51"/>
    </row>
    <row r="119" spans="1:27" ht="29.5" thickBot="1" x14ac:dyDescent="0.4">
      <c r="B119" s="63" t="s">
        <v>12</v>
      </c>
      <c r="C119" s="63"/>
      <c r="D119" s="46"/>
      <c r="E119" s="46"/>
      <c r="H119" s="15"/>
      <c r="I119" s="51"/>
      <c r="J119" s="93" t="s">
        <v>382</v>
      </c>
      <c r="K119" s="51"/>
      <c r="L119" s="15"/>
      <c r="N119" s="93" t="s">
        <v>382</v>
      </c>
      <c r="O119" s="51"/>
      <c r="P119" s="15"/>
      <c r="R119" s="93" t="s">
        <v>382</v>
      </c>
      <c r="S119" s="51"/>
      <c r="T119" s="15"/>
      <c r="V119" s="93" t="s">
        <v>382</v>
      </c>
      <c r="W119" s="51"/>
      <c r="X119" s="15"/>
      <c r="Z119" s="93" t="s">
        <v>382</v>
      </c>
      <c r="AA119" s="51"/>
    </row>
    <row r="120" spans="1:27" ht="16" thickBot="1" x14ac:dyDescent="0.4">
      <c r="B120" s="49"/>
      <c r="C120" s="49"/>
      <c r="D120" s="46"/>
      <c r="E120" s="46"/>
      <c r="H120" s="15"/>
      <c r="I120" s="51"/>
      <c r="J120" s="51"/>
      <c r="K120" s="51"/>
      <c r="L120" s="15"/>
      <c r="N120" s="51"/>
      <c r="O120" s="51"/>
      <c r="P120" s="15"/>
      <c r="R120" s="51"/>
      <c r="S120" s="51"/>
      <c r="T120" s="15"/>
      <c r="V120" s="51"/>
      <c r="W120" s="51"/>
      <c r="X120" s="15"/>
      <c r="Z120" s="51"/>
      <c r="AA120" s="51"/>
    </row>
    <row r="121" spans="1:27" ht="15.5" x14ac:dyDescent="0.35">
      <c r="B121" s="75" t="str">
        <f>'Evaluation Summary'!B18</f>
        <v>Section 11 - System Reporting &amp; Analytics</v>
      </c>
      <c r="C121" s="75"/>
      <c r="D121" s="46"/>
      <c r="E121" s="46"/>
      <c r="F121" s="190">
        <f>'Evaluation Summary'!C18/'Evaluation Summary'!$C$23</f>
        <v>9.9999999999999992E-2</v>
      </c>
      <c r="G121" s="199">
        <f>SUM(G122:G130)</f>
        <v>9</v>
      </c>
      <c r="H121" s="15"/>
      <c r="I121" s="264" t="str">
        <f>'Evaluation Summary'!D4</f>
        <v>Company 1</v>
      </c>
      <c r="J121" s="218">
        <f>SUM(J122:J130)</f>
        <v>0</v>
      </c>
      <c r="K121" s="48" t="s">
        <v>10</v>
      </c>
      <c r="L121" s="15"/>
      <c r="M121" s="264" t="str">
        <f>'Evaluation Summary'!E4</f>
        <v>Company 2</v>
      </c>
      <c r="N121" s="218">
        <f>SUM(N122:N130)</f>
        <v>0</v>
      </c>
      <c r="O121" s="48" t="s">
        <v>10</v>
      </c>
      <c r="P121" s="15"/>
      <c r="Q121" s="264" t="str">
        <f>'Evaluation Summary'!F4</f>
        <v>Company 3</v>
      </c>
      <c r="R121" s="218">
        <f>SUM(R122:R130)</f>
        <v>0</v>
      </c>
      <c r="S121" s="48" t="s">
        <v>10</v>
      </c>
      <c r="T121" s="15"/>
      <c r="U121" s="264" t="str">
        <f>'Evaluation Summary'!G4</f>
        <v>Company 4</v>
      </c>
      <c r="V121" s="218">
        <f>SUM(V122:V130)</f>
        <v>0</v>
      </c>
      <c r="W121" s="48" t="s">
        <v>10</v>
      </c>
      <c r="X121" s="15"/>
      <c r="Y121" s="264" t="str">
        <f>'Evaluation Summary'!H4</f>
        <v>Company 5</v>
      </c>
      <c r="Z121" s="218">
        <f>SUM(Z122:Z130)</f>
        <v>0</v>
      </c>
      <c r="AA121" s="48" t="s">
        <v>10</v>
      </c>
    </row>
    <row r="122" spans="1:27" ht="29" x14ac:dyDescent="0.35">
      <c r="A122" s="44" t="s">
        <v>401</v>
      </c>
      <c r="B122" s="52" t="s">
        <v>391</v>
      </c>
      <c r="C122" s="52"/>
      <c r="D122" s="53"/>
      <c r="E122" s="50" t="s">
        <v>52</v>
      </c>
      <c r="F122" s="186">
        <v>1.0999999999999999E-2</v>
      </c>
      <c r="G122" s="200">
        <v>1</v>
      </c>
      <c r="H122" s="15"/>
      <c r="I122" s="281"/>
      <c r="J122" s="85">
        <v>0</v>
      </c>
      <c r="K122" s="55"/>
      <c r="L122" s="15"/>
      <c r="M122" s="281"/>
      <c r="N122" s="85">
        <v>0</v>
      </c>
      <c r="O122" s="55"/>
      <c r="P122" s="15"/>
      <c r="Q122" s="281"/>
      <c r="R122" s="85">
        <v>0</v>
      </c>
      <c r="S122" s="55"/>
      <c r="T122" s="15"/>
      <c r="U122" s="281"/>
      <c r="V122" s="85">
        <v>0</v>
      </c>
      <c r="W122" s="55"/>
      <c r="X122" s="15"/>
      <c r="Y122" s="281"/>
      <c r="Z122" s="85">
        <v>0</v>
      </c>
      <c r="AA122" s="55"/>
    </row>
    <row r="123" spans="1:27" ht="29" x14ac:dyDescent="0.35">
      <c r="A123" s="44" t="s">
        <v>400</v>
      </c>
      <c r="B123" s="52" t="s">
        <v>392</v>
      </c>
      <c r="C123" s="52"/>
      <c r="D123" s="53"/>
      <c r="E123" s="50" t="s">
        <v>52</v>
      </c>
      <c r="F123" s="186">
        <v>1.2E-2</v>
      </c>
      <c r="G123" s="200">
        <v>1</v>
      </c>
      <c r="H123" s="15"/>
      <c r="I123" s="281"/>
      <c r="J123" s="85">
        <v>0</v>
      </c>
      <c r="K123" s="55"/>
      <c r="L123" s="15"/>
      <c r="M123" s="281"/>
      <c r="N123" s="85">
        <v>0</v>
      </c>
      <c r="O123" s="55"/>
      <c r="P123" s="15"/>
      <c r="Q123" s="281"/>
      <c r="R123" s="85">
        <v>0</v>
      </c>
      <c r="S123" s="55"/>
      <c r="T123" s="15"/>
      <c r="U123" s="281"/>
      <c r="V123" s="85">
        <v>0</v>
      </c>
      <c r="W123" s="55"/>
      <c r="X123" s="15"/>
      <c r="Y123" s="281"/>
      <c r="Z123" s="85">
        <v>0</v>
      </c>
      <c r="AA123" s="55"/>
    </row>
    <row r="124" spans="1:27" ht="29" x14ac:dyDescent="0.35">
      <c r="A124" s="44" t="s">
        <v>402</v>
      </c>
      <c r="B124" s="52" t="s">
        <v>393</v>
      </c>
      <c r="C124" s="52"/>
      <c r="D124" s="53"/>
      <c r="E124" s="50" t="s">
        <v>245</v>
      </c>
      <c r="F124" s="186">
        <v>1.0999999999999999E-2</v>
      </c>
      <c r="G124" s="200">
        <v>1</v>
      </c>
      <c r="H124" s="15"/>
      <c r="I124" s="281"/>
      <c r="J124" s="85">
        <v>0</v>
      </c>
      <c r="K124" s="55"/>
      <c r="L124" s="15"/>
      <c r="M124" s="281"/>
      <c r="N124" s="85">
        <v>0</v>
      </c>
      <c r="O124" s="55"/>
      <c r="P124" s="15"/>
      <c r="Q124" s="281"/>
      <c r="R124" s="85">
        <v>0</v>
      </c>
      <c r="S124" s="55"/>
      <c r="T124" s="15"/>
      <c r="U124" s="281"/>
      <c r="V124" s="85">
        <v>0</v>
      </c>
      <c r="W124" s="55"/>
      <c r="X124" s="15"/>
      <c r="Y124" s="281"/>
      <c r="Z124" s="85">
        <v>0</v>
      </c>
      <c r="AA124" s="55"/>
    </row>
    <row r="125" spans="1:27" ht="29" x14ac:dyDescent="0.35">
      <c r="A125" s="44" t="s">
        <v>403</v>
      </c>
      <c r="B125" s="52" t="s">
        <v>394</v>
      </c>
      <c r="C125" s="52"/>
      <c r="D125" s="53"/>
      <c r="E125" s="50" t="s">
        <v>245</v>
      </c>
      <c r="F125" s="186">
        <v>1.0999999999999999E-2</v>
      </c>
      <c r="G125" s="200">
        <v>1</v>
      </c>
      <c r="H125" s="15"/>
      <c r="I125" s="281"/>
      <c r="J125" s="85">
        <v>0</v>
      </c>
      <c r="K125" s="55"/>
      <c r="L125" s="15"/>
      <c r="M125" s="281"/>
      <c r="N125" s="85">
        <v>0</v>
      </c>
      <c r="O125" s="55"/>
      <c r="P125" s="15"/>
      <c r="Q125" s="281"/>
      <c r="R125" s="85">
        <v>0</v>
      </c>
      <c r="S125" s="55"/>
      <c r="T125" s="15"/>
      <c r="U125" s="281"/>
      <c r="V125" s="85">
        <v>0</v>
      </c>
      <c r="W125" s="55"/>
      <c r="X125" s="15"/>
      <c r="Y125" s="281"/>
      <c r="Z125" s="85">
        <v>0</v>
      </c>
      <c r="AA125" s="55"/>
    </row>
    <row r="126" spans="1:27" ht="29" x14ac:dyDescent="0.35">
      <c r="A126" s="44" t="s">
        <v>404</v>
      </c>
      <c r="B126" s="52" t="s">
        <v>395</v>
      </c>
      <c r="C126" s="52"/>
      <c r="D126" s="53"/>
      <c r="E126" s="50" t="s">
        <v>245</v>
      </c>
      <c r="F126" s="186">
        <v>0.01</v>
      </c>
      <c r="G126" s="200">
        <v>1</v>
      </c>
      <c r="H126" s="15"/>
      <c r="I126" s="281"/>
      <c r="J126" s="85">
        <v>0</v>
      </c>
      <c r="K126" s="55"/>
      <c r="L126" s="15"/>
      <c r="M126" s="281"/>
      <c r="N126" s="85">
        <v>0</v>
      </c>
      <c r="O126" s="55"/>
      <c r="P126" s="15"/>
      <c r="Q126" s="281"/>
      <c r="R126" s="85">
        <v>0</v>
      </c>
      <c r="S126" s="55"/>
      <c r="T126" s="15"/>
      <c r="U126" s="281"/>
      <c r="V126" s="85">
        <v>0</v>
      </c>
      <c r="W126" s="55"/>
      <c r="X126" s="15"/>
      <c r="Y126" s="281"/>
      <c r="Z126" s="85">
        <v>0</v>
      </c>
      <c r="AA126" s="55"/>
    </row>
    <row r="127" spans="1:27" ht="29" x14ac:dyDescent="0.35">
      <c r="A127" s="44" t="s">
        <v>405</v>
      </c>
      <c r="B127" s="52" t="s">
        <v>396</v>
      </c>
      <c r="C127" s="52"/>
      <c r="D127" s="53"/>
      <c r="E127" s="50" t="s">
        <v>245</v>
      </c>
      <c r="F127" s="186">
        <v>0.01</v>
      </c>
      <c r="G127" s="200">
        <v>1</v>
      </c>
      <c r="H127" s="15"/>
      <c r="I127" s="281"/>
      <c r="J127" s="85">
        <v>0</v>
      </c>
      <c r="K127" s="55"/>
      <c r="L127" s="15"/>
      <c r="M127" s="281"/>
      <c r="N127" s="85">
        <v>0</v>
      </c>
      <c r="O127" s="55"/>
      <c r="P127" s="15"/>
      <c r="Q127" s="281"/>
      <c r="R127" s="85">
        <v>0</v>
      </c>
      <c r="S127" s="55"/>
      <c r="T127" s="15"/>
      <c r="U127" s="281"/>
      <c r="V127" s="85">
        <v>0</v>
      </c>
      <c r="W127" s="55"/>
      <c r="X127" s="15"/>
      <c r="Y127" s="281"/>
      <c r="Z127" s="85">
        <v>0</v>
      </c>
      <c r="AA127" s="55"/>
    </row>
    <row r="128" spans="1:27" ht="29" x14ac:dyDescent="0.35">
      <c r="A128" s="44" t="s">
        <v>406</v>
      </c>
      <c r="B128" s="52" t="s">
        <v>397</v>
      </c>
      <c r="C128" s="52"/>
      <c r="D128" s="53"/>
      <c r="E128" s="50" t="s">
        <v>245</v>
      </c>
      <c r="F128" s="186">
        <v>0.01</v>
      </c>
      <c r="G128" s="200">
        <v>1</v>
      </c>
      <c r="H128" s="15"/>
      <c r="I128" s="281"/>
      <c r="J128" s="85">
        <v>0</v>
      </c>
      <c r="K128" s="55"/>
      <c r="L128" s="15"/>
      <c r="M128" s="281"/>
      <c r="N128" s="85">
        <v>0</v>
      </c>
      <c r="O128" s="55"/>
      <c r="P128" s="15"/>
      <c r="Q128" s="281"/>
      <c r="R128" s="85">
        <v>0</v>
      </c>
      <c r="S128" s="55"/>
      <c r="T128" s="15"/>
      <c r="U128" s="281"/>
      <c r="V128" s="85">
        <v>0</v>
      </c>
      <c r="W128" s="55"/>
      <c r="X128" s="15"/>
      <c r="Y128" s="281"/>
      <c r="Z128" s="85">
        <v>0</v>
      </c>
      <c r="AA128" s="55"/>
    </row>
    <row r="129" spans="1:27" ht="29" x14ac:dyDescent="0.35">
      <c r="A129" s="44" t="s">
        <v>407</v>
      </c>
      <c r="B129" s="52" t="s">
        <v>398</v>
      </c>
      <c r="C129" s="52"/>
      <c r="D129" s="53"/>
      <c r="E129" s="50" t="s">
        <v>245</v>
      </c>
      <c r="F129" s="186">
        <v>1.4999999999999999E-2</v>
      </c>
      <c r="G129" s="200">
        <v>1</v>
      </c>
      <c r="H129" s="15"/>
      <c r="I129" s="281"/>
      <c r="J129" s="85">
        <v>0</v>
      </c>
      <c r="K129" s="55"/>
      <c r="L129" s="15"/>
      <c r="M129" s="281"/>
      <c r="N129" s="85">
        <v>0</v>
      </c>
      <c r="O129" s="55"/>
      <c r="P129" s="15"/>
      <c r="Q129" s="281"/>
      <c r="R129" s="85">
        <v>0</v>
      </c>
      <c r="S129" s="55"/>
      <c r="T129" s="15"/>
      <c r="U129" s="281"/>
      <c r="V129" s="85">
        <v>0</v>
      </c>
      <c r="W129" s="55"/>
      <c r="X129" s="15"/>
      <c r="Y129" s="281"/>
      <c r="Z129" s="85">
        <v>0</v>
      </c>
      <c r="AA129" s="55"/>
    </row>
    <row r="130" spans="1:27" ht="29.5" thickBot="1" x14ac:dyDescent="0.4">
      <c r="A130" s="44" t="s">
        <v>408</v>
      </c>
      <c r="B130" s="52" t="s">
        <v>399</v>
      </c>
      <c r="C130" s="52"/>
      <c r="D130" s="53"/>
      <c r="E130" s="50" t="s">
        <v>245</v>
      </c>
      <c r="F130" s="186">
        <v>0.01</v>
      </c>
      <c r="G130" s="200">
        <v>1</v>
      </c>
      <c r="H130" s="15"/>
      <c r="I130" s="287"/>
      <c r="J130" s="217">
        <v>0</v>
      </c>
      <c r="K130" s="71"/>
      <c r="L130" s="15"/>
      <c r="M130" s="281"/>
      <c r="N130" s="217">
        <v>0</v>
      </c>
      <c r="O130" s="71"/>
      <c r="P130" s="15"/>
      <c r="Q130" s="281"/>
      <c r="R130" s="217">
        <v>0</v>
      </c>
      <c r="S130" s="71"/>
      <c r="T130" s="15"/>
      <c r="U130" s="281"/>
      <c r="V130" s="217">
        <v>0</v>
      </c>
      <c r="W130" s="71"/>
      <c r="X130" s="15"/>
      <c r="Y130" s="281"/>
      <c r="Z130" s="217">
        <v>0</v>
      </c>
      <c r="AA130" s="71"/>
    </row>
    <row r="131" spans="1:27" x14ac:dyDescent="0.35">
      <c r="B131" s="76"/>
      <c r="C131" s="76"/>
      <c r="D131" s="46"/>
      <c r="E131" s="46"/>
      <c r="F131" s="210">
        <f>SUM(F122:F130)</f>
        <v>9.9999999999999992E-2</v>
      </c>
      <c r="G131" s="220">
        <f>SUM(G122:G130)</f>
        <v>9</v>
      </c>
      <c r="H131" s="15"/>
      <c r="I131" s="65"/>
      <c r="J131" s="92">
        <f>SUM(J121/$G$131*$F$131)</f>
        <v>0</v>
      </c>
      <c r="K131" s="51"/>
      <c r="L131" s="15"/>
      <c r="M131" s="65"/>
      <c r="N131" s="92">
        <f>SUM(N121/$G$131*$F$131)</f>
        <v>0</v>
      </c>
      <c r="O131" s="51"/>
      <c r="P131" s="15"/>
      <c r="Q131" s="65"/>
      <c r="R131" s="92">
        <f>SUM(R121/$G$131*$F$131)</f>
        <v>0</v>
      </c>
      <c r="S131" s="51"/>
      <c r="T131" s="15"/>
      <c r="U131" s="65"/>
      <c r="V131" s="92">
        <f>SUM(V121/$G$131*$F$131)</f>
        <v>0</v>
      </c>
      <c r="W131" s="51"/>
      <c r="X131" s="15"/>
      <c r="Y131" s="65"/>
      <c r="Z131" s="92">
        <f>SUM(Z121/$G$131*$F$131)</f>
        <v>0</v>
      </c>
      <c r="AA131" s="51"/>
    </row>
    <row r="132" spans="1:27" ht="29.5" thickBot="1" x14ac:dyDescent="0.4">
      <c r="B132" s="63" t="s">
        <v>12</v>
      </c>
      <c r="C132" s="63"/>
      <c r="D132" s="46"/>
      <c r="E132" s="46"/>
      <c r="H132" s="15"/>
      <c r="I132" s="51"/>
      <c r="J132" s="93" t="s">
        <v>382</v>
      </c>
      <c r="K132" s="51" t="s">
        <v>76</v>
      </c>
      <c r="L132" s="15"/>
      <c r="N132" s="93" t="s">
        <v>382</v>
      </c>
      <c r="O132" s="51" t="s">
        <v>76</v>
      </c>
      <c r="P132" s="15"/>
      <c r="R132" s="93" t="s">
        <v>382</v>
      </c>
      <c r="S132" s="51" t="s">
        <v>76</v>
      </c>
      <c r="T132" s="15"/>
      <c r="V132" s="93" t="s">
        <v>382</v>
      </c>
      <c r="W132" s="51" t="s">
        <v>76</v>
      </c>
      <c r="X132" s="15"/>
      <c r="Z132" s="93" t="s">
        <v>382</v>
      </c>
      <c r="AA132" s="51" t="s">
        <v>76</v>
      </c>
    </row>
    <row r="133" spans="1:27" x14ac:dyDescent="0.35">
      <c r="B133" s="63"/>
      <c r="C133" s="63"/>
      <c r="D133" s="46"/>
      <c r="E133" s="46"/>
      <c r="H133" s="15"/>
      <c r="I133" s="51"/>
      <c r="J133" s="65"/>
      <c r="K133" s="51"/>
      <c r="L133" s="15"/>
      <c r="N133" s="65"/>
      <c r="O133" s="51"/>
      <c r="P133" s="15"/>
      <c r="R133" s="65"/>
      <c r="S133" s="51"/>
      <c r="T133" s="15"/>
      <c r="V133" s="65"/>
      <c r="W133" s="51"/>
      <c r="X133" s="15"/>
      <c r="Z133" s="65"/>
      <c r="AA133" s="51"/>
    </row>
    <row r="134" spans="1:27" ht="16" thickBot="1" x14ac:dyDescent="0.4">
      <c r="B134" s="49"/>
      <c r="C134" s="49"/>
      <c r="D134" s="46"/>
      <c r="E134" s="46"/>
      <c r="H134" s="15"/>
      <c r="I134" s="51"/>
      <c r="J134" s="51"/>
      <c r="K134" s="51"/>
      <c r="L134" s="15"/>
      <c r="N134" s="51"/>
      <c r="O134" s="51"/>
      <c r="P134" s="15"/>
      <c r="R134" s="51"/>
      <c r="S134" s="51"/>
      <c r="T134" s="15"/>
      <c r="V134" s="51"/>
      <c r="W134" s="51"/>
      <c r="X134" s="15"/>
      <c r="Z134" s="51"/>
      <c r="AA134" s="51"/>
    </row>
    <row r="135" spans="1:27" ht="15.5" x14ac:dyDescent="0.35">
      <c r="B135" s="75" t="str">
        <f>'Evaluation Summary'!B19</f>
        <v>Section 12 - System Maintenance, Support &amp; Lifecycle Management</v>
      </c>
      <c r="C135" s="75"/>
      <c r="D135" s="46"/>
      <c r="E135" s="46"/>
      <c r="F135" s="190">
        <f>'Evaluation Summary'!C19/'Evaluation Summary'!$C$23</f>
        <v>9.9999999999999992E-2</v>
      </c>
      <c r="G135" s="199">
        <f>SUM(G136:G169)</f>
        <v>34</v>
      </c>
      <c r="H135" s="15"/>
      <c r="I135" s="264" t="str">
        <f>'Evaluation Summary'!D4</f>
        <v>Company 1</v>
      </c>
      <c r="J135" s="218">
        <f>SUM(J136:J169)</f>
        <v>0</v>
      </c>
      <c r="K135" s="48" t="s">
        <v>10</v>
      </c>
      <c r="L135" s="15"/>
      <c r="M135" s="264" t="str">
        <f>'Evaluation Summary'!E4</f>
        <v>Company 2</v>
      </c>
      <c r="N135" s="218">
        <f>SUM(N136:N169)</f>
        <v>0</v>
      </c>
      <c r="O135" s="48" t="s">
        <v>10</v>
      </c>
      <c r="P135" s="15"/>
      <c r="Q135" s="264" t="str">
        <f>'Evaluation Summary'!F4</f>
        <v>Company 3</v>
      </c>
      <c r="R135" s="218">
        <f>SUM(R136:R169)</f>
        <v>0</v>
      </c>
      <c r="S135" s="48" t="s">
        <v>10</v>
      </c>
      <c r="T135" s="15"/>
      <c r="U135" s="264" t="str">
        <f>'Evaluation Summary'!G4</f>
        <v>Company 4</v>
      </c>
      <c r="V135" s="218">
        <f>SUM(V136:V169)</f>
        <v>0</v>
      </c>
      <c r="W135" s="48" t="s">
        <v>10</v>
      </c>
      <c r="X135" s="15"/>
      <c r="Y135" s="264" t="str">
        <f>'Evaluation Summary'!H4</f>
        <v>Company 5</v>
      </c>
      <c r="Z135" s="218">
        <f>SUM(Z136:Z169)</f>
        <v>0</v>
      </c>
      <c r="AA135" s="48" t="s">
        <v>10</v>
      </c>
    </row>
    <row r="136" spans="1:27" ht="29" x14ac:dyDescent="0.35">
      <c r="A136" s="44" t="s">
        <v>433</v>
      </c>
      <c r="B136" s="52" t="s">
        <v>467</v>
      </c>
      <c r="C136" s="52"/>
      <c r="D136" s="53"/>
      <c r="E136" s="50" t="s">
        <v>52</v>
      </c>
      <c r="F136" s="186">
        <v>2.5000000000000001E-3</v>
      </c>
      <c r="G136" s="200">
        <v>1</v>
      </c>
      <c r="H136" s="15"/>
      <c r="I136" s="281"/>
      <c r="J136" s="85">
        <v>0</v>
      </c>
      <c r="K136" s="55"/>
      <c r="L136" s="15"/>
      <c r="M136" s="281"/>
      <c r="N136" s="85">
        <v>0</v>
      </c>
      <c r="O136" s="55"/>
      <c r="P136" s="15"/>
      <c r="Q136" s="281"/>
      <c r="R136" s="85">
        <v>0</v>
      </c>
      <c r="S136" s="55"/>
      <c r="T136" s="15"/>
      <c r="U136" s="281"/>
      <c r="V136" s="85">
        <v>0</v>
      </c>
      <c r="W136" s="55"/>
      <c r="X136" s="15"/>
      <c r="Y136" s="281"/>
      <c r="Z136" s="85">
        <v>0</v>
      </c>
      <c r="AA136" s="55"/>
    </row>
    <row r="137" spans="1:27" ht="29" x14ac:dyDescent="0.35">
      <c r="A137" s="44" t="s">
        <v>434</v>
      </c>
      <c r="B137" s="52" t="s">
        <v>468</v>
      </c>
      <c r="C137" s="52"/>
      <c r="D137" s="53"/>
      <c r="E137" s="50" t="s">
        <v>52</v>
      </c>
      <c r="F137" s="186">
        <v>2.5000000000000001E-3</v>
      </c>
      <c r="G137" s="200">
        <v>1</v>
      </c>
      <c r="H137" s="15"/>
      <c r="I137" s="281"/>
      <c r="J137" s="85">
        <v>0</v>
      </c>
      <c r="K137" s="55"/>
      <c r="L137" s="15"/>
      <c r="M137" s="281"/>
      <c r="N137" s="85">
        <v>0</v>
      </c>
      <c r="O137" s="55"/>
      <c r="P137" s="15"/>
      <c r="Q137" s="281"/>
      <c r="R137" s="85">
        <v>0</v>
      </c>
      <c r="S137" s="55"/>
      <c r="T137" s="15"/>
      <c r="U137" s="281"/>
      <c r="V137" s="85">
        <v>0</v>
      </c>
      <c r="W137" s="55"/>
      <c r="X137" s="15"/>
      <c r="Y137" s="281"/>
      <c r="Z137" s="85">
        <v>0</v>
      </c>
      <c r="AA137" s="55"/>
    </row>
    <row r="138" spans="1:27" ht="29" x14ac:dyDescent="0.35">
      <c r="A138" s="44" t="s">
        <v>435</v>
      </c>
      <c r="B138" s="52" t="s">
        <v>469</v>
      </c>
      <c r="C138" s="52"/>
      <c r="D138" s="53"/>
      <c r="E138" s="50" t="s">
        <v>52</v>
      </c>
      <c r="F138" s="186">
        <v>2.5000000000000001E-3</v>
      </c>
      <c r="G138" s="200">
        <v>1</v>
      </c>
      <c r="H138" s="15"/>
      <c r="I138" s="281"/>
      <c r="J138" s="85">
        <v>0</v>
      </c>
      <c r="K138" s="55"/>
      <c r="L138" s="15"/>
      <c r="M138" s="281"/>
      <c r="N138" s="85">
        <v>0</v>
      </c>
      <c r="O138" s="55"/>
      <c r="P138" s="15"/>
      <c r="Q138" s="281"/>
      <c r="R138" s="85">
        <v>0</v>
      </c>
      <c r="S138" s="55"/>
      <c r="T138" s="15"/>
      <c r="U138" s="281"/>
      <c r="V138" s="85">
        <v>0</v>
      </c>
      <c r="W138" s="55"/>
      <c r="X138" s="15"/>
      <c r="Y138" s="281"/>
      <c r="Z138" s="85">
        <v>0</v>
      </c>
      <c r="AA138" s="55"/>
    </row>
    <row r="139" spans="1:27" ht="29" x14ac:dyDescent="0.35">
      <c r="A139" s="44" t="s">
        <v>436</v>
      </c>
      <c r="B139" s="52" t="s">
        <v>470</v>
      </c>
      <c r="C139" s="52"/>
      <c r="D139" s="53"/>
      <c r="E139" s="50" t="s">
        <v>52</v>
      </c>
      <c r="F139" s="186">
        <v>2.5000000000000001E-3</v>
      </c>
      <c r="G139" s="200">
        <v>1</v>
      </c>
      <c r="H139" s="15"/>
      <c r="I139" s="281"/>
      <c r="J139" s="85">
        <v>0</v>
      </c>
      <c r="K139" s="55"/>
      <c r="L139" s="15"/>
      <c r="M139" s="281"/>
      <c r="N139" s="85">
        <v>0</v>
      </c>
      <c r="O139" s="55"/>
      <c r="P139" s="15"/>
      <c r="Q139" s="281"/>
      <c r="R139" s="85">
        <v>0</v>
      </c>
      <c r="S139" s="55"/>
      <c r="T139" s="15"/>
      <c r="U139" s="281"/>
      <c r="V139" s="85">
        <v>0</v>
      </c>
      <c r="W139" s="55"/>
      <c r="X139" s="15"/>
      <c r="Y139" s="281"/>
      <c r="Z139" s="85">
        <v>0</v>
      </c>
      <c r="AA139" s="55"/>
    </row>
    <row r="140" spans="1:27" ht="29" x14ac:dyDescent="0.35">
      <c r="A140" s="44" t="s">
        <v>437</v>
      </c>
      <c r="B140" s="52" t="s">
        <v>471</v>
      </c>
      <c r="C140" s="52"/>
      <c r="D140" s="53"/>
      <c r="E140" s="50" t="s">
        <v>245</v>
      </c>
      <c r="F140" s="186">
        <v>2.5000000000000001E-3</v>
      </c>
      <c r="G140" s="200">
        <v>1</v>
      </c>
      <c r="H140" s="15"/>
      <c r="I140" s="281"/>
      <c r="J140" s="85">
        <v>0</v>
      </c>
      <c r="K140" s="55"/>
      <c r="L140" s="15"/>
      <c r="M140" s="281"/>
      <c r="N140" s="85">
        <v>0</v>
      </c>
      <c r="O140" s="55"/>
      <c r="P140" s="15"/>
      <c r="Q140" s="281"/>
      <c r="R140" s="85">
        <v>0</v>
      </c>
      <c r="S140" s="55"/>
      <c r="T140" s="15"/>
      <c r="U140" s="281"/>
      <c r="V140" s="85">
        <v>0</v>
      </c>
      <c r="W140" s="55"/>
      <c r="X140" s="15"/>
      <c r="Y140" s="281"/>
      <c r="Z140" s="85">
        <v>0</v>
      </c>
      <c r="AA140" s="55"/>
    </row>
    <row r="141" spans="1:27" ht="29" x14ac:dyDescent="0.35">
      <c r="A141" s="44" t="s">
        <v>438</v>
      </c>
      <c r="B141" s="52" t="s">
        <v>472</v>
      </c>
      <c r="C141" s="52"/>
      <c r="D141" s="53"/>
      <c r="E141" s="50" t="s">
        <v>52</v>
      </c>
      <c r="F141" s="186">
        <v>2.5000000000000001E-3</v>
      </c>
      <c r="G141" s="200">
        <v>1</v>
      </c>
      <c r="H141" s="15"/>
      <c r="I141" s="281"/>
      <c r="J141" s="85">
        <v>0</v>
      </c>
      <c r="K141" s="55"/>
      <c r="L141" s="15"/>
      <c r="M141" s="281"/>
      <c r="N141" s="85">
        <v>0</v>
      </c>
      <c r="O141" s="55"/>
      <c r="P141" s="15"/>
      <c r="Q141" s="281"/>
      <c r="R141" s="85">
        <v>0</v>
      </c>
      <c r="S141" s="55"/>
      <c r="T141" s="15"/>
      <c r="U141" s="281"/>
      <c r="V141" s="85">
        <v>0</v>
      </c>
      <c r="W141" s="55"/>
      <c r="X141" s="15"/>
      <c r="Y141" s="281"/>
      <c r="Z141" s="85">
        <v>0</v>
      </c>
      <c r="AA141" s="55"/>
    </row>
    <row r="142" spans="1:27" ht="29" x14ac:dyDescent="0.35">
      <c r="A142" s="44" t="s">
        <v>439</v>
      </c>
      <c r="B142" s="52" t="s">
        <v>473</v>
      </c>
      <c r="C142" s="52"/>
      <c r="D142" s="53"/>
      <c r="E142" s="50" t="s">
        <v>245</v>
      </c>
      <c r="F142" s="186">
        <v>2.5000000000000001E-3</v>
      </c>
      <c r="G142" s="200">
        <v>1</v>
      </c>
      <c r="H142" s="15"/>
      <c r="I142" s="281"/>
      <c r="J142" s="85">
        <v>0</v>
      </c>
      <c r="K142" s="55"/>
      <c r="L142" s="15"/>
      <c r="M142" s="281"/>
      <c r="N142" s="85">
        <v>0</v>
      </c>
      <c r="O142" s="55"/>
      <c r="P142" s="15"/>
      <c r="Q142" s="281"/>
      <c r="R142" s="85">
        <v>0</v>
      </c>
      <c r="S142" s="55"/>
      <c r="T142" s="15"/>
      <c r="U142" s="281"/>
      <c r="V142" s="85">
        <v>0</v>
      </c>
      <c r="W142" s="55"/>
      <c r="X142" s="15"/>
      <c r="Y142" s="281"/>
      <c r="Z142" s="85">
        <v>0</v>
      </c>
      <c r="AA142" s="55"/>
    </row>
    <row r="143" spans="1:27" ht="29" x14ac:dyDescent="0.35">
      <c r="A143" s="44" t="s">
        <v>440</v>
      </c>
      <c r="B143" s="52" t="s">
        <v>474</v>
      </c>
      <c r="C143" s="52"/>
      <c r="D143" s="53"/>
      <c r="E143" s="50" t="s">
        <v>245</v>
      </c>
      <c r="F143" s="186">
        <v>2.5000000000000001E-3</v>
      </c>
      <c r="G143" s="200">
        <v>1</v>
      </c>
      <c r="H143" s="15"/>
      <c r="I143" s="281"/>
      <c r="J143" s="85">
        <v>0</v>
      </c>
      <c r="K143" s="55"/>
      <c r="L143" s="15"/>
      <c r="M143" s="281"/>
      <c r="N143" s="85">
        <v>0</v>
      </c>
      <c r="O143" s="55"/>
      <c r="P143" s="15"/>
      <c r="Q143" s="281"/>
      <c r="R143" s="85">
        <v>0</v>
      </c>
      <c r="S143" s="55"/>
      <c r="T143" s="15"/>
      <c r="U143" s="281"/>
      <c r="V143" s="85">
        <v>0</v>
      </c>
      <c r="W143" s="55"/>
      <c r="X143" s="15"/>
      <c r="Y143" s="281"/>
      <c r="Z143" s="85">
        <v>0</v>
      </c>
      <c r="AA143" s="55"/>
    </row>
    <row r="144" spans="1:27" ht="29" x14ac:dyDescent="0.35">
      <c r="A144" s="44" t="s">
        <v>441</v>
      </c>
      <c r="B144" s="52" t="s">
        <v>475</v>
      </c>
      <c r="C144" s="52"/>
      <c r="D144" s="53"/>
      <c r="E144" s="50" t="s">
        <v>245</v>
      </c>
      <c r="F144" s="186">
        <v>2.5000000000000001E-3</v>
      </c>
      <c r="G144" s="200">
        <v>1</v>
      </c>
      <c r="H144" s="15"/>
      <c r="I144" s="281"/>
      <c r="J144" s="85">
        <v>0</v>
      </c>
      <c r="K144" s="55"/>
      <c r="L144" s="15"/>
      <c r="M144" s="281"/>
      <c r="N144" s="85">
        <v>0</v>
      </c>
      <c r="O144" s="55"/>
      <c r="P144" s="15"/>
      <c r="Q144" s="281"/>
      <c r="R144" s="85">
        <v>0</v>
      </c>
      <c r="S144" s="55"/>
      <c r="T144" s="15"/>
      <c r="U144" s="281"/>
      <c r="V144" s="85">
        <v>0</v>
      </c>
      <c r="W144" s="55"/>
      <c r="X144" s="15"/>
      <c r="Y144" s="281"/>
      <c r="Z144" s="85">
        <v>0</v>
      </c>
      <c r="AA144" s="55"/>
    </row>
    <row r="145" spans="1:27" ht="29" x14ac:dyDescent="0.35">
      <c r="A145" s="44" t="s">
        <v>456</v>
      </c>
      <c r="B145" s="52" t="s">
        <v>476</v>
      </c>
      <c r="C145" s="52"/>
      <c r="D145" s="53"/>
      <c r="E145" s="50" t="s">
        <v>245</v>
      </c>
      <c r="F145" s="186">
        <v>2.5000000000000001E-3</v>
      </c>
      <c r="G145" s="200">
        <v>1</v>
      </c>
      <c r="H145" s="15"/>
      <c r="I145" s="281"/>
      <c r="J145" s="85">
        <v>0</v>
      </c>
      <c r="K145" s="55"/>
      <c r="L145" s="15"/>
      <c r="M145" s="281"/>
      <c r="N145" s="85">
        <v>0</v>
      </c>
      <c r="O145" s="55"/>
      <c r="P145" s="15"/>
      <c r="Q145" s="281"/>
      <c r="R145" s="85">
        <v>0</v>
      </c>
      <c r="S145" s="55"/>
      <c r="T145" s="15"/>
      <c r="U145" s="281"/>
      <c r="V145" s="85">
        <v>0</v>
      </c>
      <c r="W145" s="55"/>
      <c r="X145" s="15"/>
      <c r="Y145" s="281"/>
      <c r="Z145" s="85">
        <v>0</v>
      </c>
      <c r="AA145" s="55"/>
    </row>
    <row r="146" spans="1:27" ht="29" x14ac:dyDescent="0.35">
      <c r="A146" s="44" t="s">
        <v>442</v>
      </c>
      <c r="B146" s="52" t="s">
        <v>477</v>
      </c>
      <c r="C146" s="52"/>
      <c r="D146" s="53"/>
      <c r="E146" s="50" t="s">
        <v>245</v>
      </c>
      <c r="F146" s="186">
        <v>2.5000000000000001E-3</v>
      </c>
      <c r="G146" s="200">
        <v>1</v>
      </c>
      <c r="H146" s="15"/>
      <c r="I146" s="281"/>
      <c r="J146" s="85">
        <v>0</v>
      </c>
      <c r="K146" s="55"/>
      <c r="L146" s="15"/>
      <c r="M146" s="281"/>
      <c r="N146" s="85">
        <v>0</v>
      </c>
      <c r="O146" s="55"/>
      <c r="P146" s="15"/>
      <c r="Q146" s="281"/>
      <c r="R146" s="85">
        <v>0</v>
      </c>
      <c r="S146" s="55"/>
      <c r="T146" s="15"/>
      <c r="U146" s="281"/>
      <c r="V146" s="85">
        <v>0</v>
      </c>
      <c r="W146" s="55"/>
      <c r="X146" s="15"/>
      <c r="Y146" s="281"/>
      <c r="Z146" s="85">
        <v>0</v>
      </c>
      <c r="AA146" s="55"/>
    </row>
    <row r="147" spans="1:27" ht="29" x14ac:dyDescent="0.35">
      <c r="A147" s="44" t="s">
        <v>443</v>
      </c>
      <c r="B147" s="52" t="s">
        <v>478</v>
      </c>
      <c r="C147" s="52"/>
      <c r="D147" s="53"/>
      <c r="E147" s="50" t="s">
        <v>245</v>
      </c>
      <c r="F147" s="186">
        <v>2.5000000000000001E-3</v>
      </c>
      <c r="G147" s="200">
        <v>1</v>
      </c>
      <c r="H147" s="15"/>
      <c r="I147" s="281"/>
      <c r="J147" s="85">
        <v>0</v>
      </c>
      <c r="K147" s="55"/>
      <c r="L147" s="15"/>
      <c r="M147" s="281"/>
      <c r="N147" s="85">
        <v>0</v>
      </c>
      <c r="O147" s="55"/>
      <c r="P147" s="15"/>
      <c r="Q147" s="281"/>
      <c r="R147" s="85">
        <v>0</v>
      </c>
      <c r="S147" s="55"/>
      <c r="T147" s="15"/>
      <c r="U147" s="281"/>
      <c r="V147" s="85">
        <v>0</v>
      </c>
      <c r="W147" s="55"/>
      <c r="X147" s="15"/>
      <c r="Y147" s="281"/>
      <c r="Z147" s="85">
        <v>0</v>
      </c>
      <c r="AA147" s="55"/>
    </row>
    <row r="148" spans="1:27" ht="29" x14ac:dyDescent="0.35">
      <c r="A148" s="44" t="s">
        <v>444</v>
      </c>
      <c r="B148" s="52" t="s">
        <v>479</v>
      </c>
      <c r="C148" s="52"/>
      <c r="D148" s="53"/>
      <c r="E148" s="50" t="s">
        <v>245</v>
      </c>
      <c r="F148" s="186">
        <v>2.5000000000000001E-3</v>
      </c>
      <c r="G148" s="200">
        <v>1</v>
      </c>
      <c r="H148" s="15"/>
      <c r="I148" s="281"/>
      <c r="J148" s="85">
        <v>0</v>
      </c>
      <c r="K148" s="55"/>
      <c r="L148" s="15"/>
      <c r="M148" s="281"/>
      <c r="N148" s="85">
        <v>0</v>
      </c>
      <c r="O148" s="55"/>
      <c r="P148" s="15"/>
      <c r="Q148" s="281"/>
      <c r="R148" s="85">
        <v>0</v>
      </c>
      <c r="S148" s="55"/>
      <c r="T148" s="15"/>
      <c r="U148" s="281"/>
      <c r="V148" s="85">
        <v>0</v>
      </c>
      <c r="W148" s="55"/>
      <c r="X148" s="15"/>
      <c r="Y148" s="281"/>
      <c r="Z148" s="85">
        <v>0</v>
      </c>
      <c r="AA148" s="55"/>
    </row>
    <row r="149" spans="1:27" ht="29" x14ac:dyDescent="0.35">
      <c r="A149" s="44" t="s">
        <v>445</v>
      </c>
      <c r="B149" s="52" t="s">
        <v>480</v>
      </c>
      <c r="C149" s="52"/>
      <c r="D149" s="53"/>
      <c r="E149" s="50" t="s">
        <v>245</v>
      </c>
      <c r="F149" s="186">
        <v>2.5000000000000001E-3</v>
      </c>
      <c r="G149" s="200">
        <v>1</v>
      </c>
      <c r="H149" s="15"/>
      <c r="I149" s="281"/>
      <c r="J149" s="85">
        <v>0</v>
      </c>
      <c r="K149" s="55"/>
      <c r="L149" s="15"/>
      <c r="M149" s="281"/>
      <c r="N149" s="85">
        <v>0</v>
      </c>
      <c r="O149" s="55"/>
      <c r="P149" s="15"/>
      <c r="Q149" s="281"/>
      <c r="R149" s="85">
        <v>0</v>
      </c>
      <c r="S149" s="55"/>
      <c r="T149" s="15"/>
      <c r="U149" s="281"/>
      <c r="V149" s="85">
        <v>0</v>
      </c>
      <c r="W149" s="55"/>
      <c r="X149" s="15"/>
      <c r="Y149" s="281"/>
      <c r="Z149" s="85">
        <v>0</v>
      </c>
      <c r="AA149" s="55"/>
    </row>
    <row r="150" spans="1:27" ht="29" x14ac:dyDescent="0.35">
      <c r="A150" s="44" t="s">
        <v>446</v>
      </c>
      <c r="B150" s="52" t="s">
        <v>481</v>
      </c>
      <c r="C150" s="52"/>
      <c r="D150" s="53"/>
      <c r="E150" s="50" t="s">
        <v>245</v>
      </c>
      <c r="F150" s="186">
        <v>2.5000000000000001E-3</v>
      </c>
      <c r="G150" s="200">
        <v>1</v>
      </c>
      <c r="H150" s="15"/>
      <c r="I150" s="281"/>
      <c r="J150" s="85">
        <v>0</v>
      </c>
      <c r="K150" s="55"/>
      <c r="L150" s="15"/>
      <c r="M150" s="281"/>
      <c r="N150" s="85">
        <v>0</v>
      </c>
      <c r="O150" s="55"/>
      <c r="P150" s="15"/>
      <c r="Q150" s="281"/>
      <c r="R150" s="85">
        <v>0</v>
      </c>
      <c r="S150" s="55"/>
      <c r="T150" s="15"/>
      <c r="U150" s="281"/>
      <c r="V150" s="85">
        <v>0</v>
      </c>
      <c r="W150" s="55"/>
      <c r="X150" s="15"/>
      <c r="Y150" s="281"/>
      <c r="Z150" s="85">
        <v>0</v>
      </c>
      <c r="AA150" s="55"/>
    </row>
    <row r="151" spans="1:27" ht="29" x14ac:dyDescent="0.35">
      <c r="A151" s="44" t="s">
        <v>447</v>
      </c>
      <c r="B151" s="52" t="s">
        <v>482</v>
      </c>
      <c r="C151" s="52"/>
      <c r="D151" s="53"/>
      <c r="E151" s="50" t="s">
        <v>245</v>
      </c>
      <c r="F151" s="186">
        <v>2.5000000000000001E-3</v>
      </c>
      <c r="G151" s="200">
        <v>1</v>
      </c>
      <c r="H151" s="15"/>
      <c r="I151" s="281"/>
      <c r="J151" s="85">
        <v>0</v>
      </c>
      <c r="K151" s="55"/>
      <c r="L151" s="15"/>
      <c r="M151" s="281"/>
      <c r="N151" s="85">
        <v>0</v>
      </c>
      <c r="O151" s="55"/>
      <c r="P151" s="15"/>
      <c r="Q151" s="281"/>
      <c r="R151" s="85">
        <v>0</v>
      </c>
      <c r="S151" s="55"/>
      <c r="T151" s="15"/>
      <c r="U151" s="281"/>
      <c r="V151" s="85">
        <v>0</v>
      </c>
      <c r="W151" s="55"/>
      <c r="X151" s="15"/>
      <c r="Y151" s="281"/>
      <c r="Z151" s="85">
        <v>0</v>
      </c>
      <c r="AA151" s="55"/>
    </row>
    <row r="152" spans="1:27" ht="29" x14ac:dyDescent="0.35">
      <c r="A152" s="44" t="s">
        <v>448</v>
      </c>
      <c r="B152" s="52" t="s">
        <v>483</v>
      </c>
      <c r="C152" s="52"/>
      <c r="D152" s="53"/>
      <c r="E152" s="50" t="s">
        <v>245</v>
      </c>
      <c r="F152" s="186">
        <v>2.5000000000000001E-3</v>
      </c>
      <c r="G152" s="200">
        <v>1</v>
      </c>
      <c r="H152" s="15"/>
      <c r="I152" s="281"/>
      <c r="J152" s="85">
        <v>0</v>
      </c>
      <c r="K152" s="55"/>
      <c r="L152" s="15"/>
      <c r="M152" s="281"/>
      <c r="N152" s="85">
        <v>0</v>
      </c>
      <c r="O152" s="55"/>
      <c r="P152" s="15"/>
      <c r="Q152" s="281"/>
      <c r="R152" s="85">
        <v>0</v>
      </c>
      <c r="S152" s="55"/>
      <c r="T152" s="15"/>
      <c r="U152" s="281"/>
      <c r="V152" s="85">
        <v>0</v>
      </c>
      <c r="W152" s="55"/>
      <c r="X152" s="15"/>
      <c r="Y152" s="281"/>
      <c r="Z152" s="85">
        <v>0</v>
      </c>
      <c r="AA152" s="55"/>
    </row>
    <row r="153" spans="1:27" ht="29" x14ac:dyDescent="0.35">
      <c r="A153" s="44" t="s">
        <v>449</v>
      </c>
      <c r="B153" s="52" t="s">
        <v>484</v>
      </c>
      <c r="C153" s="52"/>
      <c r="D153" s="53"/>
      <c r="E153" s="50" t="s">
        <v>368</v>
      </c>
      <c r="F153" s="186">
        <v>2.5000000000000001E-3</v>
      </c>
      <c r="G153" s="200">
        <v>1</v>
      </c>
      <c r="H153" s="15"/>
      <c r="I153" s="281"/>
      <c r="J153" s="85">
        <v>0</v>
      </c>
      <c r="K153" s="55"/>
      <c r="L153" s="15"/>
      <c r="M153" s="281"/>
      <c r="N153" s="85">
        <v>0</v>
      </c>
      <c r="O153" s="55"/>
      <c r="P153" s="15"/>
      <c r="Q153" s="281"/>
      <c r="R153" s="85">
        <v>0</v>
      </c>
      <c r="S153" s="55"/>
      <c r="T153" s="15"/>
      <c r="U153" s="281"/>
      <c r="V153" s="85">
        <v>0</v>
      </c>
      <c r="W153" s="55"/>
      <c r="X153" s="15"/>
      <c r="Y153" s="281"/>
      <c r="Z153" s="85">
        <v>0</v>
      </c>
      <c r="AA153" s="55"/>
    </row>
    <row r="154" spans="1:27" ht="29" x14ac:dyDescent="0.35">
      <c r="A154" s="44" t="s">
        <v>450</v>
      </c>
      <c r="B154" s="52" t="s">
        <v>485</v>
      </c>
      <c r="C154" s="52"/>
      <c r="D154" s="53"/>
      <c r="E154" s="50" t="s">
        <v>368</v>
      </c>
      <c r="F154" s="186">
        <v>2.5000000000000001E-3</v>
      </c>
      <c r="G154" s="200">
        <v>1</v>
      </c>
      <c r="H154" s="15"/>
      <c r="I154" s="281"/>
      <c r="J154" s="85">
        <v>0</v>
      </c>
      <c r="K154" s="55"/>
      <c r="L154" s="15"/>
      <c r="M154" s="281"/>
      <c r="N154" s="85">
        <v>0</v>
      </c>
      <c r="O154" s="55"/>
      <c r="P154" s="15"/>
      <c r="Q154" s="281"/>
      <c r="R154" s="85">
        <v>0</v>
      </c>
      <c r="S154" s="55"/>
      <c r="T154" s="15"/>
      <c r="U154" s="281"/>
      <c r="V154" s="85">
        <v>0</v>
      </c>
      <c r="W154" s="55"/>
      <c r="X154" s="15"/>
      <c r="Y154" s="281"/>
      <c r="Z154" s="85">
        <v>0</v>
      </c>
      <c r="AA154" s="55"/>
    </row>
    <row r="155" spans="1:27" ht="29" x14ac:dyDescent="0.35">
      <c r="A155" s="44" t="s">
        <v>451</v>
      </c>
      <c r="B155" s="52" t="s">
        <v>486</v>
      </c>
      <c r="C155" s="52"/>
      <c r="D155" s="53"/>
      <c r="E155" s="50" t="s">
        <v>52</v>
      </c>
      <c r="F155" s="186">
        <v>2.5000000000000001E-3</v>
      </c>
      <c r="G155" s="200">
        <v>1</v>
      </c>
      <c r="H155" s="15"/>
      <c r="I155" s="281"/>
      <c r="J155" s="85">
        <v>0</v>
      </c>
      <c r="K155" s="55"/>
      <c r="L155" s="15"/>
      <c r="M155" s="281"/>
      <c r="N155" s="85">
        <v>0</v>
      </c>
      <c r="O155" s="55"/>
      <c r="P155" s="15"/>
      <c r="Q155" s="281"/>
      <c r="R155" s="85">
        <v>0</v>
      </c>
      <c r="S155" s="55"/>
      <c r="T155" s="15"/>
      <c r="U155" s="281"/>
      <c r="V155" s="85">
        <v>0</v>
      </c>
      <c r="W155" s="55"/>
      <c r="X155" s="15"/>
      <c r="Y155" s="281"/>
      <c r="Z155" s="85">
        <v>0</v>
      </c>
      <c r="AA155" s="55"/>
    </row>
    <row r="156" spans="1:27" ht="29" x14ac:dyDescent="0.35">
      <c r="A156" s="44" t="s">
        <v>452</v>
      </c>
      <c r="B156" s="52" t="s">
        <v>487</v>
      </c>
      <c r="C156" s="52"/>
      <c r="D156" s="53"/>
      <c r="E156" s="50" t="s">
        <v>245</v>
      </c>
      <c r="F156" s="186">
        <v>2.5000000000000001E-3</v>
      </c>
      <c r="G156" s="200">
        <v>1</v>
      </c>
      <c r="H156" s="15"/>
      <c r="I156" s="281"/>
      <c r="J156" s="85">
        <v>0</v>
      </c>
      <c r="K156" s="55"/>
      <c r="L156" s="15"/>
      <c r="M156" s="281"/>
      <c r="N156" s="85">
        <v>0</v>
      </c>
      <c r="O156" s="55"/>
      <c r="P156" s="15"/>
      <c r="Q156" s="281"/>
      <c r="R156" s="85">
        <v>0</v>
      </c>
      <c r="S156" s="55"/>
      <c r="T156" s="15"/>
      <c r="U156" s="281"/>
      <c r="V156" s="85">
        <v>0</v>
      </c>
      <c r="W156" s="55"/>
      <c r="X156" s="15"/>
      <c r="Y156" s="281"/>
      <c r="Z156" s="85">
        <v>0</v>
      </c>
      <c r="AA156" s="55"/>
    </row>
    <row r="157" spans="1:27" ht="29" x14ac:dyDescent="0.35">
      <c r="A157" s="44" t="s">
        <v>453</v>
      </c>
      <c r="B157" s="52" t="s">
        <v>488</v>
      </c>
      <c r="C157" s="52"/>
      <c r="D157" s="53"/>
      <c r="E157" s="50" t="s">
        <v>245</v>
      </c>
      <c r="F157" s="186">
        <v>2.5000000000000001E-3</v>
      </c>
      <c r="G157" s="200">
        <v>1</v>
      </c>
      <c r="H157" s="15"/>
      <c r="I157" s="281"/>
      <c r="J157" s="85">
        <v>0</v>
      </c>
      <c r="K157" s="55"/>
      <c r="L157" s="15"/>
      <c r="M157" s="281"/>
      <c r="N157" s="85">
        <v>0</v>
      </c>
      <c r="O157" s="55"/>
      <c r="P157" s="15"/>
      <c r="Q157" s="281"/>
      <c r="R157" s="85">
        <v>0</v>
      </c>
      <c r="S157" s="55"/>
      <c r="T157" s="15"/>
      <c r="U157" s="281"/>
      <c r="V157" s="85">
        <v>0</v>
      </c>
      <c r="W157" s="55"/>
      <c r="X157" s="15"/>
      <c r="Y157" s="281"/>
      <c r="Z157" s="85">
        <v>0</v>
      </c>
      <c r="AA157" s="55"/>
    </row>
    <row r="158" spans="1:27" ht="29" x14ac:dyDescent="0.35">
      <c r="A158" s="44" t="s">
        <v>454</v>
      </c>
      <c r="B158" s="52" t="s">
        <v>489</v>
      </c>
      <c r="C158" s="52"/>
      <c r="D158" s="53"/>
      <c r="E158" s="50" t="s">
        <v>245</v>
      </c>
      <c r="F158" s="186">
        <v>2.5000000000000001E-3</v>
      </c>
      <c r="G158" s="200">
        <v>1</v>
      </c>
      <c r="H158" s="15"/>
      <c r="I158" s="281"/>
      <c r="J158" s="85">
        <v>0</v>
      </c>
      <c r="K158" s="55"/>
      <c r="L158" s="15"/>
      <c r="M158" s="281"/>
      <c r="N158" s="85">
        <v>0</v>
      </c>
      <c r="O158" s="55"/>
      <c r="P158" s="15"/>
      <c r="Q158" s="281"/>
      <c r="R158" s="85">
        <v>0</v>
      </c>
      <c r="S158" s="55"/>
      <c r="T158" s="15"/>
      <c r="U158" s="281"/>
      <c r="V158" s="85">
        <v>0</v>
      </c>
      <c r="W158" s="55"/>
      <c r="X158" s="15"/>
      <c r="Y158" s="281"/>
      <c r="Z158" s="85">
        <v>0</v>
      </c>
      <c r="AA158" s="55"/>
    </row>
    <row r="159" spans="1:27" ht="29" x14ac:dyDescent="0.35">
      <c r="A159" s="44" t="s">
        <v>455</v>
      </c>
      <c r="B159" s="52" t="s">
        <v>490</v>
      </c>
      <c r="C159" s="52"/>
      <c r="D159" s="53"/>
      <c r="E159" s="50" t="s">
        <v>245</v>
      </c>
      <c r="F159" s="186">
        <v>2.5000000000000001E-3</v>
      </c>
      <c r="G159" s="200">
        <v>1</v>
      </c>
      <c r="H159" s="15"/>
      <c r="I159" s="281"/>
      <c r="J159" s="85">
        <v>0</v>
      </c>
      <c r="K159" s="55"/>
      <c r="L159" s="15"/>
      <c r="M159" s="281"/>
      <c r="N159" s="85">
        <v>0</v>
      </c>
      <c r="O159" s="55"/>
      <c r="P159" s="15"/>
      <c r="Q159" s="281"/>
      <c r="R159" s="85">
        <v>0</v>
      </c>
      <c r="S159" s="55"/>
      <c r="T159" s="15"/>
      <c r="U159" s="281"/>
      <c r="V159" s="85">
        <v>0</v>
      </c>
      <c r="W159" s="55"/>
      <c r="X159" s="15"/>
      <c r="Y159" s="281"/>
      <c r="Z159" s="85">
        <v>0</v>
      </c>
      <c r="AA159" s="55"/>
    </row>
    <row r="160" spans="1:27" ht="29" x14ac:dyDescent="0.35">
      <c r="A160" s="44" t="s">
        <v>457</v>
      </c>
      <c r="B160" s="52" t="s">
        <v>491</v>
      </c>
      <c r="C160" s="52"/>
      <c r="D160" s="53"/>
      <c r="E160" s="50" t="s">
        <v>245</v>
      </c>
      <c r="F160" s="186">
        <v>2.5000000000000001E-3</v>
      </c>
      <c r="G160" s="200">
        <v>1</v>
      </c>
      <c r="H160" s="15"/>
      <c r="I160" s="281"/>
      <c r="J160" s="85">
        <v>0</v>
      </c>
      <c r="K160" s="55"/>
      <c r="L160" s="15"/>
      <c r="M160" s="281"/>
      <c r="N160" s="85">
        <v>0</v>
      </c>
      <c r="O160" s="55"/>
      <c r="P160" s="15"/>
      <c r="Q160" s="281"/>
      <c r="R160" s="85">
        <v>0</v>
      </c>
      <c r="S160" s="55"/>
      <c r="T160" s="15"/>
      <c r="U160" s="281"/>
      <c r="V160" s="85">
        <v>0</v>
      </c>
      <c r="W160" s="55"/>
      <c r="X160" s="15"/>
      <c r="Y160" s="281"/>
      <c r="Z160" s="85">
        <v>0</v>
      </c>
      <c r="AA160" s="55"/>
    </row>
    <row r="161" spans="1:27" ht="29" x14ac:dyDescent="0.35">
      <c r="A161" s="44" t="s">
        <v>458</v>
      </c>
      <c r="B161" s="52" t="s">
        <v>495</v>
      </c>
      <c r="C161" s="52"/>
      <c r="D161" s="53"/>
      <c r="E161" s="50" t="s">
        <v>245</v>
      </c>
      <c r="F161" s="186">
        <v>2.5000000000000001E-3</v>
      </c>
      <c r="G161" s="200">
        <v>1</v>
      </c>
      <c r="H161" s="15"/>
      <c r="I161" s="281"/>
      <c r="J161" s="85">
        <v>0</v>
      </c>
      <c r="K161" s="55"/>
      <c r="L161" s="15"/>
      <c r="M161" s="281"/>
      <c r="N161" s="85">
        <v>0</v>
      </c>
      <c r="O161" s="55"/>
      <c r="P161" s="15"/>
      <c r="Q161" s="281"/>
      <c r="R161" s="85">
        <v>0</v>
      </c>
      <c r="S161" s="55"/>
      <c r="T161" s="15"/>
      <c r="U161" s="281"/>
      <c r="V161" s="85">
        <v>0</v>
      </c>
      <c r="W161" s="55"/>
      <c r="X161" s="15"/>
      <c r="Y161" s="281"/>
      <c r="Z161" s="85">
        <v>0</v>
      </c>
      <c r="AA161" s="55"/>
    </row>
    <row r="162" spans="1:27" ht="29" x14ac:dyDescent="0.35">
      <c r="A162" s="44" t="s">
        <v>459</v>
      </c>
      <c r="B162" s="52" t="s">
        <v>496</v>
      </c>
      <c r="C162" s="52"/>
      <c r="D162" s="53"/>
      <c r="E162" s="50" t="s">
        <v>245</v>
      </c>
      <c r="F162" s="186">
        <v>2.5000000000000001E-3</v>
      </c>
      <c r="G162" s="200">
        <v>1</v>
      </c>
      <c r="H162" s="15"/>
      <c r="I162" s="281"/>
      <c r="J162" s="85">
        <v>0</v>
      </c>
      <c r="K162" s="55"/>
      <c r="L162" s="15"/>
      <c r="M162" s="281"/>
      <c r="N162" s="85">
        <v>0</v>
      </c>
      <c r="O162" s="55"/>
      <c r="P162" s="15"/>
      <c r="Q162" s="281"/>
      <c r="R162" s="85">
        <v>0</v>
      </c>
      <c r="S162" s="55"/>
      <c r="T162" s="15"/>
      <c r="U162" s="281"/>
      <c r="V162" s="85">
        <v>0</v>
      </c>
      <c r="W162" s="55"/>
      <c r="X162" s="15"/>
      <c r="Y162" s="281"/>
      <c r="Z162" s="85">
        <v>0</v>
      </c>
      <c r="AA162" s="55"/>
    </row>
    <row r="163" spans="1:27" ht="29" x14ac:dyDescent="0.35">
      <c r="A163" s="44" t="s">
        <v>460</v>
      </c>
      <c r="B163" s="52" t="s">
        <v>494</v>
      </c>
      <c r="C163" s="52"/>
      <c r="D163" s="53"/>
      <c r="E163" s="50" t="s">
        <v>245</v>
      </c>
      <c r="F163" s="186">
        <v>2.5000000000000001E-3</v>
      </c>
      <c r="G163" s="200">
        <v>1</v>
      </c>
      <c r="H163" s="15"/>
      <c r="I163" s="281"/>
      <c r="J163" s="85">
        <v>0</v>
      </c>
      <c r="K163" s="55"/>
      <c r="L163" s="15"/>
      <c r="M163" s="281"/>
      <c r="N163" s="85">
        <v>0</v>
      </c>
      <c r="O163" s="55"/>
      <c r="P163" s="15"/>
      <c r="Q163" s="281"/>
      <c r="R163" s="85">
        <v>0</v>
      </c>
      <c r="S163" s="55"/>
      <c r="T163" s="15"/>
      <c r="U163" s="281"/>
      <c r="V163" s="85">
        <v>0</v>
      </c>
      <c r="W163" s="55"/>
      <c r="X163" s="15"/>
      <c r="Y163" s="281"/>
      <c r="Z163" s="85">
        <v>0</v>
      </c>
      <c r="AA163" s="55"/>
    </row>
    <row r="164" spans="1:27" ht="29" x14ac:dyDescent="0.35">
      <c r="A164" s="44" t="s">
        <v>461</v>
      </c>
      <c r="B164" s="52" t="s">
        <v>493</v>
      </c>
      <c r="C164" s="52"/>
      <c r="D164" s="53"/>
      <c r="E164" s="50" t="s">
        <v>245</v>
      </c>
      <c r="F164" s="186">
        <v>2.5000000000000001E-3</v>
      </c>
      <c r="G164" s="200">
        <v>1</v>
      </c>
      <c r="H164" s="15"/>
      <c r="I164" s="281"/>
      <c r="J164" s="85">
        <v>0</v>
      </c>
      <c r="K164" s="55"/>
      <c r="L164" s="15"/>
      <c r="M164" s="281"/>
      <c r="N164" s="85">
        <v>0</v>
      </c>
      <c r="O164" s="55"/>
      <c r="P164" s="15"/>
      <c r="Q164" s="281"/>
      <c r="R164" s="85">
        <v>0</v>
      </c>
      <c r="S164" s="55"/>
      <c r="T164" s="15"/>
      <c r="U164" s="281"/>
      <c r="V164" s="85">
        <v>0</v>
      </c>
      <c r="W164" s="55"/>
      <c r="X164" s="15"/>
      <c r="Y164" s="281"/>
      <c r="Z164" s="85">
        <v>0</v>
      </c>
      <c r="AA164" s="55"/>
    </row>
    <row r="165" spans="1:27" ht="29" x14ac:dyDescent="0.35">
      <c r="A165" s="44" t="s">
        <v>462</v>
      </c>
      <c r="B165" s="52" t="s">
        <v>492</v>
      </c>
      <c r="C165" s="52"/>
      <c r="D165" s="53"/>
      <c r="E165" s="50" t="s">
        <v>245</v>
      </c>
      <c r="F165" s="186">
        <v>2.5000000000000001E-3</v>
      </c>
      <c r="G165" s="200">
        <v>1</v>
      </c>
      <c r="H165" s="15"/>
      <c r="I165" s="281"/>
      <c r="J165" s="85">
        <v>0</v>
      </c>
      <c r="K165" s="55"/>
      <c r="L165" s="15"/>
      <c r="M165" s="281"/>
      <c r="N165" s="85">
        <v>0</v>
      </c>
      <c r="O165" s="55"/>
      <c r="P165" s="15"/>
      <c r="Q165" s="281"/>
      <c r="R165" s="85">
        <v>0</v>
      </c>
      <c r="S165" s="55"/>
      <c r="T165" s="15"/>
      <c r="U165" s="281"/>
      <c r="V165" s="85">
        <v>0</v>
      </c>
      <c r="W165" s="55"/>
      <c r="X165" s="15"/>
      <c r="Y165" s="281"/>
      <c r="Z165" s="85">
        <v>0</v>
      </c>
      <c r="AA165" s="55"/>
    </row>
    <row r="166" spans="1:27" ht="43.5" x14ac:dyDescent="0.35">
      <c r="A166" s="44" t="s">
        <v>463</v>
      </c>
      <c r="B166" s="52" t="s">
        <v>497</v>
      </c>
      <c r="C166" s="247"/>
      <c r="D166" s="77"/>
      <c r="E166" s="50" t="s">
        <v>52</v>
      </c>
      <c r="F166" s="186">
        <v>2.5000000000000001E-3</v>
      </c>
      <c r="G166" s="200">
        <v>1</v>
      </c>
      <c r="H166" s="15"/>
      <c r="I166" s="281"/>
      <c r="J166" s="85">
        <v>0</v>
      </c>
      <c r="K166" s="69"/>
      <c r="L166" s="15"/>
      <c r="M166" s="281"/>
      <c r="N166" s="85">
        <v>0</v>
      </c>
      <c r="O166" s="69"/>
      <c r="P166" s="15"/>
      <c r="Q166" s="281"/>
      <c r="R166" s="85">
        <v>0</v>
      </c>
      <c r="S166" s="69"/>
      <c r="T166" s="15"/>
      <c r="U166" s="281"/>
      <c r="V166" s="85">
        <v>0</v>
      </c>
      <c r="W166" s="69"/>
      <c r="X166" s="15"/>
      <c r="Y166" s="281"/>
      <c r="Z166" s="85">
        <v>0</v>
      </c>
      <c r="AA166" s="69"/>
    </row>
    <row r="167" spans="1:27" ht="29" x14ac:dyDescent="0.35">
      <c r="A167" s="44" t="s">
        <v>464</v>
      </c>
      <c r="B167" s="52" t="s">
        <v>498</v>
      </c>
      <c r="C167" s="52"/>
      <c r="D167" s="53"/>
      <c r="E167" s="50" t="s">
        <v>245</v>
      </c>
      <c r="F167" s="186">
        <v>2.5000000000000001E-3</v>
      </c>
      <c r="G167" s="200">
        <v>1</v>
      </c>
      <c r="H167" s="15"/>
      <c r="I167" s="265"/>
      <c r="J167" s="85">
        <v>0</v>
      </c>
      <c r="K167" s="74"/>
      <c r="L167" s="15"/>
      <c r="M167" s="65"/>
      <c r="N167" s="85">
        <v>0</v>
      </c>
      <c r="O167" s="74"/>
      <c r="P167" s="15"/>
      <c r="Q167" s="65"/>
      <c r="R167" s="85">
        <v>0</v>
      </c>
      <c r="S167" s="74"/>
      <c r="T167" s="15"/>
      <c r="U167" s="65"/>
      <c r="V167" s="85">
        <v>0</v>
      </c>
      <c r="W167" s="74"/>
      <c r="X167" s="15"/>
      <c r="Y167" s="65"/>
      <c r="Z167" s="85">
        <v>0</v>
      </c>
      <c r="AA167" s="74"/>
    </row>
    <row r="168" spans="1:27" ht="29" x14ac:dyDescent="0.35">
      <c r="A168" s="44" t="s">
        <v>465</v>
      </c>
      <c r="B168" s="52" t="s">
        <v>499</v>
      </c>
      <c r="C168" s="52"/>
      <c r="D168" s="53"/>
      <c r="E168" s="50" t="s">
        <v>245</v>
      </c>
      <c r="F168" s="186">
        <v>2.5000000000000001E-3</v>
      </c>
      <c r="G168" s="200">
        <v>1</v>
      </c>
      <c r="H168" s="15"/>
      <c r="I168" s="265"/>
      <c r="J168" s="85">
        <v>0</v>
      </c>
      <c r="K168" s="74"/>
      <c r="L168" s="15"/>
      <c r="M168" s="65"/>
      <c r="N168" s="85">
        <v>0</v>
      </c>
      <c r="O168" s="74"/>
      <c r="P168" s="15"/>
      <c r="Q168" s="65"/>
      <c r="R168" s="85">
        <v>0</v>
      </c>
      <c r="S168" s="74"/>
      <c r="T168" s="15"/>
      <c r="U168" s="65"/>
      <c r="V168" s="85">
        <v>0</v>
      </c>
      <c r="W168" s="74"/>
      <c r="X168" s="15"/>
      <c r="Y168" s="65"/>
      <c r="Z168" s="85">
        <v>0</v>
      </c>
      <c r="AA168" s="74"/>
    </row>
    <row r="169" spans="1:27" ht="29.5" thickBot="1" x14ac:dyDescent="0.4">
      <c r="A169" s="44" t="s">
        <v>466</v>
      </c>
      <c r="B169" s="52" t="s">
        <v>500</v>
      </c>
      <c r="C169" s="52"/>
      <c r="D169" s="53"/>
      <c r="E169" s="50" t="s">
        <v>245</v>
      </c>
      <c r="F169" s="186">
        <v>2.5000000000000001E-3</v>
      </c>
      <c r="G169" s="200">
        <v>1</v>
      </c>
      <c r="H169" s="15"/>
      <c r="I169" s="282"/>
      <c r="J169" s="85">
        <v>0</v>
      </c>
      <c r="K169" s="74"/>
      <c r="L169" s="15"/>
      <c r="M169" s="65"/>
      <c r="N169" s="85">
        <v>0</v>
      </c>
      <c r="O169" s="74"/>
      <c r="P169" s="15"/>
      <c r="Q169" s="65"/>
      <c r="R169" s="85">
        <v>0</v>
      </c>
      <c r="S169" s="74"/>
      <c r="T169" s="15"/>
      <c r="U169" s="65"/>
      <c r="V169" s="85">
        <v>0</v>
      </c>
      <c r="W169" s="74"/>
      <c r="X169" s="15"/>
      <c r="Y169" s="65"/>
      <c r="Z169" s="85">
        <v>0</v>
      </c>
      <c r="AA169" s="74"/>
    </row>
    <row r="170" spans="1:27" x14ac:dyDescent="0.35">
      <c r="B170" s="76"/>
      <c r="C170" s="76"/>
      <c r="D170" s="46"/>
      <c r="E170" s="46"/>
      <c r="F170" s="210">
        <f>SUM(F136:F169)</f>
        <v>8.5000000000000034E-2</v>
      </c>
      <c r="G170" s="220">
        <f>SUM(G136:G169)</f>
        <v>34</v>
      </c>
      <c r="H170" s="15"/>
      <c r="I170" s="65"/>
      <c r="J170" s="92">
        <f>J135/$G$170*$F$170</f>
        <v>0</v>
      </c>
      <c r="K170" s="51"/>
      <c r="L170" s="15"/>
      <c r="M170" s="65"/>
      <c r="N170" s="92">
        <f>N135/$G$170*$F$170</f>
        <v>0</v>
      </c>
      <c r="O170" s="51"/>
      <c r="P170" s="15"/>
      <c r="Q170" s="65"/>
      <c r="R170" s="92">
        <f>R135/$G$170*$F$170</f>
        <v>0</v>
      </c>
      <c r="S170" s="51"/>
      <c r="T170" s="15"/>
      <c r="U170" s="65"/>
      <c r="V170" s="92">
        <f>V135/$G$170*$F$170</f>
        <v>0</v>
      </c>
      <c r="W170" s="51"/>
      <c r="X170" s="15"/>
      <c r="Y170" s="65"/>
      <c r="Z170" s="92">
        <f>Z135/$G$170*$F$170</f>
        <v>0</v>
      </c>
      <c r="AA170" s="51"/>
    </row>
    <row r="171" spans="1:27" ht="29.5" thickBot="1" x14ac:dyDescent="0.4">
      <c r="B171" s="63"/>
      <c r="C171" s="63"/>
      <c r="D171" s="46"/>
      <c r="E171" s="46"/>
      <c r="H171" s="15"/>
      <c r="I171" s="51"/>
      <c r="J171" s="93" t="s">
        <v>382</v>
      </c>
      <c r="K171" s="51"/>
      <c r="L171" s="15"/>
      <c r="N171" s="93" t="s">
        <v>382</v>
      </c>
      <c r="O171" s="51"/>
      <c r="P171" s="15"/>
      <c r="R171" s="93" t="s">
        <v>382</v>
      </c>
      <c r="S171" s="51"/>
      <c r="T171" s="15"/>
      <c r="V171" s="93" t="s">
        <v>382</v>
      </c>
      <c r="W171" s="51"/>
      <c r="X171" s="15"/>
      <c r="Z171" s="93" t="s">
        <v>382</v>
      </c>
      <c r="AA171" s="51"/>
    </row>
    <row r="172" spans="1:27" ht="16" thickBot="1" x14ac:dyDescent="0.4">
      <c r="B172" s="49"/>
      <c r="C172" s="49"/>
      <c r="D172" s="46"/>
      <c r="E172" s="46"/>
      <c r="H172" s="15"/>
      <c r="I172" s="51"/>
      <c r="J172" s="51"/>
      <c r="K172" s="51"/>
      <c r="L172" s="15"/>
      <c r="N172" s="51"/>
      <c r="O172" s="51"/>
      <c r="P172" s="15"/>
      <c r="R172" s="51"/>
      <c r="S172" s="51"/>
      <c r="T172" s="15"/>
      <c r="V172" s="51"/>
      <c r="W172" s="51"/>
      <c r="X172" s="15"/>
      <c r="Z172" s="51"/>
      <c r="AA172" s="51"/>
    </row>
    <row r="173" spans="1:27" ht="15.5" x14ac:dyDescent="0.35">
      <c r="B173" s="75" t="str">
        <f>'Evaluation Summary'!B20</f>
        <v>Section 13 - End user training</v>
      </c>
      <c r="C173" s="75"/>
      <c r="D173" s="46"/>
      <c r="E173" s="46"/>
      <c r="F173" s="193">
        <f>'Evaluation Summary'!C20/'Evaluation Summary'!$C$23</f>
        <v>4.9999999999999996E-2</v>
      </c>
      <c r="G173" s="199">
        <f>SUM(G174:G185)</f>
        <v>18</v>
      </c>
      <c r="H173" s="15"/>
      <c r="I173" s="264" t="str">
        <f>'Evaluation Summary'!D4</f>
        <v>Company 1</v>
      </c>
      <c r="J173" s="218">
        <f>SUM(J174:J185)</f>
        <v>0</v>
      </c>
      <c r="K173" s="48" t="s">
        <v>10</v>
      </c>
      <c r="L173" s="15"/>
      <c r="M173" s="264" t="str">
        <f>'Evaluation Summary'!E4</f>
        <v>Company 2</v>
      </c>
      <c r="N173" s="218">
        <f>SUM(N174:N185)</f>
        <v>0</v>
      </c>
      <c r="O173" s="48" t="s">
        <v>10</v>
      </c>
      <c r="P173" s="15"/>
      <c r="Q173" s="264" t="str">
        <f>'Evaluation Summary'!F4</f>
        <v>Company 3</v>
      </c>
      <c r="R173" s="218">
        <f>SUM(R174:R185)</f>
        <v>0</v>
      </c>
      <c r="S173" s="48" t="s">
        <v>10</v>
      </c>
      <c r="T173" s="15"/>
      <c r="U173" s="264" t="str">
        <f>'Evaluation Summary'!G4</f>
        <v>Company 4</v>
      </c>
      <c r="V173" s="218">
        <f>SUM(V174:V185)</f>
        <v>0</v>
      </c>
      <c r="W173" s="48" t="s">
        <v>10</v>
      </c>
      <c r="X173" s="15"/>
      <c r="Y173" s="264" t="str">
        <f>'Evaluation Summary'!H4</f>
        <v>Company 5</v>
      </c>
      <c r="Z173" s="218">
        <f>SUM(Z174:Z185)</f>
        <v>0</v>
      </c>
      <c r="AA173" s="48" t="s">
        <v>10</v>
      </c>
    </row>
    <row r="174" spans="1:27" ht="58" x14ac:dyDescent="0.35">
      <c r="A174" s="44" t="s">
        <v>409</v>
      </c>
      <c r="B174" s="52" t="s">
        <v>421</v>
      </c>
      <c r="C174" s="52"/>
      <c r="D174" s="53"/>
      <c r="E174" s="35" t="s">
        <v>28</v>
      </c>
      <c r="F174" s="186">
        <v>0.01</v>
      </c>
      <c r="G174" s="200">
        <v>4</v>
      </c>
      <c r="H174" s="15"/>
      <c r="I174" s="281"/>
      <c r="J174" s="85">
        <v>0</v>
      </c>
      <c r="K174" s="55"/>
      <c r="L174" s="15"/>
      <c r="M174" s="281"/>
      <c r="N174" s="85">
        <v>0</v>
      </c>
      <c r="O174" s="55"/>
      <c r="P174" s="15"/>
      <c r="Q174" s="281"/>
      <c r="R174" s="85">
        <v>0</v>
      </c>
      <c r="S174" s="55"/>
      <c r="T174" s="15"/>
      <c r="U174" s="281"/>
      <c r="V174" s="85">
        <v>0</v>
      </c>
      <c r="W174" s="55"/>
      <c r="X174" s="15"/>
      <c r="Y174" s="281"/>
      <c r="Z174" s="85">
        <v>0</v>
      </c>
      <c r="AA174" s="55"/>
    </row>
    <row r="175" spans="1:27" ht="58" x14ac:dyDescent="0.35">
      <c r="A175" s="44" t="s">
        <v>410</v>
      </c>
      <c r="B175" s="52" t="s">
        <v>422</v>
      </c>
      <c r="C175" s="52"/>
      <c r="D175" s="53"/>
      <c r="E175" s="50" t="s">
        <v>377</v>
      </c>
      <c r="F175" s="186">
        <v>5.0000000000000001E-3</v>
      </c>
      <c r="G175" s="200">
        <v>1</v>
      </c>
      <c r="H175" s="15"/>
      <c r="I175" s="281"/>
      <c r="J175" s="85">
        <v>0</v>
      </c>
      <c r="K175" s="55"/>
      <c r="L175" s="15"/>
      <c r="M175" s="281"/>
      <c r="N175" s="85">
        <v>0</v>
      </c>
      <c r="O175" s="55"/>
      <c r="P175" s="15"/>
      <c r="Q175" s="281"/>
      <c r="R175" s="85">
        <v>0</v>
      </c>
      <c r="S175" s="55"/>
      <c r="T175" s="15"/>
      <c r="U175" s="281"/>
      <c r="V175" s="85">
        <v>0</v>
      </c>
      <c r="W175" s="55"/>
      <c r="X175" s="15"/>
      <c r="Y175" s="281"/>
      <c r="Z175" s="85">
        <v>0</v>
      </c>
      <c r="AA175" s="55"/>
    </row>
    <row r="176" spans="1:27" ht="72.5" x14ac:dyDescent="0.35">
      <c r="A176" s="44" t="s">
        <v>411</v>
      </c>
      <c r="B176" s="52" t="s">
        <v>423</v>
      </c>
      <c r="C176" s="52"/>
      <c r="D176" s="53"/>
      <c r="E176" s="81" t="s">
        <v>370</v>
      </c>
      <c r="F176" s="186">
        <v>5.0000000000000001E-3</v>
      </c>
      <c r="G176" s="200">
        <v>2</v>
      </c>
      <c r="H176" s="15"/>
      <c r="I176" s="281"/>
      <c r="J176" s="85">
        <v>0</v>
      </c>
      <c r="K176" s="55"/>
      <c r="L176" s="15"/>
      <c r="M176" s="281"/>
      <c r="N176" s="85">
        <v>0</v>
      </c>
      <c r="O176" s="55"/>
      <c r="P176" s="15"/>
      <c r="Q176" s="281"/>
      <c r="R176" s="85">
        <v>0</v>
      </c>
      <c r="S176" s="55"/>
      <c r="T176" s="15"/>
      <c r="U176" s="281"/>
      <c r="V176" s="85">
        <v>0</v>
      </c>
      <c r="W176" s="55"/>
      <c r="X176" s="15"/>
      <c r="Y176" s="281"/>
      <c r="Z176" s="85">
        <v>0</v>
      </c>
      <c r="AA176" s="55"/>
    </row>
    <row r="177" spans="1:27" ht="29" x14ac:dyDescent="0.35">
      <c r="A177" s="44" t="s">
        <v>412</v>
      </c>
      <c r="B177" s="52" t="s">
        <v>424</v>
      </c>
      <c r="C177" s="52"/>
      <c r="D177" s="53"/>
      <c r="E177" s="50" t="s">
        <v>245</v>
      </c>
      <c r="F177" s="186">
        <v>2.5000000000000001E-3</v>
      </c>
      <c r="G177" s="200">
        <v>1</v>
      </c>
      <c r="H177" s="15"/>
      <c r="I177" s="281"/>
      <c r="J177" s="85">
        <v>0</v>
      </c>
      <c r="K177" s="55"/>
      <c r="L177" s="15"/>
      <c r="M177" s="281"/>
      <c r="N177" s="85">
        <v>0</v>
      </c>
      <c r="O177" s="55"/>
      <c r="P177" s="15"/>
      <c r="Q177" s="281"/>
      <c r="R177" s="85">
        <v>0</v>
      </c>
      <c r="S177" s="55"/>
      <c r="T177" s="15"/>
      <c r="U177" s="281"/>
      <c r="V177" s="85">
        <v>0</v>
      </c>
      <c r="W177" s="55"/>
      <c r="X177" s="15"/>
      <c r="Y177" s="281"/>
      <c r="Z177" s="85">
        <v>0</v>
      </c>
      <c r="AA177" s="55"/>
    </row>
    <row r="178" spans="1:27" ht="29" x14ac:dyDescent="0.35">
      <c r="A178" s="44" t="s">
        <v>413</v>
      </c>
      <c r="B178" s="52" t="s">
        <v>425</v>
      </c>
      <c r="C178" s="52"/>
      <c r="D178" s="53"/>
      <c r="E178" s="50" t="s">
        <v>245</v>
      </c>
      <c r="F178" s="186">
        <v>5.0000000000000001E-3</v>
      </c>
      <c r="G178" s="200">
        <v>1</v>
      </c>
      <c r="H178" s="15"/>
      <c r="I178" s="281"/>
      <c r="J178" s="85">
        <v>0</v>
      </c>
      <c r="K178" s="55"/>
      <c r="L178" s="15"/>
      <c r="M178" s="281"/>
      <c r="N178" s="85">
        <v>0</v>
      </c>
      <c r="O178" s="55"/>
      <c r="P178" s="15"/>
      <c r="Q178" s="281"/>
      <c r="R178" s="85">
        <v>0</v>
      </c>
      <c r="S178" s="55"/>
      <c r="T178" s="15"/>
      <c r="U178" s="281"/>
      <c r="V178" s="85">
        <v>0</v>
      </c>
      <c r="W178" s="55"/>
      <c r="X178" s="15"/>
      <c r="Y178" s="281"/>
      <c r="Z178" s="85">
        <v>0</v>
      </c>
      <c r="AA178" s="55"/>
    </row>
    <row r="179" spans="1:27" ht="29" x14ac:dyDescent="0.35">
      <c r="A179" s="44" t="s">
        <v>414</v>
      </c>
      <c r="B179" s="52" t="s">
        <v>426</v>
      </c>
      <c r="C179" s="52"/>
      <c r="D179" s="53"/>
      <c r="E179" s="81" t="s">
        <v>378</v>
      </c>
      <c r="F179" s="186">
        <v>2.5000000000000001E-3</v>
      </c>
      <c r="G179" s="200">
        <v>1</v>
      </c>
      <c r="H179" s="15"/>
      <c r="I179" s="281"/>
      <c r="J179" s="85">
        <v>0</v>
      </c>
      <c r="K179" s="55"/>
      <c r="L179" s="15"/>
      <c r="M179" s="281"/>
      <c r="N179" s="85">
        <v>0</v>
      </c>
      <c r="O179" s="55"/>
      <c r="P179" s="15"/>
      <c r="Q179" s="281"/>
      <c r="R179" s="85">
        <v>0</v>
      </c>
      <c r="S179" s="55"/>
      <c r="T179" s="15"/>
      <c r="U179" s="281"/>
      <c r="V179" s="85">
        <v>0</v>
      </c>
      <c r="W179" s="55"/>
      <c r="X179" s="15"/>
      <c r="Y179" s="281"/>
      <c r="Z179" s="85">
        <v>0</v>
      </c>
      <c r="AA179" s="55"/>
    </row>
    <row r="180" spans="1:27" ht="81.650000000000006" customHeight="1" x14ac:dyDescent="0.35">
      <c r="A180" s="44" t="s">
        <v>415</v>
      </c>
      <c r="B180" s="52" t="s">
        <v>427</v>
      </c>
      <c r="C180" s="52"/>
      <c r="D180" s="53"/>
      <c r="E180" s="81" t="s">
        <v>381</v>
      </c>
      <c r="F180" s="186">
        <v>5.0000000000000001E-3</v>
      </c>
      <c r="G180" s="200">
        <v>1</v>
      </c>
      <c r="H180" s="15"/>
      <c r="I180" s="281"/>
      <c r="J180" s="85">
        <v>0</v>
      </c>
      <c r="K180" s="55"/>
      <c r="L180" s="15"/>
      <c r="M180" s="281"/>
      <c r="N180" s="85">
        <v>0</v>
      </c>
      <c r="O180" s="55"/>
      <c r="P180" s="15"/>
      <c r="Q180" s="281"/>
      <c r="R180" s="85">
        <v>0</v>
      </c>
      <c r="S180" s="55"/>
      <c r="T180" s="15"/>
      <c r="U180" s="281"/>
      <c r="V180" s="85">
        <v>0</v>
      </c>
      <c r="W180" s="55"/>
      <c r="X180" s="15"/>
      <c r="Y180" s="281"/>
      <c r="Z180" s="85">
        <v>0</v>
      </c>
      <c r="AA180" s="55"/>
    </row>
    <row r="181" spans="1:27" ht="43.5" x14ac:dyDescent="0.35">
      <c r="A181" s="44" t="s">
        <v>416</v>
      </c>
      <c r="B181" s="52" t="s">
        <v>428</v>
      </c>
      <c r="C181" s="52"/>
      <c r="D181" s="53"/>
      <c r="E181" s="50" t="s">
        <v>379</v>
      </c>
      <c r="F181" s="186">
        <v>5.0000000000000001E-3</v>
      </c>
      <c r="G181" s="200">
        <v>2</v>
      </c>
      <c r="H181" s="15"/>
      <c r="I181" s="281"/>
      <c r="J181" s="85">
        <v>0</v>
      </c>
      <c r="K181" s="55"/>
      <c r="L181" s="15"/>
      <c r="M181" s="281"/>
      <c r="N181" s="85">
        <v>0</v>
      </c>
      <c r="O181" s="55"/>
      <c r="P181" s="15"/>
      <c r="Q181" s="281"/>
      <c r="R181" s="85">
        <v>0</v>
      </c>
      <c r="S181" s="55"/>
      <c r="T181" s="15"/>
      <c r="U181" s="281"/>
      <c r="V181" s="85">
        <v>0</v>
      </c>
      <c r="W181" s="55"/>
      <c r="X181" s="15"/>
      <c r="Y181" s="281"/>
      <c r="Z181" s="85">
        <v>0</v>
      </c>
      <c r="AA181" s="55"/>
    </row>
    <row r="182" spans="1:27" ht="69.650000000000006" customHeight="1" x14ac:dyDescent="0.35">
      <c r="A182" s="44" t="s">
        <v>417</v>
      </c>
      <c r="B182" s="52" t="s">
        <v>429</v>
      </c>
      <c r="C182" s="52"/>
      <c r="D182" s="53"/>
      <c r="E182" s="81" t="s">
        <v>380</v>
      </c>
      <c r="F182" s="186">
        <v>2.5000000000000001E-3</v>
      </c>
      <c r="G182" s="200">
        <v>2</v>
      </c>
      <c r="H182" s="15"/>
      <c r="I182" s="281"/>
      <c r="J182" s="85">
        <v>0</v>
      </c>
      <c r="K182" s="55"/>
      <c r="L182" s="15"/>
      <c r="M182" s="281"/>
      <c r="N182" s="85">
        <v>0</v>
      </c>
      <c r="O182" s="55"/>
      <c r="P182" s="15"/>
      <c r="Q182" s="281"/>
      <c r="R182" s="85">
        <v>0</v>
      </c>
      <c r="S182" s="55"/>
      <c r="T182" s="15"/>
      <c r="U182" s="281"/>
      <c r="V182" s="85">
        <v>0</v>
      </c>
      <c r="W182" s="55"/>
      <c r="X182" s="15"/>
      <c r="Y182" s="281"/>
      <c r="Z182" s="85">
        <v>0</v>
      </c>
      <c r="AA182" s="55"/>
    </row>
    <row r="183" spans="1:27" ht="29" x14ac:dyDescent="0.35">
      <c r="A183" s="44" t="s">
        <v>418</v>
      </c>
      <c r="B183" s="52" t="s">
        <v>430</v>
      </c>
      <c r="C183" s="52"/>
      <c r="D183" s="53"/>
      <c r="E183" s="50" t="s">
        <v>245</v>
      </c>
      <c r="F183" s="186">
        <v>2.5000000000000001E-3</v>
      </c>
      <c r="G183" s="200">
        <v>1</v>
      </c>
      <c r="H183" s="15"/>
      <c r="I183" s="281"/>
      <c r="J183" s="85">
        <v>0</v>
      </c>
      <c r="K183" s="55"/>
      <c r="L183" s="15"/>
      <c r="M183" s="281"/>
      <c r="N183" s="85">
        <v>0</v>
      </c>
      <c r="O183" s="55"/>
      <c r="P183" s="15"/>
      <c r="Q183" s="281"/>
      <c r="R183" s="85">
        <v>0</v>
      </c>
      <c r="S183" s="55"/>
      <c r="T183" s="15"/>
      <c r="U183" s="281"/>
      <c r="V183" s="85">
        <v>0</v>
      </c>
      <c r="W183" s="55"/>
      <c r="X183" s="15"/>
      <c r="Y183" s="281"/>
      <c r="Z183" s="85">
        <v>0</v>
      </c>
      <c r="AA183" s="55"/>
    </row>
    <row r="184" spans="1:27" ht="29" x14ac:dyDescent="0.35">
      <c r="A184" s="44" t="s">
        <v>419</v>
      </c>
      <c r="B184" s="52" t="s">
        <v>431</v>
      </c>
      <c r="C184" s="52"/>
      <c r="D184" s="53"/>
      <c r="E184" s="50" t="s">
        <v>245</v>
      </c>
      <c r="F184" s="186">
        <v>2.5000000000000001E-3</v>
      </c>
      <c r="G184" s="200">
        <v>1</v>
      </c>
      <c r="H184" s="15"/>
      <c r="I184" s="281"/>
      <c r="J184" s="85">
        <v>0</v>
      </c>
      <c r="K184" s="55"/>
      <c r="L184" s="15"/>
      <c r="M184" s="281"/>
      <c r="N184" s="85">
        <v>0</v>
      </c>
      <c r="O184" s="55"/>
      <c r="P184" s="15"/>
      <c r="Q184" s="281"/>
      <c r="R184" s="85">
        <v>0</v>
      </c>
      <c r="S184" s="55"/>
      <c r="T184" s="15"/>
      <c r="U184" s="281"/>
      <c r="V184" s="85">
        <v>0</v>
      </c>
      <c r="W184" s="55"/>
      <c r="X184" s="15"/>
      <c r="Y184" s="281"/>
      <c r="Z184" s="85">
        <v>0</v>
      </c>
      <c r="AA184" s="55"/>
    </row>
    <row r="185" spans="1:27" ht="29.5" thickBot="1" x14ac:dyDescent="0.4">
      <c r="A185" s="44" t="s">
        <v>420</v>
      </c>
      <c r="B185" s="52" t="s">
        <v>432</v>
      </c>
      <c r="C185" s="52"/>
      <c r="D185" s="53"/>
      <c r="E185" s="50" t="s">
        <v>245</v>
      </c>
      <c r="F185" s="186">
        <v>2.5000000000000001E-3</v>
      </c>
      <c r="G185" s="200">
        <v>1</v>
      </c>
      <c r="H185" s="15"/>
      <c r="I185" s="287"/>
      <c r="J185" s="217">
        <v>0</v>
      </c>
      <c r="K185" s="71"/>
      <c r="L185" s="15"/>
      <c r="M185" s="287"/>
      <c r="N185" s="217">
        <v>0</v>
      </c>
      <c r="O185" s="71"/>
      <c r="P185" s="15"/>
      <c r="Q185" s="287"/>
      <c r="R185" s="217">
        <v>0</v>
      </c>
      <c r="S185" s="71"/>
      <c r="T185" s="15"/>
      <c r="U185" s="287"/>
      <c r="V185" s="217">
        <v>0</v>
      </c>
      <c r="W185" s="71"/>
      <c r="X185" s="15"/>
      <c r="Y185" s="287"/>
      <c r="Z185" s="217">
        <v>0</v>
      </c>
      <c r="AA185" s="71"/>
    </row>
    <row r="186" spans="1:27" x14ac:dyDescent="0.35">
      <c r="B186" s="57"/>
      <c r="C186" s="57"/>
      <c r="D186" s="46"/>
      <c r="E186" s="46"/>
      <c r="F186" s="213">
        <f>SUM(F174:F185)</f>
        <v>0.05</v>
      </c>
      <c r="G186" s="221">
        <f>SUM(G174:G185)</f>
        <v>18</v>
      </c>
      <c r="H186" s="15"/>
      <c r="I186" s="51"/>
      <c r="J186" s="92">
        <f>SUM(J173/$G$186*$F$186)</f>
        <v>0</v>
      </c>
      <c r="K186" s="51"/>
      <c r="L186" s="15"/>
      <c r="N186" s="92">
        <f>SUM(N173/$G$186*$F$186)</f>
        <v>0</v>
      </c>
      <c r="O186" s="51"/>
      <c r="P186" s="15"/>
      <c r="R186" s="92">
        <f>SUM(R173/$G$186*$F$186)</f>
        <v>0</v>
      </c>
      <c r="S186" s="51"/>
      <c r="T186" s="15"/>
      <c r="V186" s="92">
        <f>SUM(V173/$G$186*$F$186)</f>
        <v>0</v>
      </c>
      <c r="W186" s="51"/>
      <c r="X186" s="15"/>
      <c r="Z186" s="92">
        <f>SUM(Z173/$G$186*$F$186)</f>
        <v>0</v>
      </c>
      <c r="AA186" s="51"/>
    </row>
    <row r="187" spans="1:27" ht="29.5" thickBot="1" x14ac:dyDescent="0.4">
      <c r="B187" s="63"/>
      <c r="C187" s="63"/>
      <c r="D187" s="46"/>
      <c r="E187" s="46"/>
      <c r="H187" s="15"/>
      <c r="I187" s="51"/>
      <c r="J187" s="93" t="s">
        <v>382</v>
      </c>
      <c r="K187" s="51"/>
      <c r="L187" s="15"/>
      <c r="N187" s="93" t="s">
        <v>382</v>
      </c>
      <c r="O187" s="51"/>
      <c r="P187" s="15"/>
      <c r="R187" s="93" t="s">
        <v>382</v>
      </c>
      <c r="S187" s="51"/>
      <c r="T187" s="15"/>
      <c r="V187" s="93" t="s">
        <v>382</v>
      </c>
      <c r="W187" s="51"/>
      <c r="X187" s="15"/>
      <c r="Z187" s="93" t="s">
        <v>382</v>
      </c>
      <c r="AA187" s="51"/>
    </row>
    <row r="188" spans="1:27" x14ac:dyDescent="0.35">
      <c r="B188" s="57"/>
      <c r="C188" s="57"/>
      <c r="D188" s="46"/>
      <c r="E188" s="46"/>
      <c r="H188" s="15"/>
      <c r="I188" s="51"/>
      <c r="J188" s="51"/>
      <c r="K188" s="51"/>
      <c r="L188" s="15"/>
      <c r="N188" s="51"/>
      <c r="O188" s="51"/>
      <c r="P188" s="15"/>
      <c r="R188" s="51"/>
      <c r="S188" s="51"/>
      <c r="T188" s="15"/>
      <c r="V188" s="51"/>
      <c r="W188" s="51"/>
      <c r="X188" s="15"/>
      <c r="Z188" s="51"/>
      <c r="AA188" s="51"/>
    </row>
    <row r="189" spans="1:27" ht="16" thickBot="1" x14ac:dyDescent="0.4">
      <c r="B189" s="49"/>
      <c r="C189" s="49"/>
      <c r="D189" s="46"/>
      <c r="E189" s="46"/>
      <c r="H189" s="15"/>
      <c r="I189" s="51"/>
      <c r="J189" s="51"/>
      <c r="K189" s="51"/>
      <c r="L189" s="15"/>
      <c r="N189" s="51"/>
      <c r="O189" s="51"/>
      <c r="P189" s="15"/>
      <c r="R189" s="51"/>
      <c r="S189" s="51"/>
      <c r="T189" s="15"/>
      <c r="V189" s="51"/>
      <c r="W189" s="51"/>
      <c r="X189" s="15"/>
      <c r="Z189" s="51"/>
      <c r="AA189" s="51"/>
    </row>
    <row r="190" spans="1:27" ht="15.5" x14ac:dyDescent="0.35">
      <c r="B190" s="49" t="str">
        <f>'Evaluation Summary'!B21</f>
        <v>Section 14 - Operating Systems</v>
      </c>
      <c r="C190" s="49"/>
      <c r="D190" s="46"/>
      <c r="E190" s="46"/>
      <c r="F190" s="193">
        <f>'Evaluation Summary'!C21/'Evaluation Summary'!$C$23</f>
        <v>4.9999999999999996E-2</v>
      </c>
      <c r="G190" s="199">
        <f>SUM(G191:G192)</f>
        <v>2</v>
      </c>
      <c r="H190" s="15"/>
      <c r="I190" s="264" t="str">
        <f>'Evaluation Summary'!D4</f>
        <v>Company 1</v>
      </c>
      <c r="J190" s="218">
        <f>SUM(J191:J192)</f>
        <v>0</v>
      </c>
      <c r="K190" s="48" t="s">
        <v>10</v>
      </c>
      <c r="L190" s="15"/>
      <c r="M190" s="264" t="str">
        <f>'Evaluation Summary'!E4</f>
        <v>Company 2</v>
      </c>
      <c r="N190" s="218">
        <f>SUM(N191:N192)</f>
        <v>0</v>
      </c>
      <c r="O190" s="48" t="s">
        <v>10</v>
      </c>
      <c r="P190" s="15"/>
      <c r="Q190" s="264" t="str">
        <f>'Evaluation Summary'!F4</f>
        <v>Company 3</v>
      </c>
      <c r="R190" s="218">
        <f>SUM(R191:R192)</f>
        <v>0</v>
      </c>
      <c r="S190" s="48" t="s">
        <v>10</v>
      </c>
      <c r="T190" s="15"/>
      <c r="U190" s="264" t="str">
        <f>'Evaluation Summary'!G4</f>
        <v>Company 4</v>
      </c>
      <c r="V190" s="218">
        <f>SUM(V191:V192)</f>
        <v>0</v>
      </c>
      <c r="W190" s="48" t="s">
        <v>10</v>
      </c>
      <c r="X190" s="15"/>
      <c r="Y190" s="264" t="str">
        <f>'Evaluation Summary'!H4</f>
        <v>Company 5</v>
      </c>
      <c r="Z190" s="218">
        <f>SUM(Z191:Z192)</f>
        <v>0</v>
      </c>
      <c r="AA190" s="48" t="s">
        <v>10</v>
      </c>
    </row>
    <row r="191" spans="1:27" ht="43.9" customHeight="1" x14ac:dyDescent="0.35">
      <c r="A191" s="44" t="s">
        <v>341</v>
      </c>
      <c r="B191" s="52" t="s">
        <v>344</v>
      </c>
      <c r="C191" s="52"/>
      <c r="D191" s="53"/>
      <c r="E191" s="50" t="s">
        <v>369</v>
      </c>
      <c r="F191" s="186">
        <v>2.5000000000000001E-2</v>
      </c>
      <c r="G191" s="200">
        <v>1</v>
      </c>
      <c r="H191" s="15"/>
      <c r="I191" s="281"/>
      <c r="J191" s="85">
        <v>0</v>
      </c>
      <c r="K191" s="55"/>
      <c r="L191" s="15"/>
      <c r="M191" s="281"/>
      <c r="N191" s="85">
        <v>0</v>
      </c>
      <c r="O191" s="55"/>
      <c r="P191" s="15"/>
      <c r="Q191" s="281"/>
      <c r="R191" s="85">
        <v>0</v>
      </c>
      <c r="S191" s="55"/>
      <c r="T191" s="15"/>
      <c r="U191" s="281"/>
      <c r="V191" s="85">
        <v>0</v>
      </c>
      <c r="W191" s="55"/>
      <c r="X191" s="15"/>
      <c r="Y191" s="281"/>
      <c r="Z191" s="85">
        <v>0</v>
      </c>
      <c r="AA191" s="55"/>
    </row>
    <row r="192" spans="1:27" ht="29.5" thickBot="1" x14ac:dyDescent="0.4">
      <c r="A192" s="44" t="s">
        <v>342</v>
      </c>
      <c r="B192" s="52" t="s">
        <v>343</v>
      </c>
      <c r="C192" s="52"/>
      <c r="D192" s="53"/>
      <c r="E192" s="50" t="s">
        <v>52</v>
      </c>
      <c r="F192" s="186">
        <v>2.5000000000000001E-2</v>
      </c>
      <c r="G192" s="200">
        <v>1</v>
      </c>
      <c r="H192" s="15"/>
      <c r="I192" s="287"/>
      <c r="J192" s="85">
        <v>0</v>
      </c>
      <c r="K192" s="71"/>
      <c r="L192" s="15"/>
      <c r="M192" s="287"/>
      <c r="N192" s="85">
        <v>0</v>
      </c>
      <c r="O192" s="71"/>
      <c r="P192" s="15"/>
      <c r="Q192" s="287"/>
      <c r="R192" s="85">
        <v>0</v>
      </c>
      <c r="S192" s="71"/>
      <c r="T192" s="15"/>
      <c r="U192" s="287"/>
      <c r="V192" s="85">
        <v>0</v>
      </c>
      <c r="W192" s="71"/>
      <c r="X192" s="15"/>
      <c r="Y192" s="287"/>
      <c r="Z192" s="85">
        <v>0</v>
      </c>
      <c r="AA192" s="71"/>
    </row>
    <row r="193" spans="1:27" x14ac:dyDescent="0.35">
      <c r="B193" s="76"/>
      <c r="C193" s="76"/>
      <c r="D193" s="46"/>
      <c r="E193" s="46"/>
      <c r="F193" s="210">
        <f>SUM(F191:F192)</f>
        <v>0.05</v>
      </c>
      <c r="G193" s="220">
        <f>SUM(G191:G192)</f>
        <v>2</v>
      </c>
      <c r="H193" s="15"/>
      <c r="I193" s="65"/>
      <c r="J193" s="92">
        <f>J190/$G$193*$F$193</f>
        <v>0</v>
      </c>
      <c r="K193" s="51"/>
      <c r="L193" s="15"/>
      <c r="N193" s="92">
        <f>N190/$G$193*$F$193</f>
        <v>0</v>
      </c>
      <c r="O193" s="51"/>
      <c r="P193" s="15"/>
      <c r="R193" s="92">
        <f>R190/$G$193*$F$193</f>
        <v>0</v>
      </c>
      <c r="S193" s="51"/>
      <c r="T193" s="15"/>
      <c r="V193" s="92">
        <f>V190/$G$193*$F$193</f>
        <v>0</v>
      </c>
      <c r="W193" s="51"/>
      <c r="X193" s="15"/>
      <c r="Z193" s="92">
        <f>Z190/$G$193*$F$193</f>
        <v>0</v>
      </c>
      <c r="AA193" s="51"/>
    </row>
    <row r="194" spans="1:27" ht="29.5" thickBot="1" x14ac:dyDescent="0.4">
      <c r="B194" s="63"/>
      <c r="C194" s="63"/>
      <c r="D194" s="46"/>
      <c r="E194" s="46"/>
      <c r="F194" s="185"/>
      <c r="G194" s="204"/>
      <c r="H194" s="15"/>
      <c r="I194" s="65"/>
      <c r="J194" s="93" t="s">
        <v>382</v>
      </c>
      <c r="K194" s="51"/>
      <c r="L194" s="15"/>
      <c r="N194" s="93" t="s">
        <v>382</v>
      </c>
      <c r="O194" s="51"/>
      <c r="P194" s="15"/>
      <c r="R194" s="93" t="s">
        <v>382</v>
      </c>
      <c r="S194" s="51"/>
      <c r="T194" s="15"/>
      <c r="V194" s="93" t="s">
        <v>382</v>
      </c>
      <c r="W194" s="51"/>
      <c r="X194" s="15"/>
      <c r="Z194" s="93" t="s">
        <v>382</v>
      </c>
      <c r="AA194" s="51"/>
    </row>
    <row r="195" spans="1:27" x14ac:dyDescent="0.35">
      <c r="B195" s="76"/>
      <c r="C195" s="76"/>
      <c r="D195" s="46"/>
      <c r="E195" s="46"/>
      <c r="F195" s="185"/>
      <c r="G195" s="204"/>
      <c r="H195" s="15"/>
      <c r="I195" s="65"/>
      <c r="J195" s="65"/>
      <c r="K195" s="51"/>
      <c r="L195" s="15"/>
      <c r="N195" s="65"/>
      <c r="O195" s="51"/>
      <c r="P195" s="15"/>
      <c r="R195" s="65"/>
      <c r="S195" s="51"/>
      <c r="T195" s="15"/>
      <c r="V195" s="65"/>
      <c r="W195" s="51"/>
      <c r="X195" s="15"/>
      <c r="Z195" s="65"/>
      <c r="AA195" s="51"/>
    </row>
    <row r="196" spans="1:27" ht="15" thickBot="1" x14ac:dyDescent="0.4">
      <c r="B196" s="76"/>
      <c r="C196" s="76"/>
      <c r="D196" s="46"/>
      <c r="E196" s="46"/>
      <c r="H196" s="15"/>
      <c r="I196" s="51"/>
      <c r="J196" s="51"/>
      <c r="K196" s="51"/>
      <c r="L196" s="15"/>
      <c r="N196" s="51"/>
      <c r="O196" s="51"/>
      <c r="P196" s="15"/>
      <c r="R196" s="51"/>
      <c r="S196" s="51"/>
      <c r="T196" s="15"/>
      <c r="V196" s="51"/>
      <c r="W196" s="51"/>
      <c r="X196" s="15"/>
      <c r="Z196" s="51"/>
      <c r="AA196" s="51"/>
    </row>
    <row r="197" spans="1:27" ht="15.5" x14ac:dyDescent="0.35">
      <c r="B197" s="49" t="str">
        <f>'Evaluation Summary'!B22</f>
        <v>Section 15 - License Management</v>
      </c>
      <c r="C197" s="49"/>
      <c r="D197" s="46"/>
      <c r="E197" s="46"/>
      <c r="F197" s="193">
        <f>'Evaluation Summary'!C22/'Evaluation Summary'!$C$23</f>
        <v>4.9999999999999996E-2</v>
      </c>
      <c r="G197" s="199">
        <f>SUM(G198:G205)</f>
        <v>8</v>
      </c>
      <c r="H197" s="15"/>
      <c r="I197" s="264" t="str">
        <f>'Evaluation Summary'!D4</f>
        <v>Company 1</v>
      </c>
      <c r="J197" s="218">
        <f>SUM(J198:J205)</f>
        <v>0</v>
      </c>
      <c r="K197" s="48" t="s">
        <v>10</v>
      </c>
      <c r="L197" s="15"/>
      <c r="M197" s="264" t="str">
        <f>'Evaluation Summary'!E4</f>
        <v>Company 2</v>
      </c>
      <c r="N197" s="218">
        <f>SUM(N198:N205)</f>
        <v>0</v>
      </c>
      <c r="O197" s="48" t="s">
        <v>10</v>
      </c>
      <c r="P197" s="15"/>
      <c r="Q197" s="264" t="str">
        <f>'Evaluation Summary'!F4</f>
        <v>Company 3</v>
      </c>
      <c r="R197" s="218">
        <f>SUM(R198:R205)</f>
        <v>0</v>
      </c>
      <c r="S197" s="48" t="s">
        <v>10</v>
      </c>
      <c r="T197" s="15"/>
      <c r="U197" s="264" t="str">
        <f>'Evaluation Summary'!G4</f>
        <v>Company 4</v>
      </c>
      <c r="V197" s="218">
        <f>SUM(V198:V205)</f>
        <v>0</v>
      </c>
      <c r="W197" s="48" t="s">
        <v>10</v>
      </c>
      <c r="X197" s="15"/>
      <c r="Y197" s="264" t="str">
        <f>'Evaluation Summary'!H4</f>
        <v>Company 5</v>
      </c>
      <c r="Z197" s="218">
        <f>SUM(Z198:Z205)</f>
        <v>0</v>
      </c>
      <c r="AA197" s="48" t="s">
        <v>10</v>
      </c>
    </row>
    <row r="198" spans="1:27" ht="29" x14ac:dyDescent="0.35">
      <c r="A198" s="44" t="s">
        <v>360</v>
      </c>
      <c r="B198" s="52" t="s">
        <v>352</v>
      </c>
      <c r="C198" s="52"/>
      <c r="D198" s="53"/>
      <c r="E198" s="50" t="s">
        <v>52</v>
      </c>
      <c r="F198" s="216">
        <f>0.625/100</f>
        <v>6.2500000000000003E-3</v>
      </c>
      <c r="G198" s="200">
        <v>1</v>
      </c>
      <c r="H198" s="15"/>
      <c r="I198" s="281"/>
      <c r="J198" s="85">
        <v>0</v>
      </c>
      <c r="K198" s="55"/>
      <c r="L198" s="15"/>
      <c r="M198" s="281"/>
      <c r="N198" s="85">
        <v>0</v>
      </c>
      <c r="O198" s="55"/>
      <c r="P198" s="15"/>
      <c r="Q198" s="281"/>
      <c r="R198" s="85">
        <v>0</v>
      </c>
      <c r="S198" s="55"/>
      <c r="T198" s="15"/>
      <c r="U198" s="281"/>
      <c r="V198" s="85">
        <v>0</v>
      </c>
      <c r="W198" s="55"/>
      <c r="X198" s="15"/>
      <c r="Y198" s="281"/>
      <c r="Z198" s="85">
        <v>0</v>
      </c>
      <c r="AA198" s="55"/>
    </row>
    <row r="199" spans="1:27" ht="29" x14ac:dyDescent="0.35">
      <c r="A199" s="44" t="s">
        <v>361</v>
      </c>
      <c r="B199" s="52" t="s">
        <v>353</v>
      </c>
      <c r="C199" s="52"/>
      <c r="D199" s="53"/>
      <c r="E199" s="50" t="s">
        <v>52</v>
      </c>
      <c r="F199" s="216">
        <f t="shared" ref="F199:F204" si="0">0.625/100</f>
        <v>6.2500000000000003E-3</v>
      </c>
      <c r="G199" s="200">
        <v>1</v>
      </c>
      <c r="H199" s="15"/>
      <c r="I199" s="281"/>
      <c r="J199" s="85">
        <v>0</v>
      </c>
      <c r="K199" s="55"/>
      <c r="L199" s="15"/>
      <c r="M199" s="281"/>
      <c r="N199" s="85">
        <v>0</v>
      </c>
      <c r="O199" s="55"/>
      <c r="P199" s="15"/>
      <c r="Q199" s="281"/>
      <c r="R199" s="85">
        <v>0</v>
      </c>
      <c r="S199" s="55"/>
      <c r="T199" s="15"/>
      <c r="U199" s="281"/>
      <c r="V199" s="85">
        <v>0</v>
      </c>
      <c r="W199" s="55"/>
      <c r="X199" s="15"/>
      <c r="Y199" s="281"/>
      <c r="Z199" s="85">
        <v>0</v>
      </c>
      <c r="AA199" s="55"/>
    </row>
    <row r="200" spans="1:27" ht="29" x14ac:dyDescent="0.35">
      <c r="A200" s="44" t="s">
        <v>362</v>
      </c>
      <c r="B200" s="52" t="s">
        <v>354</v>
      </c>
      <c r="C200" s="52"/>
      <c r="D200" s="53"/>
      <c r="E200" s="50" t="s">
        <v>52</v>
      </c>
      <c r="F200" s="216">
        <f t="shared" si="0"/>
        <v>6.2500000000000003E-3</v>
      </c>
      <c r="G200" s="200">
        <v>1</v>
      </c>
      <c r="H200" s="15"/>
      <c r="I200" s="281"/>
      <c r="J200" s="85">
        <v>0</v>
      </c>
      <c r="K200" s="55"/>
      <c r="L200" s="15"/>
      <c r="M200" s="281"/>
      <c r="N200" s="85">
        <v>0</v>
      </c>
      <c r="O200" s="55"/>
      <c r="P200" s="15"/>
      <c r="Q200" s="281"/>
      <c r="R200" s="85">
        <v>0</v>
      </c>
      <c r="S200" s="55"/>
      <c r="T200" s="15"/>
      <c r="U200" s="281"/>
      <c r="V200" s="85">
        <v>0</v>
      </c>
      <c r="W200" s="55"/>
      <c r="X200" s="15"/>
      <c r="Y200" s="281"/>
      <c r="Z200" s="85">
        <v>0</v>
      </c>
      <c r="AA200" s="55"/>
    </row>
    <row r="201" spans="1:27" ht="29" x14ac:dyDescent="0.35">
      <c r="A201" s="44" t="s">
        <v>363</v>
      </c>
      <c r="B201" s="52" t="s">
        <v>355</v>
      </c>
      <c r="C201" s="52"/>
      <c r="D201" s="53"/>
      <c r="E201" s="50" t="s">
        <v>245</v>
      </c>
      <c r="F201" s="216">
        <f t="shared" si="0"/>
        <v>6.2500000000000003E-3</v>
      </c>
      <c r="G201" s="200">
        <v>1</v>
      </c>
      <c r="H201" s="15"/>
      <c r="I201" s="281"/>
      <c r="J201" s="85">
        <v>0</v>
      </c>
      <c r="K201" s="55"/>
      <c r="L201" s="15"/>
      <c r="M201" s="281"/>
      <c r="N201" s="85">
        <v>0</v>
      </c>
      <c r="O201" s="55"/>
      <c r="P201" s="15"/>
      <c r="Q201" s="281"/>
      <c r="R201" s="85">
        <v>0</v>
      </c>
      <c r="S201" s="55"/>
      <c r="T201" s="15"/>
      <c r="U201" s="281"/>
      <c r="V201" s="85">
        <v>0</v>
      </c>
      <c r="W201" s="55"/>
      <c r="X201" s="15"/>
      <c r="Y201" s="281"/>
      <c r="Z201" s="85">
        <v>0</v>
      </c>
      <c r="AA201" s="55"/>
    </row>
    <row r="202" spans="1:27" ht="29" x14ac:dyDescent="0.35">
      <c r="A202" s="44" t="s">
        <v>364</v>
      </c>
      <c r="B202" s="52" t="s">
        <v>356</v>
      </c>
      <c r="C202" s="52"/>
      <c r="D202" s="53"/>
      <c r="E202" s="50" t="s">
        <v>245</v>
      </c>
      <c r="F202" s="216">
        <f t="shared" si="0"/>
        <v>6.2500000000000003E-3</v>
      </c>
      <c r="G202" s="200">
        <v>1</v>
      </c>
      <c r="H202" s="15"/>
      <c r="I202" s="281"/>
      <c r="J202" s="85">
        <v>0</v>
      </c>
      <c r="K202" s="55"/>
      <c r="L202" s="15"/>
      <c r="M202" s="281"/>
      <c r="N202" s="85">
        <v>0</v>
      </c>
      <c r="O202" s="55"/>
      <c r="P202" s="15"/>
      <c r="Q202" s="281"/>
      <c r="R202" s="85">
        <v>0</v>
      </c>
      <c r="S202" s="55"/>
      <c r="T202" s="15"/>
      <c r="U202" s="281"/>
      <c r="V202" s="85">
        <v>0</v>
      </c>
      <c r="W202" s="55"/>
      <c r="X202" s="15"/>
      <c r="Y202" s="281"/>
      <c r="Z202" s="85">
        <v>0</v>
      </c>
      <c r="AA202" s="55"/>
    </row>
    <row r="203" spans="1:27" ht="29" x14ac:dyDescent="0.35">
      <c r="A203" s="44" t="s">
        <v>365</v>
      </c>
      <c r="B203" s="52" t="s">
        <v>357</v>
      </c>
      <c r="C203" s="52"/>
      <c r="D203" s="53"/>
      <c r="E203" s="50" t="s">
        <v>52</v>
      </c>
      <c r="F203" s="216">
        <f t="shared" si="0"/>
        <v>6.2500000000000003E-3</v>
      </c>
      <c r="G203" s="200">
        <v>1</v>
      </c>
      <c r="H203" s="15"/>
      <c r="I203" s="281"/>
      <c r="J203" s="85">
        <v>0</v>
      </c>
      <c r="K203" s="55"/>
      <c r="L203" s="15"/>
      <c r="M203" s="281"/>
      <c r="N203" s="85">
        <v>0</v>
      </c>
      <c r="O203" s="55"/>
      <c r="P203" s="15"/>
      <c r="Q203" s="281"/>
      <c r="R203" s="85">
        <v>0</v>
      </c>
      <c r="S203" s="55"/>
      <c r="T203" s="15"/>
      <c r="U203" s="281"/>
      <c r="V203" s="85">
        <v>0</v>
      </c>
      <c r="W203" s="55"/>
      <c r="X203" s="15"/>
      <c r="Y203" s="281"/>
      <c r="Z203" s="85">
        <v>0</v>
      </c>
      <c r="AA203" s="55"/>
    </row>
    <row r="204" spans="1:27" ht="29" x14ac:dyDescent="0.35">
      <c r="A204" s="44" t="s">
        <v>366</v>
      </c>
      <c r="B204" s="52" t="s">
        <v>358</v>
      </c>
      <c r="C204" s="52"/>
      <c r="D204" s="53"/>
      <c r="E204" s="50" t="s">
        <v>245</v>
      </c>
      <c r="F204" s="216">
        <f t="shared" si="0"/>
        <v>6.2500000000000003E-3</v>
      </c>
      <c r="G204" s="200">
        <v>1</v>
      </c>
      <c r="H204" s="15"/>
      <c r="I204" s="281"/>
      <c r="J204" s="85">
        <v>0</v>
      </c>
      <c r="K204" s="55"/>
      <c r="L204" s="15"/>
      <c r="M204" s="281"/>
      <c r="N204" s="85">
        <v>0</v>
      </c>
      <c r="O204" s="55"/>
      <c r="P204" s="15"/>
      <c r="Q204" s="281"/>
      <c r="R204" s="85">
        <v>0</v>
      </c>
      <c r="S204" s="55"/>
      <c r="T204" s="15"/>
      <c r="U204" s="281"/>
      <c r="V204" s="85">
        <v>0</v>
      </c>
      <c r="W204" s="55"/>
      <c r="X204" s="15"/>
      <c r="Y204" s="281"/>
      <c r="Z204" s="85">
        <v>0</v>
      </c>
      <c r="AA204" s="55"/>
    </row>
    <row r="205" spans="1:27" ht="29.5" thickBot="1" x14ac:dyDescent="0.4">
      <c r="A205" s="44" t="s">
        <v>367</v>
      </c>
      <c r="B205" s="52" t="s">
        <v>359</v>
      </c>
      <c r="C205" s="52"/>
      <c r="D205" s="53"/>
      <c r="E205" s="50" t="s">
        <v>368</v>
      </c>
      <c r="F205" s="216">
        <f>0.625/100</f>
        <v>6.2500000000000003E-3</v>
      </c>
      <c r="G205" s="200">
        <v>1</v>
      </c>
      <c r="H205" s="15"/>
      <c r="I205" s="287"/>
      <c r="J205" s="217">
        <v>0</v>
      </c>
      <c r="K205" s="71"/>
      <c r="L205" s="15"/>
      <c r="M205" s="287"/>
      <c r="N205" s="217">
        <v>0</v>
      </c>
      <c r="O205" s="71"/>
      <c r="P205" s="15"/>
      <c r="Q205" s="287"/>
      <c r="R205" s="217">
        <v>0</v>
      </c>
      <c r="S205" s="71"/>
      <c r="T205" s="15"/>
      <c r="U205" s="287"/>
      <c r="V205" s="217">
        <v>0</v>
      </c>
      <c r="W205" s="71"/>
      <c r="X205" s="15"/>
      <c r="Y205" s="287"/>
      <c r="Z205" s="217">
        <v>0</v>
      </c>
      <c r="AA205" s="71"/>
    </row>
    <row r="206" spans="1:27" x14ac:dyDescent="0.35">
      <c r="B206" s="43"/>
      <c r="C206" s="43"/>
      <c r="D206" s="46"/>
      <c r="E206" s="46"/>
      <c r="F206" s="209">
        <f>SUM(F198:F205)</f>
        <v>4.9999999999999996E-2</v>
      </c>
      <c r="G206" s="219">
        <f>SUM(G198:G205)</f>
        <v>8</v>
      </c>
      <c r="H206" s="15"/>
      <c r="I206" s="51"/>
      <c r="J206" s="92">
        <f>J197/$G$206*$F$206</f>
        <v>0</v>
      </c>
      <c r="K206" s="51"/>
      <c r="L206" s="15"/>
      <c r="N206" s="92">
        <f>N197/$G$206*$F$206</f>
        <v>0</v>
      </c>
      <c r="O206" s="51"/>
      <c r="P206" s="15"/>
      <c r="R206" s="92">
        <f>R197/$G$206*$F$206</f>
        <v>0</v>
      </c>
      <c r="S206" s="51"/>
      <c r="T206" s="15"/>
      <c r="V206" s="92">
        <f>V197/$G$206*$F$206</f>
        <v>0</v>
      </c>
      <c r="W206" s="51"/>
      <c r="X206" s="15"/>
      <c r="Z206" s="92">
        <f>Z197/$G$206*$F$206</f>
        <v>0</v>
      </c>
      <c r="AA206" s="51"/>
    </row>
    <row r="207" spans="1:27" ht="29.5" thickBot="1" x14ac:dyDescent="0.4">
      <c r="B207" s="63"/>
      <c r="C207" s="63"/>
      <c r="D207" s="46"/>
      <c r="E207" s="46"/>
      <c r="H207" s="15"/>
      <c r="I207" s="51"/>
      <c r="J207" s="93" t="s">
        <v>382</v>
      </c>
      <c r="K207" s="51"/>
      <c r="L207" s="15"/>
      <c r="N207" s="93" t="s">
        <v>382</v>
      </c>
      <c r="O207" s="51"/>
      <c r="P207" s="15"/>
      <c r="R207" s="93" t="s">
        <v>382</v>
      </c>
      <c r="S207" s="51"/>
      <c r="T207" s="15"/>
      <c r="V207" s="93" t="s">
        <v>382</v>
      </c>
      <c r="W207" s="51"/>
      <c r="X207" s="15"/>
      <c r="Z207" s="93" t="s">
        <v>382</v>
      </c>
      <c r="AA207" s="51"/>
    </row>
    <row r="208" spans="1:27" x14ac:dyDescent="0.35">
      <c r="B208" s="43"/>
      <c r="C208" s="43"/>
      <c r="D208" s="46"/>
      <c r="E208" s="46"/>
      <c r="H208" s="15"/>
      <c r="I208" s="51"/>
      <c r="K208" s="51"/>
      <c r="L208" s="15"/>
      <c r="O208" s="51"/>
      <c r="P208" s="15"/>
      <c r="S208" s="51"/>
      <c r="T208" s="15"/>
      <c r="W208" s="51"/>
      <c r="X208" s="15"/>
      <c r="AA208" s="51"/>
    </row>
    <row r="209" spans="2:31" x14ac:dyDescent="0.35">
      <c r="B209" s="57"/>
      <c r="C209" s="57"/>
      <c r="F209" s="195">
        <f>SUM(F197+F190+F173+F135+F121+F114+F95+F80+F66+F58+F36+F16+F7)</f>
        <v>1</v>
      </c>
      <c r="G209" s="205">
        <f>SUM(G197+G190+G173+G135+G121+G114+G95+G80+G66+G58+G36+G16+G7)</f>
        <v>148</v>
      </c>
      <c r="H209" s="15"/>
      <c r="I209" s="51"/>
      <c r="K209" s="51"/>
      <c r="L209" s="15"/>
      <c r="O209" s="51"/>
      <c r="P209" s="15"/>
      <c r="S209" s="51"/>
      <c r="T209" s="15"/>
      <c r="W209" s="51"/>
      <c r="X209" s="15"/>
      <c r="AA209" s="51"/>
    </row>
    <row r="210" spans="2:31" x14ac:dyDescent="0.35">
      <c r="F210" s="54" t="s">
        <v>345</v>
      </c>
      <c r="G210" s="206" t="s">
        <v>91</v>
      </c>
      <c r="H210" s="15"/>
      <c r="I210" s="51"/>
      <c r="K210" s="51"/>
      <c r="L210" s="15"/>
      <c r="O210" s="51"/>
      <c r="P210" s="15"/>
      <c r="S210" s="51"/>
      <c r="T210" s="15"/>
      <c r="W210" s="51"/>
      <c r="X210" s="15"/>
      <c r="AA210" s="51"/>
    </row>
    <row r="211" spans="2:31" x14ac:dyDescent="0.35">
      <c r="H211" s="15"/>
      <c r="I211" s="51"/>
      <c r="J211" s="51"/>
      <c r="K211" s="51"/>
      <c r="L211" s="15"/>
      <c r="N211" s="51"/>
      <c r="O211" s="51"/>
      <c r="P211" s="15"/>
      <c r="R211" s="51"/>
      <c r="S211" s="51"/>
      <c r="T211" s="15"/>
      <c r="V211" s="51"/>
      <c r="W211" s="51"/>
      <c r="X211" s="15"/>
      <c r="Z211" s="51"/>
      <c r="AA211" s="51"/>
    </row>
    <row r="212" spans="2:31" x14ac:dyDescent="0.35">
      <c r="B212" s="57"/>
      <c r="C212" s="57"/>
      <c r="F212" s="196">
        <f>'Evaluation Summary'!C9</f>
        <v>0.4</v>
      </c>
      <c r="G212" s="201"/>
      <c r="H212" s="15"/>
      <c r="I212" s="51"/>
      <c r="K212" s="51"/>
      <c r="L212" s="15"/>
      <c r="O212" s="51"/>
      <c r="P212" s="15"/>
      <c r="S212" s="51"/>
      <c r="T212" s="15"/>
      <c r="W212" s="51"/>
      <c r="X212" s="15"/>
      <c r="AA212" s="51"/>
    </row>
    <row r="213" spans="2:31" x14ac:dyDescent="0.35">
      <c r="B213" s="57"/>
      <c r="C213" s="57"/>
      <c r="F213" s="54" t="s">
        <v>346</v>
      </c>
      <c r="G213" s="207"/>
      <c r="H213" s="15"/>
      <c r="I213" s="51"/>
      <c r="K213" s="51"/>
      <c r="L213" s="15"/>
      <c r="O213" s="51"/>
      <c r="P213" s="15"/>
      <c r="S213" s="51"/>
      <c r="T213" s="15"/>
      <c r="W213" s="51"/>
      <c r="X213" s="15"/>
      <c r="AA213" s="51"/>
    </row>
    <row r="214" spans="2:31" x14ac:dyDescent="0.35">
      <c r="H214" s="15"/>
      <c r="I214" s="51"/>
      <c r="J214" s="51"/>
      <c r="K214" s="51"/>
      <c r="L214" s="15"/>
      <c r="N214" s="51"/>
      <c r="O214" s="51"/>
      <c r="P214" s="15"/>
      <c r="R214" s="51"/>
      <c r="S214" s="51"/>
      <c r="T214" s="15"/>
      <c r="V214" s="51"/>
      <c r="W214" s="51"/>
      <c r="X214" s="15"/>
      <c r="Z214" s="51"/>
      <c r="AA214" s="51"/>
    </row>
    <row r="215" spans="2:31" x14ac:dyDescent="0.35">
      <c r="H215" s="15"/>
      <c r="I215" s="51"/>
      <c r="K215" s="51"/>
      <c r="L215" s="15"/>
      <c r="O215" s="51"/>
      <c r="P215" s="15"/>
      <c r="S215" s="51"/>
      <c r="T215" s="15"/>
      <c r="W215" s="51"/>
      <c r="X215" s="15"/>
      <c r="AA215" s="51"/>
    </row>
    <row r="216" spans="2:31" x14ac:dyDescent="0.35">
      <c r="D216" s="57"/>
      <c r="E216" s="57"/>
      <c r="H216" s="15"/>
      <c r="I216" s="51"/>
      <c r="K216" s="51"/>
      <c r="L216" s="15"/>
      <c r="O216" s="51"/>
      <c r="P216" s="15"/>
      <c r="Q216" s="78"/>
      <c r="S216" s="51"/>
      <c r="T216" s="15"/>
      <c r="W216" s="51"/>
      <c r="X216" s="15"/>
      <c r="AA216" s="51"/>
    </row>
    <row r="217" spans="2:31" x14ac:dyDescent="0.35">
      <c r="D217" s="57"/>
      <c r="E217" s="57"/>
      <c r="H217" s="15"/>
      <c r="I217" s="51"/>
      <c r="K217" s="51"/>
      <c r="L217" s="15"/>
      <c r="O217" s="51"/>
      <c r="P217" s="15"/>
      <c r="S217" s="51"/>
      <c r="T217" s="15"/>
      <c r="W217" s="51"/>
      <c r="X217" s="15"/>
      <c r="AA217" s="51"/>
    </row>
    <row r="218" spans="2:31" x14ac:dyDescent="0.35">
      <c r="D218" s="57"/>
      <c r="E218" s="57"/>
      <c r="H218" s="15"/>
      <c r="I218" s="51"/>
      <c r="K218" s="51"/>
      <c r="L218" s="15"/>
      <c r="O218" s="51"/>
      <c r="P218" s="15"/>
      <c r="S218" s="51"/>
      <c r="T218" s="15"/>
      <c r="W218" s="51"/>
      <c r="X218" s="15"/>
      <c r="AA218" s="51"/>
    </row>
    <row r="219" spans="2:31" x14ac:dyDescent="0.35">
      <c r="H219" s="15"/>
      <c r="I219" s="51"/>
      <c r="J219" s="51"/>
      <c r="K219" s="51"/>
      <c r="L219" s="15"/>
      <c r="N219" s="51"/>
      <c r="O219" s="51"/>
      <c r="P219" s="15"/>
      <c r="R219" s="51"/>
      <c r="S219" s="51"/>
      <c r="T219" s="15"/>
      <c r="V219" s="51"/>
      <c r="W219" s="51"/>
      <c r="X219" s="15"/>
      <c r="Z219" s="51"/>
      <c r="AA219" s="51"/>
    </row>
    <row r="220" spans="2:31" x14ac:dyDescent="0.35">
      <c r="H220" s="15"/>
      <c r="I220" s="51"/>
      <c r="J220" s="51"/>
      <c r="K220" s="51"/>
      <c r="L220" s="15"/>
      <c r="N220" s="51"/>
      <c r="O220" s="51"/>
      <c r="P220" s="15"/>
      <c r="R220" s="51"/>
      <c r="S220" s="51"/>
      <c r="T220" s="15"/>
      <c r="V220" s="51"/>
      <c r="W220" s="51"/>
      <c r="X220" s="15"/>
      <c r="Z220" s="51"/>
      <c r="AA220" s="51"/>
    </row>
    <row r="221" spans="2:31" x14ac:dyDescent="0.35">
      <c r="B221" s="45"/>
      <c r="C221" s="45"/>
      <c r="H221" s="15"/>
      <c r="I221" s="51"/>
      <c r="J221" s="51"/>
      <c r="K221" s="51"/>
      <c r="L221" s="15"/>
      <c r="M221" s="51"/>
      <c r="N221" s="51"/>
      <c r="O221" s="51"/>
      <c r="P221" s="15"/>
      <c r="Q221" s="51"/>
      <c r="R221" s="51"/>
      <c r="S221" s="51"/>
      <c r="T221" s="15"/>
      <c r="U221" s="51"/>
      <c r="V221" s="51"/>
      <c r="W221" s="51"/>
      <c r="X221" s="15"/>
      <c r="Y221" s="51"/>
      <c r="Z221" s="51"/>
      <c r="AA221" s="51"/>
    </row>
    <row r="222" spans="2:31" x14ac:dyDescent="0.35">
      <c r="H222" s="15"/>
      <c r="I222" s="51"/>
      <c r="J222" s="51"/>
      <c r="K222" s="51"/>
      <c r="L222" s="15"/>
      <c r="M222" s="51"/>
      <c r="N222" s="51"/>
      <c r="O222" s="51"/>
      <c r="P222" s="15"/>
      <c r="Q222" s="51"/>
      <c r="R222" s="51"/>
      <c r="S222" s="51"/>
      <c r="T222" s="15"/>
      <c r="U222" s="51"/>
      <c r="V222" s="51"/>
      <c r="W222" s="51"/>
      <c r="X222" s="15"/>
      <c r="Y222" s="51"/>
      <c r="Z222" s="51"/>
      <c r="AA222" s="51"/>
    </row>
    <row r="223" spans="2:31" x14ac:dyDescent="0.35">
      <c r="H223" s="15"/>
      <c r="I223" s="51"/>
      <c r="J223" s="51"/>
      <c r="K223" s="51"/>
      <c r="L223" s="15"/>
      <c r="M223" s="51"/>
      <c r="N223" s="51"/>
      <c r="O223" s="51"/>
      <c r="P223" s="15"/>
      <c r="Q223" s="51"/>
      <c r="R223" s="51"/>
      <c r="S223" s="51"/>
      <c r="T223" s="15"/>
      <c r="U223" s="51"/>
      <c r="V223" s="51"/>
      <c r="W223" s="51"/>
      <c r="X223" s="15"/>
      <c r="Y223" s="51"/>
      <c r="Z223" s="51"/>
      <c r="AA223" s="51"/>
      <c r="AB223" s="51"/>
      <c r="AC223" s="51"/>
      <c r="AD223" s="51"/>
      <c r="AE223" s="51"/>
    </row>
    <row r="224" spans="2:31" x14ac:dyDescent="0.35">
      <c r="H224" s="15"/>
      <c r="I224" s="51"/>
      <c r="J224" s="51"/>
      <c r="K224" s="51"/>
      <c r="L224" s="15"/>
      <c r="M224" s="51"/>
      <c r="N224" s="51"/>
      <c r="O224" s="51"/>
      <c r="P224" s="15"/>
      <c r="Q224" s="51"/>
      <c r="R224" s="51"/>
      <c r="S224" s="51"/>
      <c r="T224" s="15"/>
      <c r="U224" s="51"/>
      <c r="V224" s="51"/>
      <c r="W224" s="51"/>
      <c r="X224" s="15"/>
      <c r="Y224" s="65"/>
      <c r="Z224" s="51"/>
      <c r="AA224" s="51"/>
      <c r="AB224" s="51"/>
      <c r="AC224" s="51"/>
      <c r="AD224" s="51"/>
      <c r="AE224" s="51"/>
    </row>
    <row r="225" spans="2:31" x14ac:dyDescent="0.35">
      <c r="H225" s="15"/>
      <c r="I225" s="51"/>
      <c r="J225" s="51"/>
      <c r="K225" s="51"/>
      <c r="L225" s="15"/>
      <c r="M225" s="51"/>
      <c r="N225" s="51"/>
      <c r="O225" s="51"/>
      <c r="P225" s="15"/>
      <c r="Q225" s="51"/>
      <c r="R225" s="51"/>
      <c r="S225" s="51"/>
      <c r="T225" s="15"/>
      <c r="U225" s="51"/>
      <c r="V225" s="51"/>
      <c r="W225" s="51"/>
      <c r="X225" s="15"/>
      <c r="Y225" s="51"/>
      <c r="Z225" s="51"/>
      <c r="AA225" s="51"/>
      <c r="AB225" s="51"/>
      <c r="AC225" s="51"/>
      <c r="AD225" s="51"/>
      <c r="AE225" s="51"/>
    </row>
    <row r="226" spans="2:31" x14ac:dyDescent="0.35">
      <c r="H226" s="15"/>
      <c r="I226" s="51"/>
      <c r="J226" s="51"/>
      <c r="K226" s="51"/>
      <c r="L226" s="15"/>
      <c r="M226" s="51"/>
      <c r="N226" s="51"/>
      <c r="O226" s="51"/>
      <c r="P226" s="15"/>
      <c r="Q226" s="51"/>
      <c r="R226" s="51"/>
      <c r="S226" s="51"/>
      <c r="T226" s="15"/>
      <c r="U226" s="51"/>
      <c r="V226" s="51"/>
      <c r="W226" s="51"/>
      <c r="X226" s="15"/>
      <c r="Y226" s="51"/>
      <c r="Z226" s="51"/>
      <c r="AA226" s="51"/>
      <c r="AB226" s="65"/>
      <c r="AC226" s="65"/>
      <c r="AD226" s="65"/>
      <c r="AE226" s="51"/>
    </row>
    <row r="227" spans="2:31" x14ac:dyDescent="0.35">
      <c r="H227" s="15"/>
      <c r="I227" s="51"/>
      <c r="J227" s="51"/>
      <c r="K227" s="51"/>
      <c r="L227" s="15"/>
      <c r="M227" s="51"/>
      <c r="N227" s="51"/>
      <c r="O227" s="51"/>
      <c r="P227" s="15"/>
      <c r="Q227" s="51"/>
      <c r="R227" s="51"/>
      <c r="S227" s="51"/>
      <c r="T227" s="15"/>
      <c r="U227" s="51"/>
      <c r="V227" s="51"/>
      <c r="W227" s="51"/>
      <c r="X227" s="15"/>
      <c r="Y227" s="51"/>
      <c r="Z227" s="51"/>
      <c r="AA227" s="51"/>
      <c r="AB227" s="51"/>
      <c r="AC227" s="51"/>
      <c r="AD227" s="51"/>
      <c r="AE227" s="51"/>
    </row>
    <row r="228" spans="2:31" x14ac:dyDescent="0.35">
      <c r="H228" s="15"/>
      <c r="I228" s="51"/>
      <c r="J228" s="51"/>
      <c r="K228" s="51"/>
      <c r="L228" s="15"/>
      <c r="M228" s="51"/>
      <c r="N228" s="51"/>
      <c r="O228" s="51"/>
      <c r="P228" s="15"/>
      <c r="Q228" s="51"/>
      <c r="R228" s="51"/>
      <c r="S228" s="51"/>
      <c r="T228" s="15"/>
      <c r="U228" s="51"/>
      <c r="V228" s="51"/>
      <c r="W228" s="51"/>
      <c r="X228" s="15"/>
      <c r="Y228" s="51"/>
      <c r="Z228" s="51"/>
      <c r="AA228" s="51"/>
      <c r="AB228" s="51"/>
      <c r="AC228" s="51"/>
      <c r="AD228" s="51"/>
      <c r="AE228" s="51"/>
    </row>
    <row r="229" spans="2:31" x14ac:dyDescent="0.35">
      <c r="B229" s="45"/>
      <c r="C229" s="45"/>
      <c r="H229" s="15"/>
      <c r="I229" s="51"/>
      <c r="J229" s="51"/>
      <c r="K229" s="51"/>
      <c r="L229" s="15"/>
      <c r="M229" s="51"/>
      <c r="N229" s="51"/>
      <c r="O229" s="51"/>
      <c r="P229" s="15"/>
      <c r="Q229" s="51"/>
      <c r="R229" s="51"/>
      <c r="S229" s="51"/>
      <c r="T229" s="15"/>
      <c r="U229" s="51"/>
      <c r="V229" s="51"/>
      <c r="W229" s="51"/>
      <c r="X229" s="15"/>
      <c r="Y229" s="51"/>
      <c r="Z229" s="51"/>
      <c r="AA229" s="51"/>
      <c r="AB229" s="51"/>
      <c r="AC229" s="51"/>
      <c r="AD229" s="51"/>
      <c r="AE229" s="51"/>
    </row>
    <row r="230" spans="2:31" x14ac:dyDescent="0.35">
      <c r="H230" s="15"/>
      <c r="I230" s="51"/>
      <c r="J230" s="51"/>
      <c r="K230" s="51"/>
      <c r="L230" s="15"/>
      <c r="M230" s="51"/>
      <c r="N230" s="51"/>
      <c r="O230" s="51"/>
      <c r="P230" s="15"/>
      <c r="Q230" s="51"/>
      <c r="R230" s="51"/>
      <c r="S230" s="51"/>
      <c r="T230" s="15"/>
      <c r="U230" s="51"/>
      <c r="V230" s="51"/>
      <c r="W230" s="51"/>
      <c r="X230" s="15"/>
      <c r="Y230" s="51"/>
      <c r="Z230" s="51"/>
      <c r="AA230" s="51"/>
      <c r="AB230" s="51"/>
      <c r="AC230" s="51"/>
      <c r="AD230" s="51"/>
      <c r="AE230" s="51"/>
    </row>
    <row r="231" spans="2:31" x14ac:dyDescent="0.35">
      <c r="H231" s="15"/>
      <c r="I231" s="51"/>
      <c r="J231" s="51"/>
      <c r="K231" s="51"/>
      <c r="L231" s="15"/>
      <c r="M231" s="51"/>
      <c r="N231" s="51"/>
      <c r="O231" s="51"/>
      <c r="P231" s="15"/>
      <c r="Q231" s="51"/>
      <c r="R231" s="51"/>
      <c r="S231" s="51"/>
      <c r="T231" s="15"/>
      <c r="U231" s="51"/>
      <c r="V231" s="51"/>
      <c r="W231" s="51"/>
      <c r="X231" s="15"/>
      <c r="Y231" s="51"/>
      <c r="Z231" s="51"/>
      <c r="AA231" s="51"/>
      <c r="AB231" s="51"/>
      <c r="AC231" s="51"/>
      <c r="AD231" s="51"/>
      <c r="AE231" s="51"/>
    </row>
    <row r="232" spans="2:31" x14ac:dyDescent="0.35">
      <c r="H232" s="15"/>
      <c r="I232" s="51"/>
      <c r="J232" s="51"/>
      <c r="K232" s="51"/>
      <c r="L232" s="15"/>
      <c r="M232" s="51"/>
      <c r="N232" s="51"/>
      <c r="O232" s="51"/>
      <c r="P232" s="15"/>
      <c r="Q232" s="51"/>
      <c r="R232" s="51"/>
      <c r="S232" s="51"/>
      <c r="T232" s="15"/>
      <c r="U232" s="51"/>
      <c r="V232" s="51"/>
      <c r="W232" s="51"/>
      <c r="X232" s="15"/>
      <c r="Y232" s="51"/>
      <c r="Z232" s="51"/>
      <c r="AA232" s="51"/>
      <c r="AB232" s="51"/>
      <c r="AC232" s="51"/>
      <c r="AD232" s="51"/>
      <c r="AE232" s="51"/>
    </row>
    <row r="233" spans="2:31" x14ac:dyDescent="0.35">
      <c r="B233" s="45"/>
      <c r="C233" s="45"/>
      <c r="H233" s="15"/>
      <c r="I233" s="51"/>
      <c r="J233" s="51"/>
      <c r="K233" s="51"/>
      <c r="L233" s="15"/>
      <c r="M233" s="51"/>
      <c r="N233" s="51"/>
      <c r="O233" s="51"/>
      <c r="P233" s="15"/>
      <c r="Q233" s="51"/>
      <c r="R233" s="51"/>
      <c r="S233" s="51"/>
      <c r="T233" s="15"/>
      <c r="U233" s="51"/>
      <c r="V233" s="51"/>
      <c r="W233" s="51"/>
      <c r="X233" s="15"/>
      <c r="Y233" s="51"/>
      <c r="Z233" s="51"/>
      <c r="AA233" s="51"/>
      <c r="AB233" s="51"/>
      <c r="AC233" s="51"/>
      <c r="AD233" s="51"/>
      <c r="AE233" s="51"/>
    </row>
    <row r="234" spans="2:31" x14ac:dyDescent="0.35">
      <c r="H234" s="15"/>
      <c r="I234" s="51"/>
      <c r="J234" s="51"/>
      <c r="K234" s="51"/>
      <c r="L234" s="15"/>
      <c r="M234" s="51"/>
      <c r="N234" s="51"/>
      <c r="O234" s="51"/>
      <c r="P234" s="15"/>
      <c r="Q234" s="51"/>
      <c r="R234" s="51"/>
      <c r="S234" s="51"/>
      <c r="T234" s="15"/>
      <c r="U234" s="51"/>
      <c r="V234" s="51"/>
      <c r="W234" s="51"/>
      <c r="X234" s="15"/>
      <c r="Y234" s="51"/>
      <c r="Z234" s="51"/>
      <c r="AA234" s="51"/>
      <c r="AB234" s="51"/>
      <c r="AC234" s="51"/>
      <c r="AD234" s="51"/>
      <c r="AE234" s="51"/>
    </row>
    <row r="235" spans="2:31" x14ac:dyDescent="0.35">
      <c r="D235" s="57"/>
      <c r="E235" s="57"/>
      <c r="H235" s="15"/>
      <c r="I235" s="51"/>
      <c r="J235" s="51"/>
      <c r="K235" s="51"/>
      <c r="L235" s="15"/>
      <c r="M235" s="51"/>
      <c r="N235" s="51"/>
      <c r="O235" s="51"/>
      <c r="P235" s="15"/>
      <c r="Q235" s="51"/>
      <c r="R235" s="51"/>
      <c r="S235" s="51"/>
      <c r="T235" s="15"/>
      <c r="U235" s="51"/>
      <c r="V235" s="51"/>
      <c r="W235" s="51"/>
      <c r="X235" s="15"/>
      <c r="Y235" s="51"/>
      <c r="Z235" s="51"/>
      <c r="AA235" s="51"/>
      <c r="AB235" s="51"/>
      <c r="AC235" s="51"/>
      <c r="AD235" s="51"/>
      <c r="AE235" s="51"/>
    </row>
    <row r="236" spans="2:31" x14ac:dyDescent="0.35">
      <c r="D236" s="57"/>
      <c r="E236" s="57"/>
      <c r="H236" s="15"/>
      <c r="I236" s="51"/>
      <c r="J236" s="51"/>
      <c r="K236" s="51"/>
      <c r="L236" s="15"/>
      <c r="M236" s="51"/>
      <c r="N236" s="51"/>
      <c r="O236" s="51"/>
      <c r="P236" s="15"/>
      <c r="Q236" s="51"/>
      <c r="R236" s="51"/>
      <c r="S236" s="51"/>
      <c r="T236" s="15"/>
      <c r="U236" s="51"/>
      <c r="V236" s="51"/>
      <c r="W236" s="51"/>
      <c r="X236" s="15"/>
      <c r="Y236" s="51"/>
      <c r="Z236" s="51"/>
      <c r="AA236" s="51"/>
      <c r="AB236" s="51"/>
      <c r="AC236" s="51"/>
      <c r="AD236" s="51"/>
      <c r="AE236" s="51"/>
    </row>
    <row r="237" spans="2:31" x14ac:dyDescent="0.35">
      <c r="D237" s="57"/>
      <c r="E237" s="57"/>
      <c r="H237" s="15"/>
      <c r="I237" s="51"/>
      <c r="J237" s="51"/>
      <c r="K237" s="51"/>
      <c r="L237" s="15"/>
      <c r="M237" s="51"/>
      <c r="N237" s="51"/>
      <c r="O237" s="51"/>
      <c r="P237" s="15"/>
      <c r="Q237" s="51"/>
      <c r="R237" s="51"/>
      <c r="S237" s="51"/>
      <c r="T237" s="15"/>
      <c r="U237" s="51"/>
      <c r="V237" s="51"/>
      <c r="W237" s="51"/>
      <c r="X237" s="15"/>
      <c r="Y237" s="51"/>
      <c r="Z237" s="51"/>
      <c r="AA237" s="51"/>
      <c r="AB237" s="51"/>
      <c r="AC237" s="51"/>
      <c r="AD237" s="51"/>
      <c r="AE237" s="51"/>
    </row>
    <row r="238" spans="2:31" x14ac:dyDescent="0.35">
      <c r="D238" s="57"/>
      <c r="E238" s="57"/>
      <c r="H238" s="15"/>
      <c r="I238" s="51"/>
      <c r="J238" s="51"/>
      <c r="K238" s="51"/>
      <c r="L238" s="15"/>
      <c r="N238" s="51"/>
      <c r="O238" s="51"/>
      <c r="P238" s="15"/>
      <c r="R238" s="51"/>
      <c r="S238" s="51"/>
      <c r="T238" s="15"/>
      <c r="V238" s="51"/>
      <c r="W238" s="51"/>
      <c r="X238" s="15"/>
      <c r="Z238" s="51"/>
      <c r="AA238" s="51"/>
      <c r="AB238" s="51"/>
      <c r="AC238" s="51"/>
      <c r="AD238" s="51"/>
      <c r="AE238" s="51"/>
    </row>
    <row r="239" spans="2:31" x14ac:dyDescent="0.35">
      <c r="D239" s="57"/>
      <c r="E239" s="57"/>
      <c r="H239" s="15"/>
      <c r="I239" s="51"/>
      <c r="J239" s="51"/>
      <c r="K239" s="51"/>
      <c r="L239" s="15"/>
      <c r="N239" s="51"/>
      <c r="O239" s="51"/>
      <c r="P239" s="15"/>
      <c r="R239" s="51"/>
      <c r="S239" s="51"/>
      <c r="T239" s="15"/>
      <c r="V239" s="51"/>
      <c r="W239" s="51"/>
      <c r="X239" s="15"/>
      <c r="Z239" s="51"/>
      <c r="AA239" s="51"/>
      <c r="AB239" s="51"/>
      <c r="AC239" s="51"/>
      <c r="AD239" s="51"/>
      <c r="AE239" s="51"/>
    </row>
    <row r="240" spans="2:31" x14ac:dyDescent="0.35">
      <c r="B240" s="45"/>
      <c r="C240" s="45"/>
      <c r="H240" s="15"/>
      <c r="I240" s="51"/>
      <c r="J240" s="51"/>
      <c r="K240" s="51"/>
      <c r="L240" s="15"/>
      <c r="N240" s="51"/>
      <c r="O240" s="51"/>
      <c r="P240" s="15"/>
      <c r="R240" s="51"/>
      <c r="S240" s="51"/>
      <c r="T240" s="15"/>
      <c r="V240" s="51"/>
      <c r="W240" s="51"/>
      <c r="X240" s="15"/>
      <c r="Z240" s="51"/>
      <c r="AA240" s="51"/>
    </row>
    <row r="241" spans="2:27" x14ac:dyDescent="0.35">
      <c r="H241" s="15"/>
      <c r="I241" s="51"/>
      <c r="J241" s="51"/>
      <c r="K241" s="51"/>
      <c r="L241" s="15"/>
      <c r="N241" s="51"/>
      <c r="O241" s="51"/>
      <c r="P241" s="15"/>
      <c r="R241" s="51"/>
      <c r="S241" s="51"/>
      <c r="T241" s="15"/>
      <c r="V241" s="51"/>
      <c r="W241" s="51"/>
      <c r="X241" s="15"/>
      <c r="Z241" s="51"/>
      <c r="AA241" s="51"/>
    </row>
    <row r="242" spans="2:27" x14ac:dyDescent="0.35">
      <c r="H242" s="15"/>
      <c r="I242" s="51"/>
      <c r="J242" s="51"/>
      <c r="K242" s="51"/>
      <c r="L242" s="15"/>
      <c r="N242" s="51"/>
      <c r="O242" s="51"/>
      <c r="P242" s="15"/>
      <c r="R242" s="51"/>
      <c r="S242" s="51"/>
      <c r="T242" s="15"/>
      <c r="V242" s="51"/>
      <c r="W242" s="51"/>
      <c r="X242" s="15"/>
      <c r="Z242" s="51"/>
      <c r="AA242" s="51"/>
    </row>
    <row r="243" spans="2:27" x14ac:dyDescent="0.35">
      <c r="H243" s="15"/>
      <c r="I243" s="51"/>
      <c r="J243" s="51"/>
      <c r="K243" s="51"/>
      <c r="L243" s="15"/>
      <c r="N243" s="51"/>
      <c r="O243" s="51"/>
      <c r="P243" s="15"/>
      <c r="R243" s="51"/>
      <c r="S243" s="51"/>
      <c r="T243" s="15"/>
      <c r="V243" s="51"/>
      <c r="W243" s="51"/>
      <c r="X243" s="15"/>
      <c r="Z243" s="51"/>
      <c r="AA243" s="51"/>
    </row>
    <row r="244" spans="2:27" x14ac:dyDescent="0.35">
      <c r="B244" s="45"/>
      <c r="C244" s="45"/>
      <c r="H244" s="15"/>
      <c r="I244" s="51"/>
      <c r="J244" s="51"/>
      <c r="K244" s="51"/>
      <c r="L244" s="15"/>
      <c r="N244" s="51"/>
      <c r="O244" s="51"/>
      <c r="P244" s="15"/>
      <c r="R244" s="51"/>
      <c r="S244" s="51"/>
      <c r="T244" s="15"/>
      <c r="V244" s="51"/>
      <c r="W244" s="51"/>
      <c r="X244" s="15"/>
      <c r="Z244" s="51"/>
      <c r="AA244" s="51"/>
    </row>
    <row r="245" spans="2:27" x14ac:dyDescent="0.35">
      <c r="H245" s="15"/>
      <c r="I245" s="51"/>
      <c r="J245" s="51"/>
      <c r="K245" s="51"/>
      <c r="L245" s="15"/>
      <c r="N245" s="51"/>
      <c r="O245" s="51"/>
      <c r="P245" s="15"/>
      <c r="R245" s="51"/>
      <c r="S245" s="51"/>
      <c r="T245" s="15"/>
      <c r="V245" s="51"/>
      <c r="W245" s="51"/>
      <c r="X245" s="15"/>
      <c r="Z245" s="51"/>
      <c r="AA245" s="51"/>
    </row>
    <row r="246" spans="2:27" x14ac:dyDescent="0.35">
      <c r="H246" s="15"/>
      <c r="I246" s="51"/>
      <c r="J246" s="51"/>
      <c r="K246" s="51"/>
      <c r="L246" s="15"/>
      <c r="N246" s="51"/>
      <c r="O246" s="51"/>
      <c r="P246" s="15"/>
      <c r="R246" s="51"/>
      <c r="S246" s="51"/>
      <c r="T246" s="15"/>
      <c r="V246" s="51"/>
      <c r="W246" s="51"/>
      <c r="X246" s="15"/>
      <c r="Z246" s="51"/>
      <c r="AA246" s="51"/>
    </row>
    <row r="247" spans="2:27" x14ac:dyDescent="0.35">
      <c r="B247" s="45"/>
      <c r="C247" s="45"/>
      <c r="H247" s="15"/>
      <c r="I247" s="51"/>
      <c r="J247" s="51"/>
      <c r="K247" s="51"/>
      <c r="L247" s="15"/>
      <c r="N247" s="51"/>
      <c r="O247" s="51"/>
      <c r="P247" s="15"/>
      <c r="R247" s="51"/>
      <c r="S247" s="51"/>
      <c r="T247" s="15"/>
      <c r="V247" s="51"/>
      <c r="W247" s="51"/>
      <c r="X247" s="15"/>
      <c r="Z247" s="51"/>
      <c r="AA247" s="51"/>
    </row>
    <row r="248" spans="2:27" x14ac:dyDescent="0.35">
      <c r="H248" s="15"/>
      <c r="I248" s="51"/>
      <c r="J248" s="51"/>
      <c r="K248" s="51"/>
      <c r="L248" s="15"/>
      <c r="N248" s="51"/>
      <c r="O248" s="51"/>
      <c r="P248" s="15"/>
      <c r="R248" s="51"/>
      <c r="S248" s="51"/>
      <c r="T248" s="15"/>
      <c r="V248" s="51"/>
      <c r="W248" s="51"/>
      <c r="X248" s="15"/>
      <c r="Z248" s="51"/>
      <c r="AA248" s="51"/>
    </row>
    <row r="249" spans="2:27" x14ac:dyDescent="0.35">
      <c r="H249" s="15"/>
      <c r="I249" s="51"/>
      <c r="J249" s="51"/>
      <c r="K249" s="51"/>
      <c r="L249" s="15"/>
      <c r="N249" s="51"/>
      <c r="O249" s="51"/>
      <c r="P249" s="15"/>
      <c r="R249" s="51"/>
      <c r="S249" s="51"/>
      <c r="T249" s="15"/>
      <c r="V249" s="51"/>
      <c r="W249" s="51"/>
      <c r="X249" s="15"/>
      <c r="Z249" s="51"/>
      <c r="AA249" s="51"/>
    </row>
    <row r="250" spans="2:27" x14ac:dyDescent="0.35">
      <c r="H250" s="15"/>
      <c r="I250" s="51"/>
      <c r="J250" s="51"/>
      <c r="K250" s="51"/>
      <c r="L250" s="15"/>
      <c r="N250" s="51"/>
      <c r="O250" s="51"/>
      <c r="P250" s="15"/>
      <c r="R250" s="51"/>
      <c r="S250" s="51"/>
      <c r="T250" s="15"/>
      <c r="V250" s="51"/>
      <c r="W250" s="51"/>
      <c r="X250" s="15"/>
      <c r="Z250" s="51"/>
      <c r="AA250" s="51"/>
    </row>
    <row r="251" spans="2:27" x14ac:dyDescent="0.35">
      <c r="B251" s="45"/>
      <c r="C251" s="45"/>
      <c r="H251" s="15"/>
      <c r="I251" s="51"/>
      <c r="J251" s="51"/>
      <c r="K251" s="51"/>
      <c r="L251" s="15"/>
      <c r="N251" s="51"/>
      <c r="O251" s="51"/>
      <c r="P251" s="15"/>
      <c r="R251" s="51"/>
      <c r="S251" s="51"/>
      <c r="T251" s="15"/>
      <c r="V251" s="51"/>
      <c r="W251" s="51"/>
      <c r="X251" s="15"/>
      <c r="Z251" s="51"/>
      <c r="AA251" s="51"/>
    </row>
    <row r="252" spans="2:27" x14ac:dyDescent="0.35">
      <c r="H252" s="15"/>
      <c r="I252" s="51"/>
      <c r="J252" s="51"/>
      <c r="K252" s="51"/>
      <c r="L252" s="15"/>
      <c r="N252" s="51"/>
      <c r="O252" s="51"/>
      <c r="P252" s="15"/>
      <c r="R252" s="51"/>
      <c r="S252" s="51"/>
      <c r="T252" s="15"/>
      <c r="V252" s="51"/>
      <c r="W252" s="51"/>
      <c r="X252" s="15"/>
      <c r="Z252" s="51"/>
      <c r="AA252" s="51"/>
    </row>
    <row r="253" spans="2:27" x14ac:dyDescent="0.35">
      <c r="H253" s="15"/>
      <c r="I253" s="51"/>
      <c r="J253" s="51"/>
      <c r="K253" s="51"/>
      <c r="L253" s="15"/>
      <c r="N253" s="51"/>
      <c r="O253" s="51"/>
      <c r="P253" s="15"/>
      <c r="R253" s="51"/>
      <c r="S253" s="51"/>
      <c r="T253" s="15"/>
      <c r="V253" s="51"/>
      <c r="W253" s="51"/>
      <c r="X253" s="15"/>
      <c r="Z253" s="51"/>
      <c r="AA253" s="51"/>
    </row>
    <row r="254" spans="2:27" x14ac:dyDescent="0.35">
      <c r="D254" s="57"/>
      <c r="E254" s="57"/>
      <c r="H254" s="15"/>
      <c r="I254" s="51"/>
      <c r="J254" s="51"/>
      <c r="K254" s="51"/>
      <c r="L254" s="15"/>
      <c r="N254" s="51"/>
      <c r="O254" s="51"/>
      <c r="P254" s="15"/>
      <c r="R254" s="51"/>
      <c r="S254" s="51"/>
      <c r="T254" s="15"/>
      <c r="V254" s="51"/>
      <c r="W254" s="51"/>
      <c r="X254" s="15"/>
      <c r="Z254" s="51"/>
      <c r="AA254" s="51"/>
    </row>
    <row r="255" spans="2:27" x14ac:dyDescent="0.35">
      <c r="D255" s="57"/>
      <c r="E255" s="57"/>
      <c r="H255" s="15"/>
      <c r="I255" s="51"/>
      <c r="J255" s="51"/>
      <c r="K255" s="51"/>
      <c r="L255" s="15"/>
      <c r="N255" s="51"/>
      <c r="O255" s="51"/>
      <c r="P255" s="15"/>
      <c r="R255" s="51"/>
      <c r="S255" s="51"/>
      <c r="T255" s="15"/>
      <c r="V255" s="51"/>
      <c r="W255" s="51"/>
      <c r="X255" s="15"/>
      <c r="Z255" s="51"/>
      <c r="AA255" s="51"/>
    </row>
    <row r="256" spans="2:27" x14ac:dyDescent="0.35">
      <c r="D256" s="57"/>
      <c r="E256" s="57"/>
      <c r="H256" s="15"/>
      <c r="I256" s="51"/>
      <c r="J256" s="51"/>
      <c r="K256" s="51"/>
      <c r="L256" s="15"/>
      <c r="N256" s="51"/>
      <c r="O256" s="51"/>
      <c r="P256" s="15"/>
      <c r="R256" s="51"/>
      <c r="S256" s="51"/>
      <c r="T256" s="15"/>
      <c r="V256" s="51"/>
      <c r="W256" s="51"/>
      <c r="X256" s="15"/>
      <c r="Z256" s="51"/>
      <c r="AA256" s="51"/>
    </row>
    <row r="257" spans="2:27" x14ac:dyDescent="0.35">
      <c r="D257" s="57"/>
      <c r="E257" s="57"/>
      <c r="H257" s="15"/>
      <c r="I257" s="51"/>
      <c r="J257" s="51"/>
      <c r="K257" s="51"/>
      <c r="L257" s="15"/>
      <c r="N257" s="51"/>
      <c r="O257" s="51"/>
      <c r="P257" s="15"/>
      <c r="R257" s="51"/>
      <c r="S257" s="51"/>
      <c r="T257" s="15"/>
      <c r="V257" s="51"/>
      <c r="W257" s="51"/>
      <c r="X257" s="15"/>
      <c r="Z257" s="51"/>
      <c r="AA257" s="51"/>
    </row>
    <row r="258" spans="2:27" x14ac:dyDescent="0.35">
      <c r="D258" s="57"/>
      <c r="E258" s="57"/>
      <c r="H258" s="15"/>
      <c r="I258" s="51"/>
      <c r="J258" s="51"/>
      <c r="K258" s="51"/>
      <c r="L258" s="15"/>
      <c r="N258" s="51"/>
      <c r="O258" s="51"/>
      <c r="P258" s="15"/>
      <c r="R258" s="51"/>
      <c r="S258" s="51"/>
      <c r="T258" s="15"/>
      <c r="V258" s="51"/>
      <c r="W258" s="51"/>
      <c r="X258" s="15"/>
      <c r="Z258" s="51"/>
      <c r="AA258" s="51"/>
    </row>
    <row r="259" spans="2:27" x14ac:dyDescent="0.35">
      <c r="D259" s="57"/>
      <c r="E259" s="57"/>
      <c r="H259" s="15"/>
      <c r="I259" s="51"/>
      <c r="J259" s="51"/>
      <c r="K259" s="51"/>
      <c r="L259" s="15"/>
      <c r="N259" s="51"/>
      <c r="O259" s="51"/>
      <c r="P259" s="15"/>
      <c r="R259" s="51"/>
      <c r="S259" s="51"/>
      <c r="T259" s="15"/>
      <c r="V259" s="51"/>
      <c r="W259" s="51"/>
      <c r="X259" s="15"/>
      <c r="Z259" s="51"/>
      <c r="AA259" s="51"/>
    </row>
    <row r="260" spans="2:27" x14ac:dyDescent="0.35">
      <c r="D260" s="79"/>
      <c r="E260" s="79"/>
      <c r="H260" s="15"/>
      <c r="I260" s="51"/>
      <c r="J260" s="51"/>
      <c r="K260" s="51"/>
      <c r="L260" s="15"/>
      <c r="N260" s="51"/>
      <c r="O260" s="51"/>
      <c r="P260" s="15"/>
      <c r="R260" s="51"/>
      <c r="S260" s="51"/>
      <c r="T260" s="15"/>
      <c r="V260" s="51"/>
      <c r="W260" s="51"/>
      <c r="X260" s="15"/>
      <c r="Z260" s="51"/>
      <c r="AA260" s="51"/>
    </row>
    <row r="261" spans="2:27" x14ac:dyDescent="0.35">
      <c r="D261" s="79"/>
      <c r="E261" s="79"/>
      <c r="H261" s="15"/>
      <c r="I261" s="51"/>
      <c r="J261" s="51"/>
      <c r="K261" s="51"/>
      <c r="L261" s="15"/>
      <c r="N261" s="51"/>
      <c r="O261" s="51"/>
      <c r="P261" s="15"/>
      <c r="R261" s="51"/>
      <c r="S261" s="51"/>
      <c r="T261" s="15"/>
      <c r="V261" s="51"/>
      <c r="W261" s="51"/>
      <c r="X261" s="15"/>
      <c r="Z261" s="51"/>
      <c r="AA261" s="51"/>
    </row>
    <row r="262" spans="2:27" x14ac:dyDescent="0.35">
      <c r="D262" s="57"/>
      <c r="E262" s="57"/>
      <c r="H262" s="15"/>
      <c r="I262" s="51"/>
      <c r="J262" s="51"/>
      <c r="K262" s="51"/>
      <c r="L262" s="15"/>
      <c r="N262" s="51"/>
      <c r="O262" s="51"/>
      <c r="P262" s="15"/>
      <c r="R262" s="51"/>
      <c r="S262" s="51"/>
      <c r="T262" s="15"/>
      <c r="V262" s="51"/>
      <c r="W262" s="51"/>
      <c r="X262" s="15"/>
      <c r="Z262" s="51"/>
      <c r="AA262" s="51"/>
    </row>
    <row r="263" spans="2:27" x14ac:dyDescent="0.35">
      <c r="D263" s="57"/>
      <c r="E263" s="57"/>
      <c r="H263" s="15"/>
      <c r="I263" s="51"/>
      <c r="J263" s="51"/>
      <c r="K263" s="51"/>
      <c r="L263" s="15"/>
      <c r="N263" s="51"/>
      <c r="O263" s="51"/>
      <c r="P263" s="15"/>
      <c r="R263" s="51"/>
      <c r="S263" s="51"/>
      <c r="T263" s="15"/>
      <c r="V263" s="51"/>
      <c r="W263" s="51"/>
      <c r="X263" s="15"/>
      <c r="Z263" s="51"/>
      <c r="AA263" s="51"/>
    </row>
    <row r="264" spans="2:27" x14ac:dyDescent="0.35">
      <c r="D264" s="57"/>
      <c r="E264" s="57"/>
      <c r="H264" s="15"/>
      <c r="I264" s="51"/>
      <c r="J264" s="51"/>
      <c r="K264" s="51"/>
      <c r="L264" s="15"/>
      <c r="N264" s="51"/>
      <c r="O264" s="51"/>
      <c r="P264" s="15"/>
      <c r="R264" s="51"/>
      <c r="S264" s="51"/>
      <c r="T264" s="15"/>
      <c r="V264" s="51"/>
      <c r="W264" s="51"/>
      <c r="X264" s="15"/>
      <c r="Z264" s="51"/>
      <c r="AA264" s="51"/>
    </row>
    <row r="265" spans="2:27" x14ac:dyDescent="0.35">
      <c r="D265" s="57"/>
      <c r="E265" s="57"/>
      <c r="H265" s="15"/>
      <c r="I265" s="51"/>
      <c r="J265" s="51"/>
      <c r="K265" s="51"/>
      <c r="L265" s="15"/>
      <c r="N265" s="51"/>
      <c r="O265" s="51"/>
      <c r="P265" s="15"/>
      <c r="R265" s="51"/>
      <c r="S265" s="51"/>
      <c r="T265" s="15"/>
      <c r="V265" s="51"/>
      <c r="W265" s="51"/>
      <c r="X265" s="15"/>
      <c r="Z265" s="51"/>
      <c r="AA265" s="51"/>
    </row>
    <row r="266" spans="2:27" x14ac:dyDescent="0.35">
      <c r="D266" s="57"/>
      <c r="E266" s="57"/>
      <c r="I266" s="51"/>
      <c r="J266" s="51"/>
      <c r="K266" s="51"/>
      <c r="N266" s="51"/>
      <c r="O266" s="51"/>
      <c r="R266" s="51"/>
      <c r="S266" s="51"/>
      <c r="V266" s="51"/>
      <c r="W266" s="51"/>
      <c r="Z266" s="51"/>
      <c r="AA266" s="51"/>
    </row>
    <row r="267" spans="2:27" x14ac:dyDescent="0.35">
      <c r="D267" s="57"/>
      <c r="E267" s="57"/>
      <c r="I267" s="51"/>
      <c r="J267" s="51"/>
      <c r="K267" s="51"/>
      <c r="N267" s="51"/>
      <c r="O267" s="51"/>
      <c r="R267" s="51"/>
      <c r="S267" s="51"/>
      <c r="V267" s="51"/>
      <c r="W267" s="51"/>
      <c r="Z267" s="51"/>
      <c r="AA267" s="51"/>
    </row>
    <row r="268" spans="2:27" x14ac:dyDescent="0.35">
      <c r="D268" s="57"/>
      <c r="E268" s="57"/>
      <c r="I268" s="51"/>
      <c r="J268" s="51"/>
      <c r="K268" s="51"/>
      <c r="N268" s="51"/>
      <c r="O268" s="51"/>
      <c r="R268" s="51"/>
      <c r="S268" s="51"/>
      <c r="V268" s="51"/>
      <c r="W268" s="51"/>
      <c r="Z268" s="51"/>
      <c r="AA268" s="51"/>
    </row>
    <row r="269" spans="2:27" x14ac:dyDescent="0.35">
      <c r="D269" s="57"/>
      <c r="E269" s="57"/>
      <c r="I269" s="51"/>
      <c r="J269" s="51"/>
      <c r="K269" s="51"/>
      <c r="N269" s="51"/>
      <c r="O269" s="51"/>
      <c r="R269" s="51"/>
      <c r="S269" s="51"/>
      <c r="V269" s="51"/>
      <c r="W269" s="51"/>
      <c r="Z269" s="51"/>
      <c r="AA269" s="51"/>
    </row>
    <row r="270" spans="2:27" x14ac:dyDescent="0.35">
      <c r="D270" s="57"/>
      <c r="E270" s="57"/>
      <c r="I270" s="51"/>
      <c r="J270" s="51"/>
      <c r="K270" s="51"/>
      <c r="N270" s="51"/>
      <c r="O270" s="51"/>
      <c r="R270" s="51"/>
      <c r="S270" s="51"/>
      <c r="V270" s="51"/>
      <c r="W270" s="51"/>
      <c r="Z270" s="51"/>
      <c r="AA270" s="51"/>
    </row>
    <row r="271" spans="2:27" x14ac:dyDescent="0.35">
      <c r="B271" s="45" t="s">
        <v>1</v>
      </c>
      <c r="C271" s="45"/>
      <c r="I271" s="51"/>
      <c r="J271" s="51"/>
      <c r="K271" s="51"/>
      <c r="N271" s="51"/>
      <c r="O271" s="51"/>
      <c r="Q271" s="57"/>
      <c r="R271" s="51"/>
      <c r="S271" s="51"/>
      <c r="V271" s="51"/>
      <c r="W271" s="51"/>
      <c r="Z271" s="51"/>
      <c r="AA271" s="51"/>
    </row>
    <row r="272" spans="2:27" x14ac:dyDescent="0.35">
      <c r="I272" s="51"/>
      <c r="J272" s="51"/>
      <c r="K272" s="51"/>
      <c r="N272" s="51"/>
      <c r="O272" s="51"/>
      <c r="Q272" s="57"/>
      <c r="R272" s="51"/>
      <c r="S272" s="51"/>
      <c r="V272" s="51"/>
      <c r="W272" s="51"/>
      <c r="Z272" s="51"/>
      <c r="AA272" s="51"/>
    </row>
    <row r="273" spans="4:27" x14ac:dyDescent="0.35">
      <c r="D273" s="57"/>
      <c r="E273" s="57"/>
      <c r="I273" s="51"/>
      <c r="J273" s="51"/>
      <c r="K273" s="51"/>
      <c r="N273" s="51"/>
      <c r="O273" s="51"/>
      <c r="Q273" s="57"/>
      <c r="R273" s="51"/>
      <c r="S273" s="51"/>
      <c r="V273" s="51"/>
      <c r="W273" s="51"/>
      <c r="Z273" s="51"/>
      <c r="AA273" s="51"/>
    </row>
    <row r="274" spans="4:27" x14ac:dyDescent="0.35">
      <c r="D274" s="57"/>
      <c r="E274" s="57"/>
      <c r="I274" s="51"/>
      <c r="J274" s="51"/>
      <c r="K274" s="51"/>
      <c r="N274" s="51"/>
      <c r="O274" s="51"/>
      <c r="Q274" s="57"/>
      <c r="R274" s="51"/>
      <c r="S274" s="51"/>
      <c r="V274" s="51"/>
      <c r="W274" s="51"/>
      <c r="Z274" s="51"/>
      <c r="AA274" s="51"/>
    </row>
    <row r="275" spans="4:27" x14ac:dyDescent="0.35">
      <c r="D275" s="57"/>
      <c r="E275" s="57"/>
      <c r="I275" s="51"/>
      <c r="J275" s="51"/>
      <c r="K275" s="51"/>
      <c r="N275" s="51"/>
      <c r="O275" s="51"/>
      <c r="Q275" s="57"/>
      <c r="R275" s="51"/>
      <c r="S275" s="51"/>
      <c r="V275" s="51"/>
      <c r="W275" s="51"/>
      <c r="Z275" s="51"/>
      <c r="AA275" s="51"/>
    </row>
    <row r="276" spans="4:27" x14ac:dyDescent="0.35">
      <c r="D276" s="57"/>
      <c r="E276" s="57"/>
      <c r="I276" s="51"/>
      <c r="J276" s="51"/>
      <c r="K276" s="51"/>
      <c r="N276" s="51"/>
      <c r="O276" s="51"/>
      <c r="Q276" s="57"/>
      <c r="R276" s="51"/>
      <c r="S276" s="51"/>
      <c r="V276" s="51"/>
      <c r="W276" s="51"/>
      <c r="Z276" s="51"/>
      <c r="AA276" s="51"/>
    </row>
    <row r="277" spans="4:27" x14ac:dyDescent="0.35">
      <c r="D277" s="57"/>
      <c r="E277" s="57"/>
      <c r="I277" s="51"/>
      <c r="J277" s="51"/>
      <c r="K277" s="51"/>
      <c r="N277" s="51"/>
      <c r="O277" s="51"/>
      <c r="Q277" s="57"/>
      <c r="R277" s="51"/>
      <c r="S277" s="51"/>
      <c r="V277" s="51"/>
      <c r="W277" s="51"/>
      <c r="Z277" s="51"/>
      <c r="AA277" s="51"/>
    </row>
    <row r="278" spans="4:27" x14ac:dyDescent="0.35">
      <c r="D278" s="57"/>
      <c r="E278" s="57"/>
      <c r="I278" s="51"/>
      <c r="J278" s="51"/>
      <c r="K278" s="51"/>
      <c r="N278" s="51"/>
      <c r="O278" s="51"/>
      <c r="Q278" s="57"/>
      <c r="R278" s="51"/>
      <c r="S278" s="51"/>
      <c r="V278" s="51"/>
      <c r="W278" s="51"/>
      <c r="Z278" s="51"/>
      <c r="AA278" s="51"/>
    </row>
    <row r="279" spans="4:27" x14ac:dyDescent="0.35">
      <c r="D279" s="57"/>
      <c r="E279" s="57"/>
      <c r="I279" s="51"/>
      <c r="J279" s="51"/>
      <c r="K279" s="51"/>
      <c r="N279" s="51"/>
      <c r="O279" s="51"/>
      <c r="Q279" s="57"/>
      <c r="R279" s="51"/>
      <c r="S279" s="51"/>
      <c r="V279" s="51"/>
      <c r="W279" s="51"/>
      <c r="Z279" s="51"/>
      <c r="AA279" s="51"/>
    </row>
    <row r="280" spans="4:27" x14ac:dyDescent="0.35">
      <c r="D280" s="57"/>
      <c r="E280" s="57"/>
      <c r="I280" s="51"/>
      <c r="J280" s="51"/>
      <c r="K280" s="51"/>
      <c r="N280" s="51"/>
      <c r="O280" s="51"/>
      <c r="Q280" s="57"/>
      <c r="R280" s="51"/>
      <c r="S280" s="51"/>
      <c r="V280" s="51"/>
      <c r="W280" s="51"/>
      <c r="Z280" s="51"/>
      <c r="AA280" s="51"/>
    </row>
    <row r="281" spans="4:27" x14ac:dyDescent="0.35">
      <c r="D281" s="57"/>
      <c r="E281" s="57"/>
      <c r="I281" s="51"/>
      <c r="J281" s="51"/>
      <c r="K281" s="51"/>
      <c r="N281" s="51"/>
      <c r="O281" s="51"/>
      <c r="Q281" s="57"/>
      <c r="R281" s="51"/>
      <c r="S281" s="51"/>
      <c r="V281" s="51"/>
      <c r="W281" s="51"/>
      <c r="Z281" s="51"/>
      <c r="AA281" s="51"/>
    </row>
    <row r="282" spans="4:27" x14ac:dyDescent="0.35">
      <c r="D282" s="57"/>
      <c r="E282" s="57"/>
      <c r="I282" s="51"/>
      <c r="J282" s="51"/>
      <c r="K282" s="51"/>
      <c r="N282" s="51"/>
      <c r="O282" s="51"/>
      <c r="Q282" s="57"/>
      <c r="R282" s="51"/>
      <c r="S282" s="51"/>
      <c r="V282" s="51"/>
      <c r="W282" s="51"/>
      <c r="Z282" s="51"/>
      <c r="AA282" s="51"/>
    </row>
    <row r="283" spans="4:27" x14ac:dyDescent="0.35">
      <c r="D283" s="57"/>
      <c r="E283" s="57"/>
      <c r="I283" s="51"/>
      <c r="J283" s="51"/>
      <c r="K283" s="51"/>
      <c r="N283" s="51"/>
      <c r="O283" s="51"/>
      <c r="Q283" s="57"/>
      <c r="R283" s="51"/>
      <c r="S283" s="51"/>
      <c r="V283" s="51"/>
      <c r="W283" s="51"/>
      <c r="Z283" s="51"/>
      <c r="AA283" s="51"/>
    </row>
    <row r="284" spans="4:27" x14ac:dyDescent="0.35">
      <c r="D284" s="57"/>
      <c r="E284" s="57"/>
      <c r="I284" s="51"/>
      <c r="J284" s="51"/>
      <c r="K284" s="51"/>
      <c r="N284" s="51"/>
      <c r="O284" s="51"/>
      <c r="Q284" s="57"/>
      <c r="R284" s="51"/>
      <c r="S284" s="51"/>
      <c r="V284" s="51"/>
      <c r="W284" s="51"/>
      <c r="Z284" s="51"/>
      <c r="AA284" s="51"/>
    </row>
    <row r="285" spans="4:27" x14ac:dyDescent="0.35">
      <c r="D285" s="57"/>
      <c r="E285" s="57"/>
      <c r="I285" s="51"/>
      <c r="J285" s="51"/>
      <c r="K285" s="51"/>
      <c r="N285" s="51"/>
      <c r="O285" s="51"/>
      <c r="Q285" s="57"/>
      <c r="R285" s="51"/>
      <c r="S285" s="51"/>
      <c r="V285" s="51"/>
      <c r="W285" s="51"/>
      <c r="Z285" s="51"/>
      <c r="AA285" s="51"/>
    </row>
    <row r="286" spans="4:27" x14ac:dyDescent="0.35">
      <c r="D286" s="57"/>
      <c r="E286" s="57"/>
      <c r="I286" s="51"/>
      <c r="J286" s="51"/>
      <c r="K286" s="51"/>
      <c r="N286" s="51"/>
      <c r="O286" s="51"/>
      <c r="Q286" s="57"/>
      <c r="R286" s="51"/>
      <c r="S286" s="51"/>
      <c r="V286" s="51"/>
      <c r="W286" s="51"/>
      <c r="Z286" s="51"/>
      <c r="AA286" s="51"/>
    </row>
    <row r="287" spans="4:27" x14ac:dyDescent="0.35">
      <c r="D287" s="57"/>
      <c r="E287" s="57"/>
      <c r="I287" s="51"/>
      <c r="J287" s="51"/>
      <c r="K287" s="51"/>
      <c r="N287" s="51"/>
      <c r="O287" s="51"/>
      <c r="Q287" s="57"/>
      <c r="R287" s="51"/>
      <c r="S287" s="51"/>
      <c r="V287" s="51"/>
      <c r="W287" s="51"/>
      <c r="Z287" s="51"/>
      <c r="AA287" s="51"/>
    </row>
    <row r="288" spans="4:27" x14ac:dyDescent="0.35">
      <c r="D288" s="57"/>
      <c r="E288" s="57"/>
      <c r="I288" s="51"/>
      <c r="J288" s="51"/>
      <c r="K288" s="51"/>
      <c r="N288" s="51"/>
      <c r="O288" s="51"/>
      <c r="Q288" s="57"/>
      <c r="R288" s="51"/>
      <c r="S288" s="51"/>
      <c r="V288" s="51"/>
      <c r="W288" s="51"/>
      <c r="Z288" s="51"/>
      <c r="AA288" s="51"/>
    </row>
    <row r="289" spans="2:27" x14ac:dyDescent="0.35">
      <c r="D289" s="57"/>
      <c r="E289" s="57"/>
      <c r="I289" s="51"/>
      <c r="J289" s="51"/>
      <c r="K289" s="51"/>
      <c r="N289" s="51"/>
      <c r="O289" s="51"/>
      <c r="Q289" s="57"/>
      <c r="R289" s="51"/>
      <c r="S289" s="51"/>
      <c r="V289" s="51"/>
      <c r="W289" s="51"/>
      <c r="Z289" s="51"/>
      <c r="AA289" s="51"/>
    </row>
    <row r="290" spans="2:27" x14ac:dyDescent="0.35">
      <c r="D290" s="57"/>
      <c r="E290" s="57"/>
      <c r="I290" s="51"/>
      <c r="J290" s="51"/>
      <c r="K290" s="51"/>
      <c r="N290" s="51"/>
      <c r="O290" s="51"/>
      <c r="Q290" s="57"/>
      <c r="R290" s="51"/>
      <c r="S290" s="51"/>
      <c r="V290" s="51"/>
      <c r="W290" s="51"/>
      <c r="Z290" s="51"/>
      <c r="AA290" s="51"/>
    </row>
    <row r="291" spans="2:27" x14ac:dyDescent="0.35">
      <c r="D291" s="57"/>
      <c r="E291" s="57"/>
      <c r="I291" s="51"/>
      <c r="J291" s="51"/>
      <c r="K291" s="51"/>
      <c r="N291" s="51"/>
      <c r="O291" s="51"/>
      <c r="Q291" s="57"/>
      <c r="R291" s="51"/>
      <c r="S291" s="51"/>
      <c r="V291" s="51"/>
      <c r="W291" s="51"/>
      <c r="Z291" s="51"/>
      <c r="AA291" s="51"/>
    </row>
    <row r="292" spans="2:27" x14ac:dyDescent="0.35">
      <c r="D292" s="57"/>
      <c r="E292" s="57"/>
      <c r="I292" s="51"/>
      <c r="J292" s="51"/>
      <c r="K292" s="51"/>
      <c r="N292" s="51"/>
      <c r="O292" s="51"/>
      <c r="Q292" s="57"/>
      <c r="R292" s="51"/>
      <c r="S292" s="51"/>
      <c r="V292" s="51"/>
      <c r="W292" s="51"/>
      <c r="Z292" s="51"/>
      <c r="AA292" s="51"/>
    </row>
    <row r="293" spans="2:27" x14ac:dyDescent="0.35">
      <c r="D293" s="57"/>
      <c r="E293" s="57"/>
      <c r="I293" s="51"/>
      <c r="J293" s="51"/>
      <c r="K293" s="51"/>
      <c r="N293" s="51"/>
      <c r="O293" s="51"/>
      <c r="R293" s="51"/>
      <c r="S293" s="51"/>
      <c r="V293" s="51"/>
      <c r="W293" s="51"/>
      <c r="Z293" s="51"/>
      <c r="AA293" s="51"/>
    </row>
    <row r="294" spans="2:27" x14ac:dyDescent="0.35">
      <c r="D294" s="57"/>
      <c r="E294" s="57"/>
      <c r="I294" s="51"/>
      <c r="J294" s="51"/>
      <c r="K294" s="51"/>
      <c r="N294" s="51"/>
      <c r="O294" s="51"/>
      <c r="R294" s="51"/>
      <c r="S294" s="51"/>
      <c r="V294" s="51"/>
      <c r="W294" s="51"/>
      <c r="Z294" s="51"/>
      <c r="AA294" s="51"/>
    </row>
    <row r="295" spans="2:27" x14ac:dyDescent="0.35">
      <c r="I295" s="51"/>
      <c r="J295" s="51"/>
      <c r="K295" s="51"/>
      <c r="N295" s="51"/>
      <c r="O295" s="51"/>
      <c r="R295" s="51"/>
      <c r="S295" s="51"/>
      <c r="V295" s="51"/>
      <c r="W295" s="51"/>
      <c r="Z295" s="51"/>
      <c r="AA295" s="51"/>
    </row>
    <row r="296" spans="2:27" x14ac:dyDescent="0.35">
      <c r="I296" s="51"/>
      <c r="J296" s="51"/>
      <c r="K296" s="51"/>
      <c r="N296" s="51"/>
      <c r="O296" s="51"/>
      <c r="R296" s="51"/>
      <c r="S296" s="51"/>
      <c r="V296" s="51"/>
      <c r="W296" s="51"/>
      <c r="Z296" s="51"/>
      <c r="AA296" s="51"/>
    </row>
    <row r="297" spans="2:27" x14ac:dyDescent="0.35">
      <c r="I297" s="51"/>
      <c r="J297" s="51"/>
      <c r="K297" s="51"/>
      <c r="N297" s="51"/>
      <c r="O297" s="51"/>
      <c r="R297" s="51"/>
      <c r="S297" s="51"/>
      <c r="V297" s="51"/>
      <c r="W297" s="51"/>
      <c r="Z297" s="51"/>
      <c r="AA297" s="51"/>
    </row>
    <row r="298" spans="2:27" x14ac:dyDescent="0.35">
      <c r="B298" s="45" t="s">
        <v>2</v>
      </c>
      <c r="C298" s="45"/>
      <c r="I298" s="51"/>
      <c r="J298" s="51"/>
      <c r="K298" s="51"/>
      <c r="N298" s="51"/>
      <c r="O298" s="51"/>
      <c r="R298" s="51"/>
      <c r="S298" s="51"/>
      <c r="V298" s="51"/>
      <c r="W298" s="51"/>
      <c r="Z298" s="51"/>
      <c r="AA298" s="51"/>
    </row>
    <row r="299" spans="2:27" x14ac:dyDescent="0.35">
      <c r="I299" s="51"/>
      <c r="J299" s="51"/>
      <c r="K299" s="51"/>
      <c r="N299" s="51"/>
      <c r="O299" s="51"/>
      <c r="R299" s="51"/>
      <c r="S299" s="51"/>
      <c r="V299" s="51"/>
      <c r="W299" s="51"/>
      <c r="Z299" s="51"/>
      <c r="AA299" s="51"/>
    </row>
    <row r="300" spans="2:27" x14ac:dyDescent="0.35">
      <c r="B300" s="45" t="s">
        <v>3</v>
      </c>
      <c r="C300" s="45"/>
      <c r="I300" s="51"/>
      <c r="J300" s="51"/>
      <c r="K300" s="51"/>
      <c r="N300" s="51"/>
      <c r="O300" s="51"/>
      <c r="Q300" s="57"/>
      <c r="R300" s="51"/>
      <c r="S300" s="51"/>
      <c r="V300" s="51"/>
      <c r="W300" s="51"/>
      <c r="Z300" s="51"/>
      <c r="AA300" s="51"/>
    </row>
    <row r="301" spans="2:27" x14ac:dyDescent="0.35">
      <c r="I301" s="51"/>
      <c r="J301" s="51"/>
      <c r="K301" s="51"/>
      <c r="N301" s="51"/>
      <c r="O301" s="51"/>
      <c r="Q301" s="57"/>
      <c r="R301" s="51"/>
      <c r="S301" s="51"/>
      <c r="V301" s="51"/>
      <c r="W301" s="51"/>
      <c r="Z301" s="51"/>
      <c r="AA301" s="51"/>
    </row>
    <row r="302" spans="2:27" x14ac:dyDescent="0.35">
      <c r="D302" s="57"/>
      <c r="E302" s="57"/>
      <c r="I302" s="51"/>
      <c r="J302" s="51"/>
      <c r="K302" s="51"/>
      <c r="N302" s="51"/>
      <c r="O302" s="51"/>
      <c r="Q302" s="57"/>
      <c r="R302" s="51"/>
      <c r="S302" s="51"/>
      <c r="V302" s="51"/>
      <c r="W302" s="51"/>
      <c r="Z302" s="51"/>
      <c r="AA302" s="51"/>
    </row>
    <row r="303" spans="2:27" x14ac:dyDescent="0.35">
      <c r="D303" s="57"/>
      <c r="E303" s="57"/>
      <c r="I303" s="51"/>
      <c r="J303" s="51"/>
      <c r="K303" s="51"/>
      <c r="N303" s="51"/>
      <c r="O303" s="51"/>
      <c r="Q303" s="57"/>
      <c r="R303" s="51"/>
      <c r="S303" s="51"/>
      <c r="V303" s="51"/>
      <c r="W303" s="51"/>
      <c r="Z303" s="51"/>
      <c r="AA303" s="51"/>
    </row>
    <row r="304" spans="2:27" x14ac:dyDescent="0.35">
      <c r="D304" s="57"/>
      <c r="E304" s="57"/>
      <c r="I304" s="51"/>
      <c r="J304" s="51"/>
      <c r="K304" s="51"/>
      <c r="N304" s="51"/>
      <c r="O304" s="51"/>
      <c r="Q304" s="57"/>
      <c r="R304" s="51"/>
      <c r="S304" s="51"/>
      <c r="V304" s="51"/>
      <c r="W304" s="51"/>
      <c r="Z304" s="51"/>
      <c r="AA304" s="51"/>
    </row>
    <row r="305" spans="2:27" x14ac:dyDescent="0.35">
      <c r="D305" s="57"/>
      <c r="E305" s="57"/>
      <c r="I305" s="51"/>
      <c r="J305" s="51"/>
      <c r="K305" s="51"/>
      <c r="N305" s="51"/>
      <c r="O305" s="51"/>
      <c r="Q305" s="57"/>
      <c r="R305" s="51"/>
      <c r="S305" s="51"/>
      <c r="V305" s="51"/>
      <c r="W305" s="51"/>
      <c r="Z305" s="51"/>
      <c r="AA305" s="51"/>
    </row>
    <row r="306" spans="2:27" x14ac:dyDescent="0.35">
      <c r="D306" s="57"/>
      <c r="E306" s="57"/>
      <c r="I306" s="51"/>
      <c r="J306" s="51"/>
      <c r="K306" s="51"/>
      <c r="N306" s="51"/>
      <c r="O306" s="51"/>
      <c r="Q306" s="57"/>
      <c r="R306" s="51"/>
      <c r="S306" s="51"/>
      <c r="V306" s="51"/>
      <c r="W306" s="51"/>
      <c r="Z306" s="51"/>
      <c r="AA306" s="51"/>
    </row>
    <row r="307" spans="2:27" x14ac:dyDescent="0.35">
      <c r="D307" s="57"/>
      <c r="E307" s="57"/>
      <c r="I307" s="51"/>
      <c r="J307" s="51"/>
      <c r="K307" s="51"/>
      <c r="N307" s="51"/>
      <c r="O307" s="51"/>
      <c r="Q307" s="57"/>
      <c r="R307" s="51"/>
      <c r="S307" s="51"/>
      <c r="V307" s="51"/>
      <c r="W307" s="51"/>
      <c r="Z307" s="51"/>
      <c r="AA307" s="51"/>
    </row>
    <row r="308" spans="2:27" x14ac:dyDescent="0.35">
      <c r="D308" s="57"/>
      <c r="E308" s="57"/>
      <c r="I308" s="51"/>
      <c r="J308" s="51"/>
      <c r="K308" s="51"/>
      <c r="N308" s="51"/>
      <c r="O308" s="51"/>
      <c r="Q308" s="57"/>
      <c r="R308" s="51"/>
      <c r="S308" s="51"/>
      <c r="V308" s="51"/>
      <c r="W308" s="51"/>
      <c r="Z308" s="51"/>
      <c r="AA308" s="51"/>
    </row>
    <row r="309" spans="2:27" x14ac:dyDescent="0.35">
      <c r="D309" s="57"/>
      <c r="E309" s="57"/>
      <c r="I309" s="51"/>
      <c r="J309" s="51"/>
      <c r="K309" s="51"/>
      <c r="N309" s="51"/>
      <c r="O309" s="51"/>
      <c r="Q309" s="57"/>
      <c r="R309" s="51"/>
      <c r="S309" s="51"/>
      <c r="V309" s="51"/>
      <c r="W309" s="51"/>
      <c r="Z309" s="51"/>
      <c r="AA309" s="51"/>
    </row>
    <row r="310" spans="2:27" x14ac:dyDescent="0.35">
      <c r="D310" s="57"/>
      <c r="E310" s="57"/>
      <c r="I310" s="51"/>
      <c r="J310" s="51"/>
      <c r="K310" s="51"/>
      <c r="N310" s="51"/>
      <c r="O310" s="51"/>
      <c r="R310" s="51"/>
      <c r="S310" s="51"/>
      <c r="V310" s="51"/>
      <c r="W310" s="51"/>
      <c r="Z310" s="51"/>
      <c r="AA310" s="51"/>
    </row>
    <row r="311" spans="2:27" x14ac:dyDescent="0.35">
      <c r="D311" s="57"/>
      <c r="E311" s="57"/>
      <c r="I311" s="51"/>
      <c r="J311" s="51"/>
      <c r="K311" s="51"/>
      <c r="N311" s="51"/>
      <c r="O311" s="51"/>
      <c r="R311" s="51"/>
      <c r="S311" s="51"/>
      <c r="V311" s="51"/>
      <c r="W311" s="51"/>
      <c r="Z311" s="51"/>
      <c r="AA311" s="51"/>
    </row>
    <row r="312" spans="2:27" x14ac:dyDescent="0.35">
      <c r="I312" s="51"/>
      <c r="J312" s="51"/>
      <c r="K312" s="51"/>
      <c r="N312" s="51"/>
      <c r="O312" s="51"/>
      <c r="R312" s="51"/>
      <c r="S312" s="51"/>
      <c r="V312" s="51"/>
      <c r="W312" s="51"/>
      <c r="Z312" s="51"/>
      <c r="AA312" s="51"/>
    </row>
    <row r="313" spans="2:27" x14ac:dyDescent="0.35">
      <c r="B313" s="45" t="s">
        <v>4</v>
      </c>
      <c r="C313" s="45"/>
      <c r="I313" s="51"/>
      <c r="J313" s="51"/>
      <c r="K313" s="51"/>
      <c r="N313" s="51"/>
      <c r="O313" s="51"/>
      <c r="R313" s="51"/>
      <c r="S313" s="51"/>
      <c r="V313" s="51"/>
      <c r="W313" s="51"/>
      <c r="Z313" s="51"/>
      <c r="AA313" s="51"/>
    </row>
    <row r="314" spans="2:27" x14ac:dyDescent="0.35">
      <c r="I314" s="51"/>
      <c r="J314" s="51"/>
      <c r="K314" s="51"/>
      <c r="N314" s="51"/>
      <c r="O314" s="51"/>
      <c r="R314" s="51"/>
      <c r="S314" s="51"/>
      <c r="V314" s="51"/>
      <c r="W314" s="51"/>
      <c r="Z314" s="51"/>
      <c r="AA314" s="51"/>
    </row>
    <row r="315" spans="2:27" x14ac:dyDescent="0.35">
      <c r="I315" s="51"/>
      <c r="J315" s="51"/>
      <c r="K315" s="51"/>
      <c r="N315" s="51"/>
      <c r="O315" s="51"/>
      <c r="R315" s="51"/>
      <c r="S315" s="51"/>
      <c r="V315" s="51"/>
      <c r="W315" s="51"/>
      <c r="Z315" s="51"/>
      <c r="AA315" s="51"/>
    </row>
    <row r="316" spans="2:27" x14ac:dyDescent="0.35">
      <c r="D316" s="57"/>
      <c r="E316" s="57"/>
      <c r="I316" s="51"/>
      <c r="J316" s="51"/>
      <c r="K316" s="51"/>
      <c r="N316" s="51"/>
      <c r="O316" s="51"/>
      <c r="R316" s="51"/>
      <c r="S316" s="51"/>
      <c r="V316" s="51"/>
      <c r="W316" s="51"/>
      <c r="Z316" s="51"/>
      <c r="AA316" s="51"/>
    </row>
    <row r="317" spans="2:27" x14ac:dyDescent="0.35">
      <c r="D317" s="57"/>
      <c r="E317" s="57"/>
      <c r="I317" s="51"/>
      <c r="J317" s="51"/>
      <c r="K317" s="51"/>
      <c r="N317" s="51"/>
      <c r="O317" s="51"/>
      <c r="R317" s="51"/>
      <c r="S317" s="51"/>
      <c r="V317" s="51"/>
      <c r="W317" s="51"/>
      <c r="Z317" s="51"/>
      <c r="AA317" s="51"/>
    </row>
    <row r="318" spans="2:27" x14ac:dyDescent="0.35">
      <c r="D318" s="57"/>
      <c r="E318" s="57"/>
      <c r="I318" s="51"/>
      <c r="J318" s="51"/>
      <c r="K318" s="51"/>
      <c r="N318" s="51"/>
      <c r="O318" s="51"/>
      <c r="R318" s="51"/>
      <c r="S318" s="51"/>
      <c r="V318" s="51"/>
      <c r="W318" s="51"/>
      <c r="Z318" s="51"/>
      <c r="AA318" s="51"/>
    </row>
    <row r="319" spans="2:27" x14ac:dyDescent="0.35">
      <c r="D319" s="57"/>
      <c r="E319" s="57"/>
      <c r="I319" s="51"/>
      <c r="J319" s="51"/>
      <c r="K319" s="51"/>
      <c r="N319" s="51"/>
      <c r="O319" s="51"/>
      <c r="R319" s="51"/>
      <c r="S319" s="51"/>
      <c r="V319" s="51"/>
      <c r="W319" s="51"/>
      <c r="Z319" s="51"/>
      <c r="AA319" s="51"/>
    </row>
    <row r="320" spans="2:27" x14ac:dyDescent="0.35">
      <c r="D320" s="57"/>
      <c r="E320" s="57"/>
      <c r="I320" s="51"/>
      <c r="J320" s="51"/>
      <c r="K320" s="51"/>
      <c r="N320" s="51"/>
      <c r="O320" s="51"/>
      <c r="R320" s="51"/>
      <c r="S320" s="51"/>
      <c r="V320" s="51"/>
      <c r="W320" s="51"/>
      <c r="Z320" s="51"/>
      <c r="AA320" s="51"/>
    </row>
    <row r="321" spans="4:27" x14ac:dyDescent="0.35">
      <c r="D321" s="57"/>
      <c r="E321" s="57"/>
      <c r="I321" s="51"/>
      <c r="J321" s="51"/>
      <c r="K321" s="51"/>
      <c r="N321" s="51"/>
      <c r="O321" s="51"/>
      <c r="R321" s="51"/>
      <c r="S321" s="51"/>
      <c r="V321" s="51"/>
      <c r="W321" s="51"/>
      <c r="Z321" s="51"/>
      <c r="AA321" s="51"/>
    </row>
    <row r="322" spans="4:27" x14ac:dyDescent="0.35">
      <c r="D322" s="57"/>
      <c r="E322" s="57"/>
      <c r="I322" s="51"/>
      <c r="J322" s="51"/>
      <c r="K322" s="51"/>
      <c r="N322" s="51"/>
      <c r="O322" s="51"/>
      <c r="R322" s="51"/>
      <c r="S322" s="51"/>
      <c r="V322" s="51"/>
      <c r="W322" s="51"/>
      <c r="Z322" s="51"/>
      <c r="AA322" s="51"/>
    </row>
    <row r="323" spans="4:27" x14ac:dyDescent="0.35">
      <c r="D323" s="57"/>
      <c r="E323" s="57"/>
      <c r="I323" s="51"/>
      <c r="J323" s="51"/>
      <c r="K323" s="51"/>
      <c r="M323" s="57"/>
      <c r="N323" s="51"/>
      <c r="O323" s="51"/>
      <c r="R323" s="51"/>
      <c r="S323" s="51"/>
      <c r="V323" s="51"/>
      <c r="W323" s="51"/>
      <c r="Z323" s="51"/>
      <c r="AA323" s="51"/>
    </row>
    <row r="324" spans="4:27" x14ac:dyDescent="0.35">
      <c r="I324" s="51"/>
      <c r="J324" s="51"/>
      <c r="K324" s="51"/>
      <c r="M324" s="57"/>
      <c r="N324" s="51"/>
      <c r="O324" s="51"/>
      <c r="R324" s="51"/>
      <c r="S324" s="51"/>
      <c r="V324" s="51"/>
      <c r="W324" s="51"/>
      <c r="Z324" s="51"/>
      <c r="AA324" s="51"/>
    </row>
    <row r="325" spans="4:27" x14ac:dyDescent="0.35">
      <c r="D325" s="57"/>
      <c r="E325" s="57"/>
      <c r="I325" s="51"/>
      <c r="J325" s="51"/>
      <c r="K325" s="51"/>
      <c r="M325" s="57"/>
      <c r="N325" s="51"/>
      <c r="O325" s="51"/>
      <c r="R325" s="51"/>
      <c r="S325" s="51"/>
      <c r="V325" s="51"/>
      <c r="W325" s="51"/>
      <c r="Z325" s="51"/>
      <c r="AA325" s="51"/>
    </row>
    <row r="326" spans="4:27" x14ac:dyDescent="0.35">
      <c r="D326" s="57"/>
      <c r="E326" s="57"/>
      <c r="I326" s="51"/>
      <c r="J326" s="51"/>
      <c r="K326" s="51"/>
      <c r="M326" s="57"/>
      <c r="N326" s="51"/>
      <c r="O326" s="51"/>
      <c r="R326" s="51"/>
      <c r="S326" s="51"/>
      <c r="V326" s="51"/>
      <c r="W326" s="51"/>
      <c r="Z326" s="51"/>
      <c r="AA326" s="51"/>
    </row>
    <row r="327" spans="4:27" x14ac:dyDescent="0.35">
      <c r="D327" s="57"/>
      <c r="E327" s="57"/>
      <c r="I327" s="51"/>
      <c r="J327" s="51"/>
      <c r="K327" s="51"/>
      <c r="M327" s="57"/>
      <c r="N327" s="51"/>
      <c r="O327" s="51"/>
      <c r="R327" s="51"/>
      <c r="S327" s="51"/>
      <c r="V327" s="51"/>
      <c r="W327" s="51"/>
      <c r="Z327" s="51"/>
      <c r="AA327" s="51"/>
    </row>
    <row r="328" spans="4:27" x14ac:dyDescent="0.35">
      <c r="D328" s="57"/>
      <c r="E328" s="57"/>
      <c r="I328" s="51"/>
      <c r="J328" s="51"/>
      <c r="K328" s="51"/>
      <c r="M328" s="57"/>
      <c r="N328" s="51"/>
      <c r="O328" s="51"/>
      <c r="R328" s="51"/>
      <c r="S328" s="51"/>
      <c r="V328" s="51"/>
      <c r="W328" s="51"/>
      <c r="Z328" s="51"/>
      <c r="AA328" s="51"/>
    </row>
    <row r="329" spans="4:27" x14ac:dyDescent="0.35">
      <c r="D329" s="57"/>
      <c r="E329" s="57"/>
      <c r="I329" s="51"/>
      <c r="J329" s="51"/>
      <c r="K329" s="51"/>
      <c r="M329" s="57"/>
      <c r="N329" s="51"/>
      <c r="O329" s="51"/>
      <c r="R329" s="51"/>
      <c r="S329" s="51"/>
      <c r="V329" s="51"/>
      <c r="W329" s="51"/>
      <c r="Z329" s="51"/>
      <c r="AA329" s="51"/>
    </row>
    <row r="330" spans="4:27" x14ac:dyDescent="0.35">
      <c r="D330" s="57"/>
      <c r="E330" s="57"/>
      <c r="I330" s="51"/>
      <c r="J330" s="51"/>
      <c r="K330" s="51"/>
      <c r="M330" s="57"/>
      <c r="N330" s="51"/>
      <c r="O330" s="51"/>
      <c r="Q330" s="57"/>
      <c r="R330" s="51"/>
      <c r="S330" s="51"/>
      <c r="V330" s="51"/>
      <c r="W330" s="51"/>
      <c r="Z330" s="51"/>
      <c r="AA330" s="51"/>
    </row>
    <row r="331" spans="4:27" x14ac:dyDescent="0.35">
      <c r="D331" s="57"/>
      <c r="E331" s="57"/>
      <c r="I331" s="51"/>
      <c r="J331" s="51"/>
      <c r="K331" s="51"/>
      <c r="M331" s="57"/>
      <c r="N331" s="51"/>
      <c r="O331" s="51"/>
      <c r="Q331" s="57"/>
      <c r="R331" s="51"/>
      <c r="S331" s="51"/>
      <c r="V331" s="51"/>
      <c r="W331" s="51"/>
      <c r="Z331" s="51"/>
      <c r="AA331" s="51"/>
    </row>
    <row r="332" spans="4:27" x14ac:dyDescent="0.35">
      <c r="D332" s="57"/>
      <c r="E332" s="57"/>
      <c r="I332" s="51"/>
      <c r="J332" s="51"/>
      <c r="K332" s="51"/>
      <c r="M332" s="57"/>
      <c r="N332" s="51"/>
      <c r="O332" s="51"/>
      <c r="Q332" s="57"/>
      <c r="R332" s="51"/>
      <c r="S332" s="51"/>
      <c r="V332" s="51"/>
      <c r="W332" s="51"/>
      <c r="Z332" s="51"/>
      <c r="AA332" s="51"/>
    </row>
    <row r="333" spans="4:27" x14ac:dyDescent="0.35">
      <c r="D333" s="57"/>
      <c r="E333" s="57"/>
      <c r="I333" s="51"/>
      <c r="J333" s="51"/>
      <c r="K333" s="51"/>
      <c r="M333" s="57"/>
      <c r="N333" s="51"/>
      <c r="O333" s="51"/>
      <c r="R333" s="51"/>
      <c r="S333" s="51"/>
      <c r="V333" s="51"/>
      <c r="W333" s="51"/>
      <c r="Z333" s="51"/>
      <c r="AA333" s="51"/>
    </row>
    <row r="334" spans="4:27" x14ac:dyDescent="0.35">
      <c r="D334" s="57"/>
      <c r="E334" s="57"/>
      <c r="I334" s="51"/>
      <c r="J334" s="51"/>
      <c r="K334" s="51"/>
      <c r="M334" s="57"/>
      <c r="N334" s="51"/>
      <c r="O334" s="51"/>
      <c r="R334" s="51"/>
      <c r="S334" s="51"/>
      <c r="V334" s="51"/>
      <c r="W334" s="51"/>
      <c r="Z334" s="51"/>
      <c r="AA334" s="51"/>
    </row>
    <row r="335" spans="4:27" x14ac:dyDescent="0.35">
      <c r="D335" s="57"/>
      <c r="E335" s="57"/>
      <c r="I335" s="51"/>
      <c r="J335" s="51"/>
      <c r="K335" s="51"/>
      <c r="M335" s="57"/>
      <c r="N335" s="51"/>
      <c r="O335" s="51"/>
      <c r="R335" s="51"/>
      <c r="S335" s="51"/>
      <c r="V335" s="51"/>
      <c r="W335" s="51"/>
      <c r="Z335" s="51"/>
      <c r="AA335" s="51"/>
    </row>
    <row r="336" spans="4:27" x14ac:dyDescent="0.35">
      <c r="D336" s="57"/>
      <c r="E336" s="57"/>
      <c r="I336" s="51"/>
      <c r="J336" s="51"/>
      <c r="K336" s="51"/>
      <c r="N336" s="51"/>
      <c r="O336" s="51"/>
      <c r="R336" s="51"/>
      <c r="S336" s="51"/>
      <c r="V336" s="51"/>
      <c r="W336" s="51"/>
      <c r="Z336" s="51"/>
      <c r="AA336" s="51"/>
    </row>
    <row r="337" spans="4:27" x14ac:dyDescent="0.35">
      <c r="D337" s="57"/>
      <c r="E337" s="57"/>
      <c r="I337" s="51"/>
      <c r="J337" s="51"/>
      <c r="K337" s="51"/>
      <c r="N337" s="51"/>
      <c r="O337" s="51"/>
      <c r="R337" s="51"/>
      <c r="S337" s="51"/>
      <c r="V337" s="51"/>
      <c r="W337" s="51"/>
      <c r="Z337" s="51"/>
      <c r="AA337" s="51"/>
    </row>
    <row r="338" spans="4:27" x14ac:dyDescent="0.35">
      <c r="D338" s="57"/>
      <c r="E338" s="57"/>
      <c r="I338" s="51"/>
      <c r="J338" s="51"/>
      <c r="K338" s="51"/>
      <c r="N338" s="51"/>
      <c r="O338" s="51"/>
      <c r="R338" s="51"/>
      <c r="S338" s="51"/>
      <c r="V338" s="51"/>
      <c r="W338" s="51"/>
      <c r="Z338" s="51"/>
      <c r="AA338" s="51"/>
    </row>
    <row r="339" spans="4:27" x14ac:dyDescent="0.35">
      <c r="I339" s="51"/>
      <c r="J339" s="51"/>
      <c r="K339" s="51"/>
      <c r="N339" s="51"/>
      <c r="O339" s="51"/>
      <c r="R339" s="51"/>
      <c r="S339" s="51"/>
      <c r="V339" s="51"/>
      <c r="W339" s="51"/>
      <c r="Z339" s="51"/>
      <c r="AA339" s="51"/>
    </row>
    <row r="340" spans="4:27" x14ac:dyDescent="0.35">
      <c r="D340" s="57"/>
      <c r="E340" s="57"/>
      <c r="I340" s="51"/>
      <c r="J340" s="51"/>
      <c r="K340" s="51"/>
      <c r="N340" s="51"/>
      <c r="O340" s="51"/>
      <c r="R340" s="51"/>
      <c r="S340" s="51"/>
      <c r="V340" s="51"/>
      <c r="W340" s="51"/>
      <c r="Z340" s="51"/>
      <c r="AA340" s="51"/>
    </row>
    <row r="341" spans="4:27" x14ac:dyDescent="0.35">
      <c r="D341" s="57"/>
      <c r="E341" s="57"/>
      <c r="I341" s="51"/>
      <c r="J341" s="51"/>
      <c r="K341" s="51"/>
      <c r="N341" s="51"/>
      <c r="O341" s="51"/>
      <c r="R341" s="51"/>
      <c r="S341" s="51"/>
      <c r="V341" s="51"/>
      <c r="W341" s="51"/>
      <c r="Z341" s="51"/>
      <c r="AA341" s="51"/>
    </row>
    <row r="342" spans="4:27" x14ac:dyDescent="0.35">
      <c r="D342" s="57"/>
      <c r="E342" s="57"/>
      <c r="I342" s="51"/>
      <c r="J342" s="51"/>
      <c r="K342" s="51"/>
      <c r="N342" s="51"/>
      <c r="O342" s="51"/>
      <c r="R342" s="51"/>
      <c r="S342" s="51"/>
      <c r="V342" s="51"/>
      <c r="W342" s="51"/>
      <c r="Z342" s="51"/>
      <c r="AA342" s="51"/>
    </row>
    <row r="343" spans="4:27" x14ac:dyDescent="0.35">
      <c r="D343" s="57"/>
      <c r="E343" s="57"/>
      <c r="I343" s="51"/>
      <c r="J343" s="51"/>
      <c r="K343" s="51"/>
      <c r="N343" s="51"/>
      <c r="O343" s="51"/>
      <c r="R343" s="51"/>
      <c r="S343" s="51"/>
      <c r="V343" s="51"/>
      <c r="W343" s="51"/>
      <c r="Z343" s="51"/>
      <c r="AA343" s="51"/>
    </row>
    <row r="344" spans="4:27" x14ac:dyDescent="0.35">
      <c r="D344" s="57"/>
      <c r="E344" s="57"/>
      <c r="I344" s="51"/>
      <c r="J344" s="51"/>
      <c r="K344" s="51"/>
      <c r="N344" s="51"/>
      <c r="O344" s="51"/>
      <c r="R344" s="51"/>
      <c r="S344" s="51"/>
      <c r="V344" s="51"/>
      <c r="W344" s="51"/>
      <c r="Z344" s="51"/>
      <c r="AA344" s="51"/>
    </row>
    <row r="345" spans="4:27" x14ac:dyDescent="0.35">
      <c r="D345" s="57"/>
      <c r="E345" s="57"/>
      <c r="I345" s="51"/>
      <c r="J345" s="51"/>
      <c r="K345" s="51"/>
      <c r="N345" s="51"/>
      <c r="O345" s="51"/>
      <c r="R345" s="51"/>
      <c r="S345" s="51"/>
      <c r="V345" s="51"/>
      <c r="W345" s="51"/>
      <c r="Z345" s="51"/>
      <c r="AA345" s="51"/>
    </row>
    <row r="346" spans="4:27" x14ac:dyDescent="0.35">
      <c r="D346" s="57"/>
      <c r="E346" s="57"/>
      <c r="I346" s="51"/>
      <c r="J346" s="51"/>
      <c r="K346" s="51"/>
      <c r="N346" s="51"/>
      <c r="O346" s="51"/>
      <c r="R346" s="51"/>
      <c r="S346" s="51"/>
      <c r="V346" s="51"/>
      <c r="W346" s="51"/>
      <c r="Z346" s="51"/>
      <c r="AA346" s="51"/>
    </row>
    <row r="347" spans="4:27" x14ac:dyDescent="0.35">
      <c r="D347" s="57"/>
      <c r="E347" s="57"/>
      <c r="I347" s="51"/>
      <c r="J347" s="51"/>
      <c r="K347" s="51"/>
      <c r="N347" s="51"/>
      <c r="O347" s="51"/>
      <c r="R347" s="51"/>
      <c r="S347" s="51"/>
      <c r="V347" s="51"/>
      <c r="W347" s="51"/>
      <c r="Z347" s="51"/>
      <c r="AA347" s="51"/>
    </row>
    <row r="348" spans="4:27" x14ac:dyDescent="0.35">
      <c r="D348" s="57"/>
      <c r="E348" s="57"/>
      <c r="I348" s="51"/>
      <c r="J348" s="51"/>
      <c r="K348" s="51"/>
      <c r="N348" s="51"/>
      <c r="O348" s="51"/>
      <c r="R348" s="51"/>
      <c r="S348" s="51"/>
      <c r="V348" s="51"/>
      <c r="W348" s="51"/>
      <c r="Z348" s="51"/>
      <c r="AA348" s="51"/>
    </row>
    <row r="349" spans="4:27" x14ac:dyDescent="0.35">
      <c r="D349" s="57"/>
      <c r="E349" s="57"/>
      <c r="I349" s="51"/>
      <c r="J349" s="51"/>
      <c r="K349" s="51"/>
      <c r="N349" s="51"/>
      <c r="O349" s="51"/>
      <c r="R349" s="51"/>
      <c r="S349" s="51"/>
      <c r="V349" s="51"/>
      <c r="W349" s="51"/>
      <c r="Z349" s="51"/>
      <c r="AA349" s="51"/>
    </row>
    <row r="350" spans="4:27" x14ac:dyDescent="0.35">
      <c r="D350" s="57"/>
      <c r="E350" s="57"/>
      <c r="I350" s="51"/>
      <c r="J350" s="51"/>
      <c r="K350" s="51"/>
      <c r="N350" s="51"/>
      <c r="O350" s="51"/>
      <c r="R350" s="51"/>
      <c r="S350" s="51"/>
      <c r="V350" s="51"/>
      <c r="W350" s="51"/>
      <c r="Z350" s="51"/>
      <c r="AA350" s="51"/>
    </row>
    <row r="351" spans="4:27" x14ac:dyDescent="0.35">
      <c r="D351" s="57"/>
      <c r="E351" s="57"/>
      <c r="I351" s="51"/>
      <c r="J351" s="51"/>
      <c r="K351" s="51"/>
      <c r="N351" s="51"/>
      <c r="O351" s="51"/>
      <c r="R351" s="51"/>
      <c r="S351" s="51"/>
      <c r="V351" s="51"/>
      <c r="W351" s="51"/>
      <c r="Z351" s="51"/>
      <c r="AA351" s="51"/>
    </row>
    <row r="352" spans="4:27" x14ac:dyDescent="0.35">
      <c r="D352" s="57"/>
      <c r="E352" s="57"/>
      <c r="I352" s="51"/>
      <c r="J352" s="51"/>
      <c r="K352" s="51"/>
      <c r="N352" s="51"/>
      <c r="O352" s="51"/>
      <c r="R352" s="51"/>
      <c r="S352" s="51"/>
      <c r="V352" s="51"/>
      <c r="W352" s="51"/>
      <c r="Z352" s="51"/>
      <c r="AA352" s="51"/>
    </row>
    <row r="353" spans="4:27" x14ac:dyDescent="0.35">
      <c r="D353" s="57"/>
      <c r="E353" s="57"/>
      <c r="I353" s="51"/>
      <c r="J353" s="51"/>
      <c r="K353" s="51"/>
      <c r="N353" s="51"/>
      <c r="O353" s="51"/>
      <c r="R353" s="51"/>
      <c r="S353" s="51"/>
      <c r="V353" s="51"/>
      <c r="W353" s="51"/>
      <c r="Z353" s="51"/>
      <c r="AA353" s="51"/>
    </row>
    <row r="354" spans="4:27" x14ac:dyDescent="0.35">
      <c r="D354" s="57"/>
      <c r="E354" s="57"/>
      <c r="I354" s="51"/>
      <c r="J354" s="51"/>
      <c r="K354" s="51"/>
      <c r="N354" s="51"/>
      <c r="O354" s="51"/>
      <c r="R354" s="51"/>
      <c r="S354" s="51"/>
      <c r="V354" s="51"/>
      <c r="W354" s="51"/>
      <c r="Z354" s="51"/>
      <c r="AA354" s="51"/>
    </row>
    <row r="355" spans="4:27" x14ac:dyDescent="0.35">
      <c r="D355" s="57"/>
      <c r="E355" s="57"/>
      <c r="I355" s="51"/>
      <c r="J355" s="51"/>
      <c r="K355" s="51"/>
      <c r="M355" s="57"/>
      <c r="N355" s="51"/>
      <c r="O355" s="51"/>
      <c r="R355" s="51"/>
      <c r="S355" s="51"/>
      <c r="V355" s="51"/>
      <c r="W355" s="51"/>
      <c r="Z355" s="51"/>
      <c r="AA355" s="51"/>
    </row>
    <row r="356" spans="4:27" x14ac:dyDescent="0.35">
      <c r="D356" s="57"/>
      <c r="E356" s="57"/>
      <c r="I356" s="51"/>
      <c r="J356" s="51"/>
      <c r="K356" s="51"/>
      <c r="N356" s="51"/>
      <c r="O356" s="51"/>
      <c r="R356" s="51"/>
      <c r="S356" s="51"/>
      <c r="V356" s="51"/>
      <c r="W356" s="51"/>
      <c r="Z356" s="51"/>
      <c r="AA356" s="51"/>
    </row>
    <row r="357" spans="4:27" x14ac:dyDescent="0.35">
      <c r="I357" s="51"/>
      <c r="J357" s="51"/>
      <c r="K357" s="51"/>
      <c r="N357" s="51"/>
      <c r="O357" s="51"/>
      <c r="R357" s="51"/>
      <c r="S357" s="51"/>
      <c r="V357" s="51"/>
      <c r="W357" s="51"/>
      <c r="Z357" s="51"/>
      <c r="AA357" s="51"/>
    </row>
    <row r="358" spans="4:27" x14ac:dyDescent="0.35">
      <c r="D358" s="57"/>
      <c r="E358" s="57"/>
      <c r="I358" s="51"/>
      <c r="J358" s="51"/>
      <c r="K358" s="51"/>
      <c r="N358" s="51"/>
      <c r="O358" s="51"/>
      <c r="R358" s="51"/>
      <c r="S358" s="51"/>
      <c r="V358" s="51"/>
      <c r="W358" s="51"/>
      <c r="Z358" s="51"/>
      <c r="AA358" s="51"/>
    </row>
    <row r="359" spans="4:27" x14ac:dyDescent="0.35">
      <c r="D359" s="57"/>
      <c r="E359" s="57"/>
      <c r="I359" s="51"/>
      <c r="J359" s="51"/>
      <c r="K359" s="51"/>
      <c r="N359" s="51"/>
      <c r="O359" s="51"/>
      <c r="R359" s="51"/>
      <c r="S359" s="51"/>
      <c r="V359" s="51"/>
      <c r="W359" s="51"/>
      <c r="Z359" s="51"/>
      <c r="AA359" s="51"/>
    </row>
    <row r="360" spans="4:27" x14ac:dyDescent="0.35">
      <c r="D360" s="57"/>
      <c r="E360" s="57"/>
      <c r="I360" s="51"/>
      <c r="J360" s="51"/>
      <c r="K360" s="51"/>
      <c r="M360" s="57"/>
      <c r="N360" s="51"/>
      <c r="O360" s="51"/>
      <c r="R360" s="51"/>
      <c r="S360" s="51"/>
      <c r="V360" s="51"/>
      <c r="W360" s="51"/>
      <c r="Z360" s="51"/>
      <c r="AA360" s="51"/>
    </row>
    <row r="361" spans="4:27" x14ac:dyDescent="0.35">
      <c r="D361" s="57"/>
      <c r="E361" s="57"/>
      <c r="I361" s="51"/>
      <c r="J361" s="51"/>
      <c r="K361" s="51"/>
      <c r="N361" s="51"/>
      <c r="O361" s="51"/>
      <c r="R361" s="51"/>
      <c r="S361" s="51"/>
      <c r="V361" s="51"/>
      <c r="W361" s="51"/>
      <c r="Z361" s="51"/>
      <c r="AA361" s="51"/>
    </row>
    <row r="362" spans="4:27" x14ac:dyDescent="0.35">
      <c r="D362" s="57"/>
      <c r="E362" s="57"/>
      <c r="I362" s="51"/>
      <c r="J362" s="51"/>
      <c r="K362" s="51"/>
      <c r="N362" s="51"/>
      <c r="O362" s="51"/>
      <c r="R362" s="51"/>
      <c r="S362" s="51"/>
      <c r="V362" s="51"/>
      <c r="W362" s="51"/>
      <c r="Z362" s="51"/>
      <c r="AA362" s="51"/>
    </row>
    <row r="363" spans="4:27" x14ac:dyDescent="0.35">
      <c r="D363" s="57"/>
      <c r="E363" s="57"/>
      <c r="I363" s="51"/>
      <c r="J363" s="51"/>
      <c r="K363" s="51"/>
      <c r="N363" s="51"/>
      <c r="O363" s="51"/>
      <c r="R363" s="51"/>
      <c r="S363" s="51"/>
      <c r="V363" s="51"/>
      <c r="W363" s="51"/>
      <c r="Z363" s="51"/>
      <c r="AA363" s="51"/>
    </row>
    <row r="364" spans="4:27" x14ac:dyDescent="0.35">
      <c r="I364" s="51"/>
      <c r="J364" s="51"/>
      <c r="K364" s="51"/>
      <c r="N364" s="51"/>
      <c r="O364" s="51"/>
      <c r="R364" s="51"/>
      <c r="S364" s="51"/>
      <c r="V364" s="51"/>
      <c r="W364" s="51"/>
      <c r="Z364" s="51"/>
      <c r="AA364" s="51"/>
    </row>
    <row r="365" spans="4:27" x14ac:dyDescent="0.35">
      <c r="D365" s="57"/>
      <c r="E365" s="57"/>
      <c r="I365" s="51"/>
      <c r="J365" s="51"/>
      <c r="K365" s="51"/>
      <c r="N365" s="51"/>
      <c r="O365" s="51"/>
      <c r="R365" s="51"/>
      <c r="S365" s="51"/>
      <c r="V365" s="51"/>
      <c r="W365" s="51"/>
      <c r="Z365" s="51"/>
      <c r="AA365" s="51"/>
    </row>
    <row r="366" spans="4:27" x14ac:dyDescent="0.35">
      <c r="D366" s="57"/>
      <c r="E366" s="57"/>
      <c r="I366" s="51"/>
      <c r="J366" s="51"/>
      <c r="K366" s="51"/>
      <c r="N366" s="51"/>
      <c r="O366" s="51"/>
      <c r="R366" s="51"/>
      <c r="S366" s="51"/>
      <c r="V366" s="51"/>
      <c r="W366" s="51"/>
      <c r="Z366" s="51"/>
      <c r="AA366" s="51"/>
    </row>
    <row r="367" spans="4:27" x14ac:dyDescent="0.35">
      <c r="D367" s="57"/>
      <c r="E367" s="57"/>
      <c r="I367" s="51"/>
      <c r="J367" s="51"/>
      <c r="K367" s="51"/>
      <c r="N367" s="51"/>
      <c r="O367" s="51"/>
      <c r="R367" s="51"/>
      <c r="S367" s="51"/>
      <c r="V367" s="51"/>
      <c r="W367" s="51"/>
      <c r="Z367" s="51"/>
      <c r="AA367" s="51"/>
    </row>
    <row r="368" spans="4:27" x14ac:dyDescent="0.35">
      <c r="I368" s="51"/>
      <c r="J368" s="51"/>
      <c r="K368" s="51"/>
      <c r="N368" s="51"/>
      <c r="O368" s="51"/>
      <c r="R368" s="51"/>
      <c r="S368" s="51"/>
      <c r="V368" s="51"/>
      <c r="W368" s="51"/>
      <c r="Z368" s="51"/>
      <c r="AA368" s="51"/>
    </row>
    <row r="369" spans="4:27" x14ac:dyDescent="0.35">
      <c r="I369" s="51"/>
      <c r="J369" s="51"/>
      <c r="K369" s="51"/>
      <c r="N369" s="51"/>
      <c r="O369" s="51"/>
      <c r="R369" s="51"/>
      <c r="S369" s="51"/>
      <c r="V369" s="51"/>
      <c r="W369" s="51"/>
      <c r="Z369" s="51"/>
      <c r="AA369" s="51"/>
    </row>
    <row r="370" spans="4:27" x14ac:dyDescent="0.35">
      <c r="D370" s="57"/>
      <c r="E370" s="57"/>
      <c r="I370" s="51"/>
      <c r="J370" s="51"/>
      <c r="K370" s="51"/>
      <c r="N370" s="51"/>
      <c r="O370" s="51"/>
      <c r="R370" s="51"/>
      <c r="S370" s="51"/>
      <c r="V370" s="51"/>
      <c r="W370" s="51"/>
      <c r="Z370" s="51"/>
      <c r="AA370" s="51"/>
    </row>
    <row r="371" spans="4:27" x14ac:dyDescent="0.35">
      <c r="D371" s="57"/>
      <c r="E371" s="57"/>
      <c r="I371" s="51"/>
      <c r="J371" s="51"/>
      <c r="K371" s="51"/>
      <c r="N371" s="51"/>
      <c r="O371" s="51"/>
      <c r="R371" s="51"/>
      <c r="S371" s="51"/>
      <c r="V371" s="51"/>
      <c r="W371" s="51"/>
      <c r="Z371" s="51"/>
      <c r="AA371" s="51"/>
    </row>
    <row r="372" spans="4:27" x14ac:dyDescent="0.35">
      <c r="D372" s="57"/>
      <c r="E372" s="57"/>
      <c r="I372" s="51"/>
      <c r="J372" s="51"/>
      <c r="K372" s="51"/>
      <c r="N372" s="51"/>
      <c r="O372" s="51"/>
      <c r="R372" s="51"/>
      <c r="S372" s="51"/>
      <c r="V372" s="51"/>
      <c r="W372" s="51"/>
      <c r="Z372" s="51"/>
      <c r="AA372" s="51"/>
    </row>
    <row r="373" spans="4:27" x14ac:dyDescent="0.35">
      <c r="D373" s="57"/>
      <c r="E373" s="57"/>
      <c r="I373" s="51"/>
      <c r="J373" s="51"/>
      <c r="K373" s="51"/>
      <c r="N373" s="51"/>
      <c r="O373" s="51"/>
      <c r="R373" s="51"/>
      <c r="S373" s="51"/>
      <c r="V373" s="51"/>
      <c r="W373" s="51"/>
      <c r="Z373" s="51"/>
      <c r="AA373" s="51"/>
    </row>
    <row r="374" spans="4:27" x14ac:dyDescent="0.35">
      <c r="D374" s="57"/>
      <c r="E374" s="57"/>
      <c r="I374" s="51"/>
      <c r="J374" s="51"/>
      <c r="K374" s="51"/>
      <c r="N374" s="51"/>
      <c r="O374" s="51"/>
      <c r="R374" s="51"/>
      <c r="S374" s="51"/>
      <c r="V374" s="51"/>
      <c r="W374" s="51"/>
      <c r="Z374" s="51"/>
      <c r="AA374" s="51"/>
    </row>
    <row r="375" spans="4:27" x14ac:dyDescent="0.35">
      <c r="D375" s="57"/>
      <c r="E375" s="57"/>
      <c r="I375" s="51"/>
      <c r="J375" s="51"/>
      <c r="K375" s="51"/>
      <c r="N375" s="51"/>
      <c r="O375" s="51"/>
      <c r="R375" s="51"/>
      <c r="S375" s="51"/>
      <c r="V375" s="51"/>
      <c r="W375" s="51"/>
      <c r="Z375" s="51"/>
      <c r="AA375" s="51"/>
    </row>
    <row r="376" spans="4:27" x14ac:dyDescent="0.35">
      <c r="D376" s="57"/>
      <c r="E376" s="57"/>
      <c r="I376" s="51"/>
      <c r="J376" s="51"/>
      <c r="K376" s="51"/>
      <c r="N376" s="51"/>
      <c r="O376" s="51"/>
      <c r="R376" s="51"/>
      <c r="S376" s="51"/>
      <c r="V376" s="51"/>
      <c r="W376" s="51"/>
      <c r="Z376" s="51"/>
      <c r="AA376" s="51"/>
    </row>
    <row r="377" spans="4:27" x14ac:dyDescent="0.35">
      <c r="D377" s="57"/>
      <c r="E377" s="57"/>
      <c r="I377" s="51"/>
      <c r="J377" s="51"/>
      <c r="K377" s="51"/>
      <c r="N377" s="51"/>
      <c r="O377" s="51"/>
      <c r="R377" s="51"/>
      <c r="S377" s="51"/>
      <c r="V377" s="51"/>
      <c r="W377" s="51"/>
      <c r="Z377" s="51"/>
      <c r="AA377" s="51"/>
    </row>
    <row r="378" spans="4:27" x14ac:dyDescent="0.35">
      <c r="D378" s="57"/>
      <c r="E378" s="57"/>
      <c r="I378" s="51"/>
      <c r="J378" s="51"/>
      <c r="K378" s="51"/>
      <c r="N378" s="51"/>
      <c r="O378" s="51"/>
      <c r="R378" s="51"/>
      <c r="S378" s="51"/>
      <c r="V378" s="51"/>
      <c r="W378" s="51"/>
      <c r="Z378" s="51"/>
      <c r="AA378" s="51"/>
    </row>
    <row r="379" spans="4:27" x14ac:dyDescent="0.35">
      <c r="D379" s="57"/>
      <c r="E379" s="57"/>
      <c r="I379" s="51"/>
      <c r="J379" s="51"/>
      <c r="K379" s="51"/>
      <c r="N379" s="51"/>
      <c r="O379" s="51"/>
      <c r="R379" s="51"/>
      <c r="S379" s="51"/>
      <c r="V379" s="51"/>
      <c r="W379" s="51"/>
      <c r="Z379" s="51"/>
      <c r="AA379" s="51"/>
    </row>
    <row r="380" spans="4:27" x14ac:dyDescent="0.35">
      <c r="D380" s="57"/>
      <c r="E380" s="57"/>
      <c r="I380" s="51"/>
      <c r="J380" s="51"/>
      <c r="K380" s="51"/>
      <c r="N380" s="51"/>
      <c r="O380" s="51"/>
      <c r="R380" s="51"/>
      <c r="S380" s="51"/>
      <c r="V380" s="51"/>
      <c r="W380" s="51"/>
      <c r="Z380" s="51"/>
      <c r="AA380" s="51"/>
    </row>
    <row r="381" spans="4:27" x14ac:dyDescent="0.35">
      <c r="D381" s="57"/>
      <c r="E381" s="57"/>
      <c r="I381" s="51"/>
      <c r="J381" s="51"/>
      <c r="K381" s="51"/>
      <c r="N381" s="51"/>
      <c r="O381" s="51"/>
      <c r="R381" s="51"/>
      <c r="S381" s="51"/>
      <c r="V381" s="51"/>
      <c r="W381" s="51"/>
      <c r="Z381" s="51"/>
      <c r="AA381" s="51"/>
    </row>
    <row r="382" spans="4:27" x14ac:dyDescent="0.35">
      <c r="D382" s="57"/>
      <c r="E382" s="57"/>
      <c r="I382" s="51"/>
      <c r="J382" s="51"/>
      <c r="K382" s="51"/>
      <c r="N382" s="51"/>
      <c r="O382" s="51"/>
      <c r="R382" s="51"/>
      <c r="S382" s="51"/>
      <c r="V382" s="51"/>
      <c r="W382" s="51"/>
      <c r="Z382" s="51"/>
      <c r="AA382" s="51"/>
    </row>
    <row r="383" spans="4:27" x14ac:dyDescent="0.35">
      <c r="D383" s="57"/>
      <c r="E383" s="57"/>
      <c r="I383" s="51"/>
      <c r="J383" s="51"/>
      <c r="K383" s="51"/>
      <c r="N383" s="51"/>
      <c r="O383" s="51"/>
      <c r="R383" s="51"/>
      <c r="S383" s="51"/>
      <c r="V383" s="51"/>
      <c r="W383" s="51"/>
      <c r="Z383" s="51"/>
      <c r="AA383" s="51"/>
    </row>
    <row r="384" spans="4:27" x14ac:dyDescent="0.35">
      <c r="D384" s="57"/>
      <c r="E384" s="57"/>
      <c r="I384" s="51"/>
      <c r="J384" s="51"/>
      <c r="K384" s="51"/>
      <c r="N384" s="51"/>
      <c r="O384" s="51"/>
      <c r="R384" s="51"/>
      <c r="S384" s="51"/>
      <c r="V384" s="51"/>
      <c r="W384" s="51"/>
      <c r="Z384" s="51"/>
      <c r="AA384" s="51"/>
    </row>
    <row r="385" spans="4:27" x14ac:dyDescent="0.35">
      <c r="I385" s="51"/>
      <c r="J385" s="51"/>
      <c r="K385" s="51"/>
      <c r="N385" s="51"/>
      <c r="O385" s="51"/>
      <c r="R385" s="51"/>
      <c r="S385" s="51"/>
      <c r="V385" s="51"/>
      <c r="W385" s="51"/>
      <c r="Z385" s="51"/>
      <c r="AA385" s="51"/>
    </row>
    <row r="386" spans="4:27" x14ac:dyDescent="0.35">
      <c r="D386" s="57"/>
      <c r="E386" s="57"/>
      <c r="I386" s="51"/>
      <c r="J386" s="51"/>
      <c r="K386" s="51"/>
      <c r="N386" s="51"/>
      <c r="O386" s="51"/>
      <c r="R386" s="51"/>
      <c r="S386" s="51"/>
      <c r="V386" s="51"/>
      <c r="W386" s="51"/>
      <c r="Z386" s="51"/>
      <c r="AA386" s="51"/>
    </row>
    <row r="387" spans="4:27" x14ac:dyDescent="0.35">
      <c r="D387" s="57"/>
      <c r="E387" s="57"/>
      <c r="I387" s="51"/>
      <c r="J387" s="51"/>
      <c r="K387" s="51"/>
      <c r="N387" s="51"/>
      <c r="O387" s="51"/>
      <c r="R387" s="51"/>
      <c r="S387" s="51"/>
      <c r="V387" s="51"/>
      <c r="W387" s="51"/>
      <c r="Z387" s="51"/>
      <c r="AA387" s="51"/>
    </row>
    <row r="388" spans="4:27" x14ac:dyDescent="0.35">
      <c r="D388" s="57"/>
      <c r="E388" s="57"/>
      <c r="I388" s="51"/>
      <c r="J388" s="51"/>
      <c r="K388" s="51"/>
      <c r="N388" s="51"/>
      <c r="O388" s="51"/>
      <c r="R388" s="51"/>
      <c r="S388" s="51"/>
      <c r="V388" s="51"/>
      <c r="W388" s="51"/>
      <c r="Z388" s="51"/>
      <c r="AA388" s="51"/>
    </row>
    <row r="389" spans="4:27" x14ac:dyDescent="0.35">
      <c r="D389" s="57"/>
      <c r="E389" s="57"/>
      <c r="I389" s="51"/>
      <c r="J389" s="51"/>
      <c r="K389" s="51"/>
      <c r="N389" s="51"/>
      <c r="O389" s="51"/>
      <c r="R389" s="51"/>
      <c r="S389" s="51"/>
      <c r="V389" s="51"/>
      <c r="W389" s="51"/>
      <c r="Z389" s="51"/>
      <c r="AA389" s="51"/>
    </row>
    <row r="390" spans="4:27" x14ac:dyDescent="0.35">
      <c r="D390" s="57"/>
      <c r="E390" s="57"/>
      <c r="I390" s="51"/>
      <c r="J390" s="51"/>
      <c r="K390" s="51"/>
      <c r="N390" s="51"/>
      <c r="O390" s="51"/>
      <c r="R390" s="51"/>
      <c r="S390" s="51"/>
      <c r="V390" s="51"/>
      <c r="W390" s="51"/>
      <c r="Z390" s="51"/>
      <c r="AA390" s="51"/>
    </row>
    <row r="391" spans="4:27" x14ac:dyDescent="0.35">
      <c r="D391" s="57"/>
      <c r="E391" s="57"/>
      <c r="I391" s="51"/>
      <c r="J391" s="51"/>
      <c r="K391" s="51"/>
      <c r="N391" s="51"/>
      <c r="O391" s="51"/>
      <c r="R391" s="51"/>
      <c r="S391" s="51"/>
      <c r="V391" s="51"/>
      <c r="W391" s="51"/>
      <c r="Z391" s="51"/>
      <c r="AA391" s="51"/>
    </row>
    <row r="392" spans="4:27" x14ac:dyDescent="0.35">
      <c r="D392" s="57"/>
      <c r="E392" s="57"/>
      <c r="I392" s="51"/>
      <c r="J392" s="51"/>
      <c r="K392" s="51"/>
      <c r="N392" s="51"/>
      <c r="O392" s="51"/>
      <c r="R392" s="51"/>
      <c r="S392" s="51"/>
      <c r="V392" s="51"/>
      <c r="W392" s="51"/>
      <c r="Z392" s="51"/>
      <c r="AA392" s="51"/>
    </row>
    <row r="393" spans="4:27" x14ac:dyDescent="0.35">
      <c r="D393" s="57"/>
      <c r="E393" s="57"/>
      <c r="I393" s="51"/>
      <c r="J393" s="51"/>
      <c r="K393" s="51"/>
      <c r="N393" s="51"/>
      <c r="O393" s="51"/>
      <c r="R393" s="51"/>
      <c r="S393" s="51"/>
      <c r="V393" s="51"/>
      <c r="W393" s="51"/>
      <c r="Z393" s="51"/>
      <c r="AA393" s="51"/>
    </row>
    <row r="394" spans="4:27" x14ac:dyDescent="0.35">
      <c r="I394" s="51"/>
      <c r="J394" s="51"/>
      <c r="K394" s="51"/>
      <c r="M394" s="57"/>
      <c r="N394" s="51"/>
      <c r="O394" s="51"/>
      <c r="R394" s="51"/>
      <c r="S394" s="51"/>
      <c r="V394" s="51"/>
      <c r="W394" s="51"/>
      <c r="Z394" s="51"/>
      <c r="AA394" s="51"/>
    </row>
    <row r="395" spans="4:27" x14ac:dyDescent="0.35">
      <c r="I395" s="51"/>
      <c r="J395" s="51"/>
      <c r="K395" s="51"/>
      <c r="M395" s="57"/>
      <c r="N395" s="51"/>
      <c r="O395" s="51"/>
      <c r="R395" s="51"/>
      <c r="S395" s="51"/>
      <c r="V395" s="51"/>
      <c r="W395" s="51"/>
      <c r="Z395" s="51"/>
      <c r="AA395" s="51"/>
    </row>
    <row r="396" spans="4:27" x14ac:dyDescent="0.35">
      <c r="D396" s="57"/>
      <c r="E396" s="57"/>
      <c r="I396" s="51"/>
      <c r="J396" s="51"/>
      <c r="K396" s="51"/>
      <c r="M396" s="57"/>
      <c r="N396" s="51"/>
      <c r="O396" s="51"/>
      <c r="R396" s="51"/>
      <c r="S396" s="51"/>
      <c r="V396" s="51"/>
      <c r="W396" s="51"/>
      <c r="Z396" s="51"/>
      <c r="AA396" s="51"/>
    </row>
    <row r="397" spans="4:27" x14ac:dyDescent="0.35">
      <c r="D397" s="57"/>
      <c r="E397" s="57"/>
      <c r="I397" s="51"/>
      <c r="J397" s="51"/>
      <c r="K397" s="51"/>
      <c r="M397" s="57"/>
      <c r="N397" s="51"/>
      <c r="O397" s="51"/>
      <c r="R397" s="51"/>
      <c r="S397" s="51"/>
      <c r="V397" s="51"/>
      <c r="W397" s="51"/>
      <c r="Z397" s="51"/>
      <c r="AA397" s="51"/>
    </row>
    <row r="398" spans="4:27" x14ac:dyDescent="0.35">
      <c r="D398" s="57"/>
      <c r="E398" s="57"/>
      <c r="I398" s="51"/>
      <c r="J398" s="51"/>
      <c r="K398" s="51"/>
      <c r="M398" s="57"/>
      <c r="N398" s="51"/>
      <c r="O398" s="51"/>
      <c r="R398" s="51"/>
      <c r="S398" s="51"/>
      <c r="V398" s="51"/>
      <c r="W398" s="51"/>
      <c r="Z398" s="51"/>
      <c r="AA398" s="51"/>
    </row>
    <row r="399" spans="4:27" x14ac:dyDescent="0.35">
      <c r="D399" s="57"/>
      <c r="E399" s="57"/>
      <c r="I399" s="51"/>
      <c r="J399" s="51"/>
      <c r="K399" s="51"/>
      <c r="M399" s="57"/>
      <c r="N399" s="51"/>
      <c r="O399" s="51"/>
      <c r="R399" s="51"/>
      <c r="S399" s="51"/>
      <c r="V399" s="51"/>
      <c r="W399" s="51"/>
      <c r="Z399" s="51"/>
      <c r="AA399" s="51"/>
    </row>
    <row r="400" spans="4:27" x14ac:dyDescent="0.35">
      <c r="D400" s="57"/>
      <c r="E400" s="57"/>
      <c r="I400" s="51"/>
      <c r="J400" s="51"/>
      <c r="K400" s="51"/>
      <c r="M400" s="57"/>
      <c r="N400" s="51"/>
      <c r="O400" s="51"/>
      <c r="R400" s="51"/>
      <c r="S400" s="51"/>
      <c r="V400" s="51"/>
      <c r="W400" s="51"/>
      <c r="Z400" s="51"/>
      <c r="AA400" s="51"/>
    </row>
    <row r="401" spans="2:27" x14ac:dyDescent="0.35">
      <c r="D401" s="57"/>
      <c r="E401" s="57"/>
      <c r="I401" s="51"/>
      <c r="J401" s="51"/>
      <c r="K401" s="51"/>
      <c r="M401" s="57"/>
      <c r="N401" s="51"/>
      <c r="O401" s="51"/>
      <c r="R401" s="51"/>
      <c r="S401" s="51"/>
      <c r="V401" s="51"/>
      <c r="W401" s="51"/>
      <c r="Z401" s="51"/>
      <c r="AA401" s="51"/>
    </row>
    <row r="402" spans="2:27" x14ac:dyDescent="0.35">
      <c r="D402" s="57"/>
      <c r="E402" s="57"/>
      <c r="I402" s="51"/>
      <c r="J402" s="51"/>
      <c r="K402" s="51"/>
      <c r="M402" s="57"/>
      <c r="N402" s="51"/>
      <c r="O402" s="51"/>
      <c r="R402" s="51"/>
      <c r="S402" s="51"/>
      <c r="V402" s="51"/>
      <c r="W402" s="51"/>
      <c r="Z402" s="51"/>
      <c r="AA402" s="51"/>
    </row>
    <row r="403" spans="2:27" x14ac:dyDescent="0.35">
      <c r="D403" s="57"/>
      <c r="E403" s="57"/>
      <c r="I403" s="51"/>
      <c r="J403" s="51"/>
      <c r="K403" s="51"/>
      <c r="M403" s="57"/>
      <c r="N403" s="51"/>
      <c r="O403" s="51"/>
      <c r="R403" s="51"/>
      <c r="S403" s="51"/>
      <c r="V403" s="51"/>
      <c r="W403" s="51"/>
      <c r="Z403" s="51"/>
      <c r="AA403" s="51"/>
    </row>
    <row r="404" spans="2:27" x14ac:dyDescent="0.35">
      <c r="D404" s="57"/>
      <c r="E404" s="57"/>
      <c r="I404" s="51"/>
      <c r="J404" s="51"/>
      <c r="K404" s="51"/>
      <c r="M404" s="57"/>
      <c r="N404" s="51"/>
      <c r="O404" s="51"/>
      <c r="R404" s="51"/>
      <c r="S404" s="51"/>
      <c r="V404" s="51"/>
      <c r="W404" s="51"/>
      <c r="Z404" s="51"/>
      <c r="AA404" s="51"/>
    </row>
    <row r="405" spans="2:27" x14ac:dyDescent="0.35">
      <c r="D405" s="57"/>
      <c r="E405" s="57"/>
      <c r="I405" s="51"/>
      <c r="J405" s="51"/>
      <c r="K405" s="51"/>
      <c r="M405" s="57"/>
      <c r="N405" s="51"/>
      <c r="O405" s="51"/>
      <c r="R405" s="51"/>
      <c r="S405" s="51"/>
      <c r="V405" s="51"/>
      <c r="W405" s="51"/>
      <c r="Z405" s="51"/>
      <c r="AA405" s="51"/>
    </row>
    <row r="406" spans="2:27" x14ac:dyDescent="0.35">
      <c r="D406" s="57"/>
      <c r="E406" s="57"/>
      <c r="I406" s="51"/>
      <c r="J406" s="51"/>
      <c r="K406" s="51"/>
      <c r="M406" s="57"/>
      <c r="N406" s="51"/>
      <c r="O406" s="51"/>
      <c r="R406" s="51"/>
      <c r="S406" s="51"/>
      <c r="V406" s="51"/>
      <c r="W406" s="51"/>
      <c r="Z406" s="51"/>
      <c r="AA406" s="51"/>
    </row>
    <row r="407" spans="2:27" x14ac:dyDescent="0.35">
      <c r="D407" s="57"/>
      <c r="E407" s="57"/>
      <c r="I407" s="51"/>
      <c r="J407" s="51"/>
      <c r="K407" s="51"/>
      <c r="M407" s="57"/>
      <c r="N407" s="51"/>
      <c r="O407" s="51"/>
      <c r="R407" s="51"/>
      <c r="S407" s="51"/>
      <c r="V407" s="51"/>
      <c r="W407" s="51"/>
      <c r="Z407" s="51"/>
      <c r="AA407" s="51"/>
    </row>
    <row r="408" spans="2:27" x14ac:dyDescent="0.35">
      <c r="D408" s="57"/>
      <c r="E408" s="57"/>
      <c r="I408" s="51"/>
      <c r="J408" s="51"/>
      <c r="K408" s="51"/>
      <c r="M408" s="57"/>
      <c r="N408" s="51"/>
      <c r="O408" s="51"/>
      <c r="R408" s="51"/>
      <c r="S408" s="51"/>
      <c r="V408" s="51"/>
      <c r="W408" s="51"/>
      <c r="Z408" s="51"/>
      <c r="AA408" s="51"/>
    </row>
    <row r="409" spans="2:27" x14ac:dyDescent="0.35">
      <c r="D409" s="57"/>
      <c r="E409" s="57"/>
      <c r="I409" s="51"/>
      <c r="J409" s="51"/>
      <c r="K409" s="51"/>
      <c r="M409" s="57"/>
      <c r="N409" s="51"/>
      <c r="O409" s="51"/>
      <c r="R409" s="51"/>
      <c r="S409" s="51"/>
      <c r="V409" s="51"/>
      <c r="W409" s="51"/>
      <c r="Z409" s="51"/>
      <c r="AA409" s="51"/>
    </row>
    <row r="410" spans="2:27" x14ac:dyDescent="0.35">
      <c r="D410" s="57"/>
      <c r="E410" s="57"/>
      <c r="I410" s="51"/>
      <c r="J410" s="51"/>
      <c r="K410" s="51"/>
      <c r="N410" s="51"/>
      <c r="O410" s="51"/>
      <c r="R410" s="51"/>
      <c r="S410" s="51"/>
      <c r="V410" s="51"/>
      <c r="W410" s="51"/>
      <c r="Z410" s="51"/>
      <c r="AA410" s="51"/>
    </row>
    <row r="411" spans="2:27" x14ac:dyDescent="0.35">
      <c r="D411" s="57"/>
      <c r="E411" s="57"/>
      <c r="I411" s="51"/>
      <c r="J411" s="51"/>
      <c r="K411" s="51"/>
      <c r="N411" s="51"/>
      <c r="O411" s="51"/>
      <c r="R411" s="51"/>
      <c r="S411" s="51"/>
      <c r="V411" s="51"/>
      <c r="W411" s="51"/>
      <c r="Z411" s="51"/>
      <c r="AA411" s="51"/>
    </row>
    <row r="412" spans="2:27" x14ac:dyDescent="0.35">
      <c r="B412" s="45" t="s">
        <v>5</v>
      </c>
      <c r="C412" s="45"/>
      <c r="I412" s="51"/>
      <c r="J412" s="51"/>
      <c r="K412" s="51"/>
      <c r="N412" s="51"/>
      <c r="O412" s="51"/>
      <c r="R412" s="51"/>
      <c r="S412" s="51"/>
      <c r="V412" s="51"/>
      <c r="W412" s="51"/>
      <c r="Z412" s="51"/>
      <c r="AA412" s="51"/>
    </row>
    <row r="413" spans="2:27" x14ac:dyDescent="0.35">
      <c r="I413" s="51"/>
      <c r="J413" s="51"/>
      <c r="K413" s="51"/>
      <c r="N413" s="51"/>
      <c r="O413" s="51"/>
      <c r="R413" s="51"/>
      <c r="S413" s="51"/>
      <c r="V413" s="51"/>
      <c r="W413" s="51"/>
      <c r="Z413" s="51"/>
      <c r="AA413" s="51"/>
    </row>
    <row r="414" spans="2:27" x14ac:dyDescent="0.35">
      <c r="I414" s="51"/>
      <c r="J414" s="51"/>
      <c r="K414" s="51"/>
      <c r="N414" s="51"/>
      <c r="O414" s="51"/>
      <c r="R414" s="51"/>
      <c r="S414" s="51"/>
      <c r="V414" s="51"/>
      <c r="W414" s="51"/>
      <c r="Z414" s="51"/>
      <c r="AA414" s="51"/>
    </row>
    <row r="415" spans="2:27" x14ac:dyDescent="0.35">
      <c r="I415" s="51"/>
      <c r="J415" s="51"/>
      <c r="K415" s="51"/>
      <c r="N415" s="51"/>
      <c r="O415" s="51"/>
      <c r="R415" s="51"/>
      <c r="S415" s="51"/>
      <c r="V415" s="51"/>
      <c r="W415" s="51"/>
      <c r="Z415" s="51"/>
      <c r="AA415" s="51"/>
    </row>
    <row r="416" spans="2:27" x14ac:dyDescent="0.35">
      <c r="I416" s="51"/>
      <c r="J416" s="51"/>
      <c r="K416" s="51"/>
      <c r="N416" s="51"/>
      <c r="O416" s="51"/>
      <c r="R416" s="51"/>
      <c r="S416" s="51"/>
      <c r="V416" s="51"/>
      <c r="W416" s="51"/>
      <c r="Z416" s="51"/>
      <c r="AA416" s="51"/>
    </row>
    <row r="417" spans="2:27" x14ac:dyDescent="0.35">
      <c r="I417" s="51"/>
      <c r="J417" s="51"/>
      <c r="K417" s="51"/>
      <c r="N417" s="51"/>
      <c r="O417" s="51"/>
      <c r="R417" s="51"/>
      <c r="S417" s="51"/>
      <c r="V417" s="51"/>
      <c r="W417" s="51"/>
      <c r="Z417" s="51"/>
      <c r="AA417" s="51"/>
    </row>
    <row r="418" spans="2:27" x14ac:dyDescent="0.35">
      <c r="B418" s="45" t="s">
        <v>6</v>
      </c>
      <c r="C418" s="45"/>
      <c r="I418" s="51"/>
      <c r="J418" s="51"/>
      <c r="K418" s="51"/>
      <c r="N418" s="51"/>
      <c r="O418" s="51"/>
      <c r="R418" s="51"/>
      <c r="S418" s="51"/>
      <c r="V418" s="51"/>
      <c r="W418" s="51"/>
      <c r="Z418" s="51"/>
      <c r="AA418" s="51"/>
    </row>
    <row r="419" spans="2:27" x14ac:dyDescent="0.35">
      <c r="I419" s="51"/>
      <c r="J419" s="51"/>
      <c r="K419" s="51"/>
      <c r="N419" s="51"/>
      <c r="O419" s="51"/>
      <c r="R419" s="51"/>
      <c r="S419" s="51"/>
      <c r="V419" s="51"/>
      <c r="W419" s="51"/>
      <c r="Z419" s="51"/>
      <c r="AA419" s="51"/>
    </row>
    <row r="420" spans="2:27" x14ac:dyDescent="0.35">
      <c r="I420" s="51"/>
      <c r="J420" s="51"/>
      <c r="K420" s="51"/>
      <c r="N420" s="51"/>
      <c r="O420" s="51"/>
      <c r="R420" s="51"/>
      <c r="S420" s="51"/>
      <c r="V420" s="51"/>
      <c r="W420" s="51"/>
      <c r="Z420" s="51"/>
      <c r="AA420" s="51"/>
    </row>
    <row r="421" spans="2:27" x14ac:dyDescent="0.35">
      <c r="B421" s="45" t="s">
        <v>7</v>
      </c>
      <c r="C421" s="45"/>
      <c r="I421" s="51"/>
      <c r="J421" s="51"/>
      <c r="K421" s="51"/>
      <c r="N421" s="51"/>
      <c r="O421" s="51"/>
      <c r="R421" s="51"/>
      <c r="S421" s="51"/>
      <c r="V421" s="51"/>
      <c r="W421" s="51"/>
      <c r="Z421" s="51"/>
      <c r="AA421" s="51"/>
    </row>
    <row r="422" spans="2:27" x14ac:dyDescent="0.35">
      <c r="I422" s="51"/>
      <c r="J422" s="51"/>
      <c r="K422" s="51"/>
      <c r="N422" s="51"/>
      <c r="O422" s="51"/>
      <c r="R422" s="51"/>
      <c r="S422" s="51"/>
      <c r="V422" s="51"/>
      <c r="W422" s="51"/>
      <c r="Z422" s="51"/>
      <c r="AA422" s="51"/>
    </row>
    <row r="423" spans="2:27" x14ac:dyDescent="0.35">
      <c r="I423" s="51"/>
      <c r="J423" s="51"/>
      <c r="K423" s="51"/>
      <c r="N423" s="51"/>
      <c r="O423" s="51"/>
      <c r="R423" s="51"/>
      <c r="S423" s="51"/>
      <c r="V423" s="51"/>
      <c r="W423" s="51"/>
      <c r="Z423" s="51"/>
      <c r="AA423" s="51"/>
    </row>
  </sheetData>
  <mergeCells count="63">
    <mergeCell ref="I16:I32"/>
    <mergeCell ref="M16:M32"/>
    <mergeCell ref="Q16:Q32"/>
    <mergeCell ref="U16:U32"/>
    <mergeCell ref="Y16:Y32"/>
    <mergeCell ref="M190:M192"/>
    <mergeCell ref="Q190:Q192"/>
    <mergeCell ref="U190:U192"/>
    <mergeCell ref="Y190:Y192"/>
    <mergeCell ref="M197:M205"/>
    <mergeCell ref="Q197:Q205"/>
    <mergeCell ref="U197:U205"/>
    <mergeCell ref="Y197:Y205"/>
    <mergeCell ref="Y6:Y12"/>
    <mergeCell ref="U6:U12"/>
    <mergeCell ref="M173:M185"/>
    <mergeCell ref="Q173:Q185"/>
    <mergeCell ref="U173:U185"/>
    <mergeCell ref="Y173:Y185"/>
    <mergeCell ref="M135:M166"/>
    <mergeCell ref="Q135:Q166"/>
    <mergeCell ref="U135:U166"/>
    <mergeCell ref="Y135:Y166"/>
    <mergeCell ref="M121:M130"/>
    <mergeCell ref="Q121:Q130"/>
    <mergeCell ref="U121:U130"/>
    <mergeCell ref="Y121:Y130"/>
    <mergeCell ref="M80:M90"/>
    <mergeCell ref="Q80:Q90"/>
    <mergeCell ref="U80:U90"/>
    <mergeCell ref="Y80:Y90"/>
    <mergeCell ref="M114:M117"/>
    <mergeCell ref="Q114:Q117"/>
    <mergeCell ref="U114:U117"/>
    <mergeCell ref="Y114:Y117"/>
    <mergeCell ref="Y95:Y108"/>
    <mergeCell ref="U58:U62"/>
    <mergeCell ref="Y58:Y62"/>
    <mergeCell ref="M66:M76"/>
    <mergeCell ref="Q66:Q76"/>
    <mergeCell ref="U66:U76"/>
    <mergeCell ref="Y66:Y76"/>
    <mergeCell ref="I197:I205"/>
    <mergeCell ref="I173:I185"/>
    <mergeCell ref="I190:I192"/>
    <mergeCell ref="I114:I117"/>
    <mergeCell ref="I121:I130"/>
    <mergeCell ref="Y36:Y53"/>
    <mergeCell ref="I135:I169"/>
    <mergeCell ref="I95:I108"/>
    <mergeCell ref="I6:I12"/>
    <mergeCell ref="M95:M108"/>
    <mergeCell ref="Q95:Q108"/>
    <mergeCell ref="U95:U108"/>
    <mergeCell ref="I36:I53"/>
    <mergeCell ref="M36:M53"/>
    <mergeCell ref="Q36:Q53"/>
    <mergeCell ref="U36:U53"/>
    <mergeCell ref="I80:I90"/>
    <mergeCell ref="I66:I76"/>
    <mergeCell ref="I58:I62"/>
    <mergeCell ref="M58:M62"/>
    <mergeCell ref="Q58:Q62"/>
  </mergeCell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7" tint="0.59999389629810485"/>
  </sheetPr>
  <dimension ref="A1:Z282"/>
  <sheetViews>
    <sheetView zoomScaleNormal="100" workbookViewId="0">
      <pane xSplit="4" ySplit="5" topLeftCell="E6" activePane="bottomRight" state="frozen"/>
      <selection pane="topRight" activeCell="D1" sqref="D1"/>
      <selection pane="bottomLeft" activeCell="A6" sqref="A6"/>
      <selection pane="bottomRight" activeCell="C12" sqref="C12"/>
    </sheetView>
  </sheetViews>
  <sheetFormatPr defaultColWidth="8.81640625" defaultRowHeight="14.5" x14ac:dyDescent="0.35"/>
  <cols>
    <col min="1" max="1" width="6.81640625" style="33" customWidth="1"/>
    <col min="2" max="2" width="85.54296875" style="11" customWidth="1"/>
    <col min="3" max="3" width="100.54296875" style="212" bestFit="1" customWidth="1"/>
    <col min="4" max="4" width="61.7265625" style="11" bestFit="1" customWidth="1"/>
    <col min="5" max="5" width="11.26953125" style="11" bestFit="1" customWidth="1"/>
    <col min="6" max="6" width="19.81640625" style="33" customWidth="1"/>
    <col min="7" max="7" width="2" style="11" customWidth="1"/>
    <col min="8" max="8" width="25.1796875" style="11" bestFit="1" customWidth="1"/>
    <col min="9" max="9" width="18.81640625" style="11" customWidth="1"/>
    <col min="10" max="10" width="45.7265625" style="11" customWidth="1"/>
    <col min="11" max="11" width="2.26953125" style="11" customWidth="1"/>
    <col min="12" max="12" width="25.54296875" style="11" bestFit="1" customWidth="1"/>
    <col min="13" max="13" width="18.81640625" style="11" customWidth="1"/>
    <col min="14" max="14" width="45.7265625" style="11" customWidth="1"/>
    <col min="15" max="15" width="1.7265625" style="11" customWidth="1"/>
    <col min="16" max="16" width="25.54296875" style="11" bestFit="1" customWidth="1"/>
    <col min="17" max="17" width="18.81640625" style="11" customWidth="1"/>
    <col min="18" max="18" width="45.7265625" style="11" customWidth="1"/>
    <col min="19" max="19" width="2.1796875" style="11" customWidth="1"/>
    <col min="20" max="20" width="25.54296875" style="11" bestFit="1" customWidth="1"/>
    <col min="21" max="21" width="18.81640625" style="11" customWidth="1"/>
    <col min="22" max="22" width="45.7265625" style="11" customWidth="1"/>
    <col min="23" max="23" width="1.81640625" style="11" customWidth="1"/>
    <col min="24" max="24" width="25.81640625" style="11" customWidth="1"/>
    <col min="25" max="25" width="18.81640625" style="11" customWidth="1"/>
    <col min="26" max="26" width="45.7265625" style="11" customWidth="1"/>
    <col min="27" max="16384" width="8.81640625" style="11"/>
  </cols>
  <sheetData>
    <row r="1" spans="1:26" ht="22.9" customHeight="1" x14ac:dyDescent="0.35">
      <c r="B1" s="303" t="s">
        <v>17</v>
      </c>
      <c r="C1" s="303"/>
      <c r="D1" s="304"/>
      <c r="E1" s="304"/>
      <c r="F1" s="304"/>
    </row>
    <row r="2" spans="1:26" ht="15" thickBot="1" x14ac:dyDescent="0.4">
      <c r="J2" s="12"/>
      <c r="K2" s="12"/>
    </row>
    <row r="3" spans="1:26" ht="74.25" customHeight="1" x14ac:dyDescent="0.35">
      <c r="B3" s="182" t="str">
        <f>'Evaluation Summary'!B25</f>
        <v>Section 16 - Demo (Remember to include on USB stick as a pre-recorded mp4. Note :no cd's will be accepted)</v>
      </c>
      <c r="C3" s="118" t="s">
        <v>595</v>
      </c>
      <c r="D3" s="150" t="s">
        <v>24</v>
      </c>
      <c r="E3" s="143" t="s">
        <v>13</v>
      </c>
      <c r="F3" s="91" t="s">
        <v>77</v>
      </c>
      <c r="H3" s="300" t="str">
        <f>'Evaluation Summary'!D4</f>
        <v>Company 1</v>
      </c>
      <c r="I3" s="48" t="s">
        <v>90</v>
      </c>
      <c r="J3" s="103" t="s">
        <v>10</v>
      </c>
      <c r="K3" s="109"/>
      <c r="L3" s="300" t="str">
        <f>'Evaluation Summary'!E4</f>
        <v>Company 2</v>
      </c>
      <c r="M3" s="48" t="s">
        <v>90</v>
      </c>
      <c r="N3" s="103" t="s">
        <v>10</v>
      </c>
      <c r="O3" s="109"/>
      <c r="P3" s="300" t="str">
        <f>'Evaluation Summary'!F4</f>
        <v>Company 3</v>
      </c>
      <c r="Q3" s="48" t="s">
        <v>90</v>
      </c>
      <c r="R3" s="103" t="s">
        <v>10</v>
      </c>
      <c r="S3" s="109"/>
      <c r="T3" s="300" t="str">
        <f>'Evaluation Summary'!G4</f>
        <v>Company 4</v>
      </c>
      <c r="U3" s="48" t="s">
        <v>90</v>
      </c>
      <c r="V3" s="104" t="s">
        <v>10</v>
      </c>
      <c r="W3" s="109"/>
      <c r="X3" s="300" t="str">
        <f>'Evaluation Summary'!H4</f>
        <v>Company 5</v>
      </c>
      <c r="Y3" s="48" t="s">
        <v>90</v>
      </c>
      <c r="Z3" s="103" t="s">
        <v>10</v>
      </c>
    </row>
    <row r="4" spans="1:26" ht="28.5" customHeight="1" x14ac:dyDescent="0.35">
      <c r="C4" s="251" t="s">
        <v>594</v>
      </c>
      <c r="H4" s="301"/>
      <c r="I4" s="122"/>
      <c r="J4" s="123"/>
      <c r="K4" s="109"/>
      <c r="L4" s="301"/>
      <c r="M4" s="94"/>
      <c r="N4" s="123"/>
      <c r="O4" s="109"/>
      <c r="P4" s="301"/>
      <c r="Q4" s="94"/>
      <c r="R4" s="123"/>
      <c r="S4" s="109"/>
      <c r="T4" s="301"/>
      <c r="U4" s="94"/>
      <c r="V4" s="124"/>
      <c r="W4" s="109"/>
      <c r="X4" s="301"/>
      <c r="Y4" s="94"/>
      <c r="Z4" s="123"/>
    </row>
    <row r="5" spans="1:26" x14ac:dyDescent="0.35">
      <c r="B5" s="292" t="s">
        <v>220</v>
      </c>
      <c r="C5" s="298"/>
      <c r="D5" s="298"/>
      <c r="E5" s="298"/>
      <c r="F5" s="299"/>
      <c r="H5" s="301"/>
      <c r="I5" s="292"/>
      <c r="J5" s="293"/>
      <c r="K5" s="108"/>
      <c r="L5" s="301"/>
      <c r="M5" s="292"/>
      <c r="N5" s="293"/>
      <c r="O5" s="108"/>
      <c r="P5" s="301"/>
      <c r="Q5" s="292"/>
      <c r="R5" s="293"/>
      <c r="S5" s="108"/>
      <c r="T5" s="301"/>
      <c r="U5" s="292"/>
      <c r="V5" s="293"/>
      <c r="W5" s="108"/>
      <c r="X5" s="301"/>
      <c r="Y5" s="292"/>
      <c r="Z5" s="293"/>
    </row>
    <row r="6" spans="1:26" ht="87" x14ac:dyDescent="0.35">
      <c r="A6" s="33" t="s">
        <v>275</v>
      </c>
      <c r="B6" s="36" t="s">
        <v>29</v>
      </c>
      <c r="C6" s="249"/>
      <c r="D6" s="35" t="s">
        <v>179</v>
      </c>
      <c r="E6" s="144"/>
      <c r="F6" s="40">
        <v>4</v>
      </c>
      <c r="H6" s="301"/>
      <c r="I6" s="17">
        <v>0</v>
      </c>
      <c r="J6" s="18"/>
      <c r="K6" s="108"/>
      <c r="L6" s="301"/>
      <c r="M6" s="17">
        <v>0</v>
      </c>
      <c r="N6" s="18"/>
      <c r="O6" s="108"/>
      <c r="P6" s="301"/>
      <c r="Q6" s="17">
        <v>0</v>
      </c>
      <c r="R6" s="18"/>
      <c r="S6" s="108"/>
      <c r="T6" s="301"/>
      <c r="U6" s="17">
        <v>0</v>
      </c>
      <c r="V6" s="18"/>
      <c r="W6" s="108"/>
      <c r="X6" s="301"/>
      <c r="Y6" s="17">
        <v>0</v>
      </c>
      <c r="Z6" s="18"/>
    </row>
    <row r="7" spans="1:26" x14ac:dyDescent="0.35">
      <c r="B7" s="292" t="s">
        <v>121</v>
      </c>
      <c r="C7" s="298"/>
      <c r="D7" s="298"/>
      <c r="E7" s="298"/>
      <c r="F7" s="299"/>
      <c r="H7" s="301"/>
      <c r="I7" s="292"/>
      <c r="J7" s="293"/>
      <c r="K7" s="108"/>
      <c r="L7" s="301"/>
      <c r="M7" s="292"/>
      <c r="N7" s="293"/>
      <c r="O7" s="108"/>
      <c r="P7" s="301"/>
      <c r="Q7" s="292"/>
      <c r="R7" s="293"/>
      <c r="S7" s="108"/>
      <c r="T7" s="301"/>
      <c r="U7" s="292"/>
      <c r="V7" s="293"/>
      <c r="W7" s="108"/>
      <c r="X7" s="301"/>
      <c r="Y7" s="292"/>
      <c r="Z7" s="293"/>
    </row>
    <row r="8" spans="1:26" x14ac:dyDescent="0.35">
      <c r="B8" s="294" t="s">
        <v>180</v>
      </c>
      <c r="C8" s="296"/>
      <c r="D8" s="296"/>
      <c r="E8" s="296"/>
      <c r="F8" s="297"/>
      <c r="H8" s="301"/>
      <c r="I8" s="294"/>
      <c r="J8" s="295"/>
      <c r="K8" s="108"/>
      <c r="L8" s="301"/>
      <c r="M8" s="294"/>
      <c r="N8" s="295"/>
      <c r="O8" s="108"/>
      <c r="P8" s="301"/>
      <c r="Q8" s="294"/>
      <c r="R8" s="295"/>
      <c r="S8" s="108"/>
      <c r="T8" s="301"/>
      <c r="U8" s="294"/>
      <c r="V8" s="295"/>
      <c r="W8" s="108"/>
      <c r="X8" s="301"/>
      <c r="Y8" s="294"/>
      <c r="Z8" s="295"/>
    </row>
    <row r="9" spans="1:26" ht="58" x14ac:dyDescent="0.35">
      <c r="A9" s="33" t="s">
        <v>276</v>
      </c>
      <c r="B9" s="36" t="s">
        <v>160</v>
      </c>
      <c r="C9" s="36"/>
      <c r="D9" s="135" t="s">
        <v>187</v>
      </c>
      <c r="E9" s="145"/>
      <c r="F9" s="40">
        <v>4</v>
      </c>
      <c r="H9" s="301"/>
      <c r="I9" s="17">
        <v>0</v>
      </c>
      <c r="J9" s="18"/>
      <c r="K9" s="108"/>
      <c r="L9" s="301"/>
      <c r="M9" s="17">
        <v>0</v>
      </c>
      <c r="N9" s="18"/>
      <c r="O9" s="108"/>
      <c r="P9" s="301"/>
      <c r="Q9" s="17">
        <v>0</v>
      </c>
      <c r="R9" s="18"/>
      <c r="S9" s="108"/>
      <c r="T9" s="301"/>
      <c r="U9" s="17">
        <v>0</v>
      </c>
      <c r="V9" s="18"/>
      <c r="W9" s="108"/>
      <c r="X9" s="301"/>
      <c r="Y9" s="17">
        <v>0</v>
      </c>
      <c r="Z9" s="18"/>
    </row>
    <row r="10" spans="1:26" ht="58" x14ac:dyDescent="0.35">
      <c r="A10" s="33" t="s">
        <v>277</v>
      </c>
      <c r="B10" s="36" t="s">
        <v>161</v>
      </c>
      <c r="C10" s="36"/>
      <c r="D10" s="135" t="s">
        <v>187</v>
      </c>
      <c r="E10" s="145"/>
      <c r="F10" s="40">
        <v>4</v>
      </c>
      <c r="H10" s="301"/>
      <c r="I10" s="17">
        <v>0</v>
      </c>
      <c r="J10" s="18"/>
      <c r="K10" s="108"/>
      <c r="L10" s="301"/>
      <c r="M10" s="17">
        <v>0</v>
      </c>
      <c r="N10" s="18"/>
      <c r="O10" s="108"/>
      <c r="P10" s="301"/>
      <c r="Q10" s="17">
        <v>0</v>
      </c>
      <c r="R10" s="18"/>
      <c r="S10" s="108"/>
      <c r="T10" s="301"/>
      <c r="U10" s="17">
        <v>0</v>
      </c>
      <c r="V10" s="18"/>
      <c r="W10" s="108"/>
      <c r="X10" s="301"/>
      <c r="Y10" s="17">
        <v>0</v>
      </c>
      <c r="Z10" s="18"/>
    </row>
    <row r="11" spans="1:26" ht="14.5" customHeight="1" x14ac:dyDescent="0.35">
      <c r="B11" s="294" t="s">
        <v>104</v>
      </c>
      <c r="C11" s="296"/>
      <c r="D11" s="296"/>
      <c r="E11" s="296"/>
      <c r="F11" s="297"/>
      <c r="H11" s="301"/>
      <c r="I11" s="294"/>
      <c r="J11" s="295"/>
      <c r="K11" s="108"/>
      <c r="L11" s="301"/>
      <c r="M11" s="294"/>
      <c r="N11" s="295"/>
      <c r="O11" s="108"/>
      <c r="P11" s="301"/>
      <c r="Q11" s="294"/>
      <c r="R11" s="295"/>
      <c r="S11" s="108"/>
      <c r="T11" s="301"/>
      <c r="U11" s="294"/>
      <c r="V11" s="295"/>
      <c r="W11" s="108"/>
      <c r="X11" s="301"/>
      <c r="Y11" s="294"/>
      <c r="Z11" s="295"/>
    </row>
    <row r="12" spans="1:26" ht="72.5" x14ac:dyDescent="0.35">
      <c r="A12" s="33" t="s">
        <v>278</v>
      </c>
      <c r="B12" s="7" t="s">
        <v>191</v>
      </c>
      <c r="C12" s="250"/>
      <c r="D12" s="35" t="s">
        <v>179</v>
      </c>
      <c r="E12" s="144"/>
      <c r="F12" s="148">
        <v>4</v>
      </c>
      <c r="H12" s="301"/>
      <c r="I12" s="17">
        <v>0</v>
      </c>
      <c r="J12" s="18"/>
      <c r="K12" s="108"/>
      <c r="L12" s="301"/>
      <c r="M12" s="17">
        <v>0</v>
      </c>
      <c r="N12" s="18"/>
      <c r="O12" s="108"/>
      <c r="P12" s="301"/>
      <c r="Q12" s="17">
        <v>0</v>
      </c>
      <c r="R12" s="18"/>
      <c r="S12" s="108"/>
      <c r="T12" s="301"/>
      <c r="U12" s="17">
        <v>0</v>
      </c>
      <c r="V12" s="18"/>
      <c r="W12" s="108"/>
      <c r="X12" s="301"/>
      <c r="Y12" s="17">
        <v>0</v>
      </c>
      <c r="Z12" s="18"/>
    </row>
    <row r="13" spans="1:26" ht="72.5" x14ac:dyDescent="0.35">
      <c r="A13" s="33" t="s">
        <v>279</v>
      </c>
      <c r="B13" s="7" t="s">
        <v>189</v>
      </c>
      <c r="C13" s="250"/>
      <c r="D13" s="35" t="s">
        <v>179</v>
      </c>
      <c r="E13" s="144"/>
      <c r="F13" s="148">
        <v>4</v>
      </c>
      <c r="H13" s="301"/>
      <c r="I13" s="17">
        <v>0</v>
      </c>
      <c r="J13" s="18"/>
      <c r="K13" s="108"/>
      <c r="L13" s="301"/>
      <c r="M13" s="17">
        <v>0</v>
      </c>
      <c r="N13" s="18"/>
      <c r="O13" s="108"/>
      <c r="P13" s="301"/>
      <c r="Q13" s="17">
        <v>0</v>
      </c>
      <c r="R13" s="18"/>
      <c r="S13" s="108"/>
      <c r="T13" s="301"/>
      <c r="U13" s="17">
        <v>0</v>
      </c>
      <c r="V13" s="18"/>
      <c r="W13" s="108"/>
      <c r="X13" s="301"/>
      <c r="Y13" s="17">
        <v>0</v>
      </c>
      <c r="Z13" s="18"/>
    </row>
    <row r="14" spans="1:26" ht="58" x14ac:dyDescent="0.35">
      <c r="A14" s="33" t="s">
        <v>280</v>
      </c>
      <c r="B14" s="7" t="s">
        <v>190</v>
      </c>
      <c r="C14" s="7"/>
      <c r="D14" s="135" t="s">
        <v>187</v>
      </c>
      <c r="E14" s="145"/>
      <c r="F14" s="148">
        <v>4</v>
      </c>
      <c r="H14" s="301"/>
      <c r="I14" s="17">
        <v>0</v>
      </c>
      <c r="J14" s="18"/>
      <c r="K14" s="108"/>
      <c r="L14" s="301"/>
      <c r="M14" s="17">
        <v>0</v>
      </c>
      <c r="N14" s="18"/>
      <c r="O14" s="108"/>
      <c r="P14" s="301"/>
      <c r="Q14" s="17">
        <v>0</v>
      </c>
      <c r="R14" s="18"/>
      <c r="S14" s="108"/>
      <c r="T14" s="301"/>
      <c r="U14" s="17">
        <v>0</v>
      </c>
      <c r="V14" s="18"/>
      <c r="W14" s="108"/>
      <c r="X14" s="301"/>
      <c r="Y14" s="17">
        <v>0</v>
      </c>
      <c r="Z14" s="18"/>
    </row>
    <row r="15" spans="1:26" ht="14.5" customHeight="1" x14ac:dyDescent="0.35">
      <c r="B15" s="294" t="s">
        <v>188</v>
      </c>
      <c r="C15" s="296"/>
      <c r="D15" s="296"/>
      <c r="E15" s="296"/>
      <c r="F15" s="297"/>
      <c r="H15" s="301"/>
      <c r="I15" s="294"/>
      <c r="J15" s="295"/>
      <c r="K15" s="108"/>
      <c r="L15" s="301"/>
      <c r="M15" s="294"/>
      <c r="N15" s="295"/>
      <c r="O15" s="108"/>
      <c r="P15" s="301"/>
      <c r="Q15" s="294"/>
      <c r="R15" s="295"/>
      <c r="S15" s="108"/>
      <c r="T15" s="301"/>
      <c r="U15" s="294"/>
      <c r="V15" s="295"/>
      <c r="W15" s="108"/>
      <c r="X15" s="301"/>
      <c r="Y15" s="294"/>
      <c r="Z15" s="295"/>
    </row>
    <row r="16" spans="1:26" ht="58" x14ac:dyDescent="0.35">
      <c r="A16" s="33" t="s">
        <v>281</v>
      </c>
      <c r="B16" s="7" t="s">
        <v>192</v>
      </c>
      <c r="C16" s="7"/>
      <c r="D16" s="135" t="s">
        <v>187</v>
      </c>
      <c r="E16" s="145"/>
      <c r="F16" s="148">
        <v>4</v>
      </c>
      <c r="H16" s="301"/>
      <c r="I16" s="17">
        <v>0</v>
      </c>
      <c r="J16" s="18"/>
      <c r="K16" s="108"/>
      <c r="L16" s="301"/>
      <c r="M16" s="17">
        <v>0</v>
      </c>
      <c r="N16" s="18"/>
      <c r="O16" s="108"/>
      <c r="P16" s="301"/>
      <c r="Q16" s="17">
        <v>0</v>
      </c>
      <c r="R16" s="18"/>
      <c r="S16" s="108"/>
      <c r="T16" s="301"/>
      <c r="U16" s="17">
        <v>0</v>
      </c>
      <c r="V16" s="18"/>
      <c r="W16" s="108"/>
      <c r="X16" s="301"/>
      <c r="Y16" s="17">
        <v>0</v>
      </c>
      <c r="Z16" s="18"/>
    </row>
    <row r="17" spans="1:26" ht="58" x14ac:dyDescent="0.35">
      <c r="A17" s="33" t="s">
        <v>282</v>
      </c>
      <c r="B17" s="7" t="s">
        <v>193</v>
      </c>
      <c r="C17" s="7"/>
      <c r="D17" s="135" t="s">
        <v>187</v>
      </c>
      <c r="E17" s="145"/>
      <c r="F17" s="148">
        <v>4</v>
      </c>
      <c r="H17" s="301"/>
      <c r="I17" s="17">
        <v>0</v>
      </c>
      <c r="J17" s="18"/>
      <c r="K17" s="108"/>
      <c r="L17" s="301"/>
      <c r="M17" s="17">
        <v>0</v>
      </c>
      <c r="N17" s="18"/>
      <c r="O17" s="108"/>
      <c r="P17" s="301"/>
      <c r="Q17" s="17">
        <v>0</v>
      </c>
      <c r="R17" s="18"/>
      <c r="S17" s="108"/>
      <c r="T17" s="301"/>
      <c r="U17" s="17">
        <v>0</v>
      </c>
      <c r="V17" s="18"/>
      <c r="W17" s="108"/>
      <c r="X17" s="301"/>
      <c r="Y17" s="17">
        <v>0</v>
      </c>
      <c r="Z17" s="18"/>
    </row>
    <row r="18" spans="1:26" ht="58" x14ac:dyDescent="0.35">
      <c r="A18" s="33" t="s">
        <v>283</v>
      </c>
      <c r="B18" s="7" t="s">
        <v>194</v>
      </c>
      <c r="C18" s="7"/>
      <c r="D18" s="135" t="s">
        <v>187</v>
      </c>
      <c r="E18" s="145"/>
      <c r="F18" s="148">
        <v>4</v>
      </c>
      <c r="H18" s="301"/>
      <c r="I18" s="17">
        <v>0</v>
      </c>
      <c r="J18" s="18"/>
      <c r="K18" s="108"/>
      <c r="L18" s="301"/>
      <c r="M18" s="17">
        <v>0</v>
      </c>
      <c r="N18" s="18"/>
      <c r="O18" s="108"/>
      <c r="P18" s="301"/>
      <c r="Q18" s="17">
        <v>0</v>
      </c>
      <c r="R18" s="18"/>
      <c r="S18" s="108"/>
      <c r="T18" s="301"/>
      <c r="U18" s="17">
        <v>0</v>
      </c>
      <c r="V18" s="18"/>
      <c r="W18" s="108"/>
      <c r="X18" s="301"/>
      <c r="Y18" s="17">
        <v>0</v>
      </c>
      <c r="Z18" s="18"/>
    </row>
    <row r="19" spans="1:26" ht="58" x14ac:dyDescent="0.35">
      <c r="A19" s="33" t="s">
        <v>284</v>
      </c>
      <c r="B19" s="7" t="s">
        <v>120</v>
      </c>
      <c r="C19" s="7"/>
      <c r="D19" s="135" t="s">
        <v>187</v>
      </c>
      <c r="E19" s="145"/>
      <c r="F19" s="148">
        <v>4</v>
      </c>
      <c r="H19" s="301"/>
      <c r="I19" s="17">
        <v>0</v>
      </c>
      <c r="J19" s="18"/>
      <c r="K19" s="108"/>
      <c r="L19" s="301"/>
      <c r="M19" s="17">
        <v>0</v>
      </c>
      <c r="N19" s="18"/>
      <c r="O19" s="108"/>
      <c r="P19" s="301"/>
      <c r="Q19" s="17">
        <v>0</v>
      </c>
      <c r="R19" s="18"/>
      <c r="S19" s="108"/>
      <c r="T19" s="301"/>
      <c r="U19" s="17">
        <v>0</v>
      </c>
      <c r="V19" s="18"/>
      <c r="W19" s="108"/>
      <c r="X19" s="301"/>
      <c r="Y19" s="17">
        <v>0</v>
      </c>
      <c r="Z19" s="18"/>
    </row>
    <row r="20" spans="1:26" ht="58" x14ac:dyDescent="0.35">
      <c r="A20" s="33" t="s">
        <v>285</v>
      </c>
      <c r="B20" s="7" t="s">
        <v>196</v>
      </c>
      <c r="C20" s="7"/>
      <c r="D20" s="135" t="s">
        <v>187</v>
      </c>
      <c r="E20" s="145"/>
      <c r="F20" s="148">
        <v>4</v>
      </c>
      <c r="H20" s="301"/>
      <c r="I20" s="17">
        <v>0</v>
      </c>
      <c r="J20" s="18"/>
      <c r="K20" s="108"/>
      <c r="L20" s="301"/>
      <c r="M20" s="17">
        <v>0</v>
      </c>
      <c r="N20" s="18"/>
      <c r="O20" s="108"/>
      <c r="P20" s="301"/>
      <c r="Q20" s="17">
        <v>0</v>
      </c>
      <c r="R20" s="18"/>
      <c r="S20" s="108"/>
      <c r="T20" s="301"/>
      <c r="U20" s="17">
        <v>0</v>
      </c>
      <c r="V20" s="18"/>
      <c r="W20" s="108"/>
      <c r="X20" s="301"/>
      <c r="Y20" s="17">
        <v>0</v>
      </c>
      <c r="Z20" s="18"/>
    </row>
    <row r="21" spans="1:26" ht="58" x14ac:dyDescent="0.35">
      <c r="A21" s="33" t="s">
        <v>286</v>
      </c>
      <c r="B21" s="7" t="s">
        <v>195</v>
      </c>
      <c r="C21" s="7"/>
      <c r="D21" s="135" t="s">
        <v>187</v>
      </c>
      <c r="E21" s="145"/>
      <c r="F21" s="148">
        <v>4</v>
      </c>
      <c r="H21" s="301"/>
      <c r="I21" s="17">
        <v>0</v>
      </c>
      <c r="J21" s="18"/>
      <c r="K21" s="108"/>
      <c r="L21" s="301"/>
      <c r="M21" s="17">
        <v>0</v>
      </c>
      <c r="N21" s="18"/>
      <c r="O21" s="108"/>
      <c r="P21" s="301"/>
      <c r="Q21" s="17">
        <v>0</v>
      </c>
      <c r="R21" s="18"/>
      <c r="S21" s="108"/>
      <c r="T21" s="301"/>
      <c r="U21" s="17">
        <v>0</v>
      </c>
      <c r="V21" s="18"/>
      <c r="W21" s="108"/>
      <c r="X21" s="301"/>
      <c r="Y21" s="17">
        <v>0</v>
      </c>
      <c r="Z21" s="18"/>
    </row>
    <row r="22" spans="1:26" ht="58" x14ac:dyDescent="0.35">
      <c r="A22" s="33" t="s">
        <v>287</v>
      </c>
      <c r="B22" s="36" t="s">
        <v>93</v>
      </c>
      <c r="C22" s="36"/>
      <c r="D22" s="135" t="s">
        <v>187</v>
      </c>
      <c r="E22" s="145"/>
      <c r="F22" s="148">
        <v>4</v>
      </c>
      <c r="H22" s="301"/>
      <c r="I22" s="17">
        <v>0</v>
      </c>
      <c r="J22" s="18"/>
      <c r="K22" s="108"/>
      <c r="L22" s="301"/>
      <c r="M22" s="17">
        <v>0</v>
      </c>
      <c r="N22" s="18"/>
      <c r="O22" s="108"/>
      <c r="P22" s="301"/>
      <c r="Q22" s="17">
        <v>0</v>
      </c>
      <c r="R22" s="18"/>
      <c r="S22" s="108"/>
      <c r="T22" s="301"/>
      <c r="U22" s="17">
        <v>0</v>
      </c>
      <c r="V22" s="18"/>
      <c r="W22" s="108"/>
      <c r="X22" s="301"/>
      <c r="Y22" s="17">
        <v>0</v>
      </c>
      <c r="Z22" s="18"/>
    </row>
    <row r="23" spans="1:26" x14ac:dyDescent="0.35">
      <c r="B23" s="294" t="s">
        <v>181</v>
      </c>
      <c r="C23" s="296"/>
      <c r="D23" s="296"/>
      <c r="E23" s="296"/>
      <c r="F23" s="297"/>
      <c r="H23" s="301"/>
      <c r="I23" s="294"/>
      <c r="J23" s="295"/>
      <c r="K23" s="108"/>
      <c r="L23" s="301"/>
      <c r="M23" s="294"/>
      <c r="N23" s="295"/>
      <c r="O23" s="108"/>
      <c r="P23" s="301"/>
      <c r="Q23" s="294"/>
      <c r="R23" s="295"/>
      <c r="S23" s="108"/>
      <c r="T23" s="301"/>
      <c r="U23" s="294"/>
      <c r="V23" s="295"/>
      <c r="W23" s="108"/>
      <c r="X23" s="301"/>
      <c r="Y23" s="294"/>
      <c r="Z23" s="295"/>
    </row>
    <row r="24" spans="1:26" ht="58" x14ac:dyDescent="0.35">
      <c r="A24" s="33" t="s">
        <v>288</v>
      </c>
      <c r="B24" s="7" t="s">
        <v>167</v>
      </c>
      <c r="C24" s="7"/>
      <c r="D24" s="135" t="s">
        <v>187</v>
      </c>
      <c r="E24" s="145"/>
      <c r="F24" s="148">
        <v>4</v>
      </c>
      <c r="H24" s="301"/>
      <c r="I24" s="17">
        <v>0</v>
      </c>
      <c r="J24" s="18"/>
      <c r="K24" s="108"/>
      <c r="L24" s="301"/>
      <c r="M24" s="17">
        <v>0</v>
      </c>
      <c r="N24" s="18"/>
      <c r="O24" s="108"/>
      <c r="P24" s="301"/>
      <c r="Q24" s="17">
        <v>0</v>
      </c>
      <c r="R24" s="18"/>
      <c r="S24" s="108"/>
      <c r="T24" s="301"/>
      <c r="U24" s="17">
        <v>0</v>
      </c>
      <c r="V24" s="18"/>
      <c r="W24" s="108"/>
      <c r="X24" s="301"/>
      <c r="Y24" s="17">
        <v>0</v>
      </c>
      <c r="Z24" s="18"/>
    </row>
    <row r="25" spans="1:26" ht="58" x14ac:dyDescent="0.35">
      <c r="A25" s="33" t="s">
        <v>289</v>
      </c>
      <c r="B25" s="7" t="s">
        <v>168</v>
      </c>
      <c r="C25" s="7"/>
      <c r="D25" s="135" t="s">
        <v>187</v>
      </c>
      <c r="E25" s="145"/>
      <c r="F25" s="148">
        <v>4</v>
      </c>
      <c r="H25" s="301"/>
      <c r="I25" s="17">
        <v>0</v>
      </c>
      <c r="J25" s="18"/>
      <c r="K25" s="108"/>
      <c r="L25" s="301"/>
      <c r="M25" s="17">
        <v>0</v>
      </c>
      <c r="N25" s="18"/>
      <c r="O25" s="108"/>
      <c r="P25" s="301"/>
      <c r="Q25" s="17">
        <v>0</v>
      </c>
      <c r="R25" s="18"/>
      <c r="S25" s="108"/>
      <c r="T25" s="301"/>
      <c r="U25" s="17">
        <v>0</v>
      </c>
      <c r="V25" s="18"/>
      <c r="W25" s="108"/>
      <c r="X25" s="301"/>
      <c r="Y25" s="17">
        <v>0</v>
      </c>
      <c r="Z25" s="18"/>
    </row>
    <row r="26" spans="1:26" ht="58" x14ac:dyDescent="0.35">
      <c r="A26" s="33" t="s">
        <v>290</v>
      </c>
      <c r="B26" s="7" t="s">
        <v>169</v>
      </c>
      <c r="C26" s="7"/>
      <c r="D26" s="135" t="s">
        <v>187</v>
      </c>
      <c r="E26" s="145"/>
      <c r="F26" s="148">
        <v>4</v>
      </c>
      <c r="H26" s="301"/>
      <c r="I26" s="17">
        <v>0</v>
      </c>
      <c r="J26" s="18"/>
      <c r="K26" s="108"/>
      <c r="L26" s="301"/>
      <c r="M26" s="17">
        <v>0</v>
      </c>
      <c r="N26" s="18"/>
      <c r="O26" s="108"/>
      <c r="P26" s="301"/>
      <c r="Q26" s="17">
        <v>0</v>
      </c>
      <c r="R26" s="18"/>
      <c r="S26" s="108"/>
      <c r="T26" s="301"/>
      <c r="U26" s="17">
        <v>0</v>
      </c>
      <c r="V26" s="18"/>
      <c r="W26" s="108"/>
      <c r="X26" s="301"/>
      <c r="Y26" s="17">
        <v>0</v>
      </c>
      <c r="Z26" s="18"/>
    </row>
    <row r="27" spans="1:26" ht="58" x14ac:dyDescent="0.35">
      <c r="A27" s="33" t="s">
        <v>293</v>
      </c>
      <c r="B27" s="7" t="s">
        <v>99</v>
      </c>
      <c r="C27" s="7"/>
      <c r="D27" s="135" t="s">
        <v>187</v>
      </c>
      <c r="E27" s="145"/>
      <c r="F27" s="148">
        <v>4</v>
      </c>
      <c r="H27" s="301"/>
      <c r="I27" s="17">
        <v>0</v>
      </c>
      <c r="J27" s="18"/>
      <c r="K27" s="108"/>
      <c r="L27" s="301"/>
      <c r="M27" s="17">
        <v>0</v>
      </c>
      <c r="N27" s="18"/>
      <c r="O27" s="108"/>
      <c r="P27" s="301"/>
      <c r="Q27" s="17">
        <v>0</v>
      </c>
      <c r="R27" s="18"/>
      <c r="S27" s="108"/>
      <c r="T27" s="301"/>
      <c r="U27" s="17">
        <v>0</v>
      </c>
      <c r="V27" s="18"/>
      <c r="W27" s="108"/>
      <c r="X27" s="301"/>
      <c r="Y27" s="17">
        <v>0</v>
      </c>
      <c r="Z27" s="18"/>
    </row>
    <row r="28" spans="1:26" ht="58" x14ac:dyDescent="0.35">
      <c r="A28" s="33" t="s">
        <v>291</v>
      </c>
      <c r="B28" s="7" t="s">
        <v>171</v>
      </c>
      <c r="C28" s="7"/>
      <c r="D28" s="135" t="s">
        <v>187</v>
      </c>
      <c r="E28" s="145"/>
      <c r="F28" s="148">
        <v>4</v>
      </c>
      <c r="H28" s="301"/>
      <c r="I28" s="17">
        <v>0</v>
      </c>
      <c r="J28" s="18"/>
      <c r="K28" s="108"/>
      <c r="L28" s="301"/>
      <c r="M28" s="17">
        <v>0</v>
      </c>
      <c r="N28" s="18"/>
      <c r="O28" s="108"/>
      <c r="P28" s="301"/>
      <c r="Q28" s="17">
        <v>0</v>
      </c>
      <c r="R28" s="18"/>
      <c r="S28" s="108"/>
      <c r="T28" s="301"/>
      <c r="U28" s="17">
        <v>0</v>
      </c>
      <c r="V28" s="18"/>
      <c r="W28" s="108"/>
      <c r="X28" s="301"/>
      <c r="Y28" s="17">
        <v>0</v>
      </c>
      <c r="Z28" s="18"/>
    </row>
    <row r="29" spans="1:26" ht="58" x14ac:dyDescent="0.35">
      <c r="A29" s="33" t="s">
        <v>292</v>
      </c>
      <c r="B29" s="142" t="s">
        <v>172</v>
      </c>
      <c r="C29" s="142"/>
      <c r="D29" s="135" t="s">
        <v>187</v>
      </c>
      <c r="E29" s="145"/>
      <c r="F29" s="148">
        <v>4</v>
      </c>
      <c r="H29" s="301"/>
      <c r="I29" s="17">
        <v>0</v>
      </c>
      <c r="J29" s="18"/>
      <c r="K29" s="108"/>
      <c r="L29" s="301"/>
      <c r="M29" s="17">
        <v>0</v>
      </c>
      <c r="N29" s="18"/>
      <c r="O29" s="108"/>
      <c r="P29" s="301"/>
      <c r="Q29" s="17">
        <v>0</v>
      </c>
      <c r="R29" s="18"/>
      <c r="S29" s="108"/>
      <c r="T29" s="301"/>
      <c r="U29" s="17">
        <v>0</v>
      </c>
      <c r="V29" s="18"/>
      <c r="W29" s="108"/>
      <c r="X29" s="301"/>
      <c r="Y29" s="17">
        <v>0</v>
      </c>
      <c r="Z29" s="18"/>
    </row>
    <row r="30" spans="1:26" x14ac:dyDescent="0.35">
      <c r="B30" s="294" t="s">
        <v>182</v>
      </c>
      <c r="C30" s="296"/>
      <c r="D30" s="296"/>
      <c r="E30" s="296"/>
      <c r="F30" s="297"/>
      <c r="H30" s="301"/>
      <c r="I30" s="294"/>
      <c r="J30" s="295"/>
      <c r="K30" s="108"/>
      <c r="L30" s="301"/>
      <c r="M30" s="294"/>
      <c r="N30" s="295"/>
      <c r="O30" s="108"/>
      <c r="P30" s="301"/>
      <c r="Q30" s="294"/>
      <c r="R30" s="295"/>
      <c r="S30" s="108"/>
      <c r="T30" s="301"/>
      <c r="U30" s="294"/>
      <c r="V30" s="295"/>
      <c r="W30" s="108"/>
      <c r="X30" s="301"/>
      <c r="Y30" s="294"/>
      <c r="Z30" s="295"/>
    </row>
    <row r="31" spans="1:26" ht="58" x14ac:dyDescent="0.35">
      <c r="A31" s="33" t="s">
        <v>311</v>
      </c>
      <c r="B31" s="142" t="s">
        <v>200</v>
      </c>
      <c r="C31" s="142"/>
      <c r="D31" s="135" t="s">
        <v>187</v>
      </c>
      <c r="E31" s="145"/>
      <c r="F31" s="148">
        <v>4</v>
      </c>
      <c r="H31" s="301"/>
      <c r="I31" s="17">
        <v>0</v>
      </c>
      <c r="J31" s="18"/>
      <c r="K31" s="108"/>
      <c r="L31" s="301"/>
      <c r="M31" s="17">
        <v>0</v>
      </c>
      <c r="N31" s="18"/>
      <c r="O31" s="108"/>
      <c r="P31" s="301"/>
      <c r="Q31" s="17">
        <v>0</v>
      </c>
      <c r="R31" s="18"/>
      <c r="S31" s="108"/>
      <c r="T31" s="301"/>
      <c r="U31" s="17">
        <v>0</v>
      </c>
      <c r="V31" s="18"/>
      <c r="W31" s="108"/>
      <c r="X31" s="301"/>
      <c r="Y31" s="17">
        <v>0</v>
      </c>
      <c r="Z31" s="18"/>
    </row>
    <row r="32" spans="1:26" x14ac:dyDescent="0.35">
      <c r="B32" s="294" t="s">
        <v>183</v>
      </c>
      <c r="C32" s="296"/>
      <c r="D32" s="296"/>
      <c r="E32" s="296"/>
      <c r="F32" s="297"/>
      <c r="H32" s="301"/>
      <c r="I32" s="294"/>
      <c r="J32" s="295"/>
      <c r="K32" s="108"/>
      <c r="L32" s="301"/>
      <c r="M32" s="294"/>
      <c r="N32" s="295"/>
      <c r="O32" s="108"/>
      <c r="P32" s="301"/>
      <c r="Q32" s="294"/>
      <c r="R32" s="295"/>
      <c r="S32" s="108"/>
      <c r="T32" s="301"/>
      <c r="U32" s="294"/>
      <c r="V32" s="295"/>
      <c r="W32" s="108"/>
      <c r="X32" s="301"/>
      <c r="Y32" s="294"/>
      <c r="Z32" s="295"/>
    </row>
    <row r="33" spans="1:26" ht="58" x14ac:dyDescent="0.35">
      <c r="A33" s="33" t="s">
        <v>294</v>
      </c>
      <c r="B33" s="142" t="s">
        <v>158</v>
      </c>
      <c r="C33" s="142"/>
      <c r="D33" s="135" t="s">
        <v>187</v>
      </c>
      <c r="E33" s="145"/>
      <c r="F33" s="148">
        <v>4</v>
      </c>
      <c r="H33" s="301"/>
      <c r="I33" s="17">
        <v>0</v>
      </c>
      <c r="J33" s="18"/>
      <c r="K33" s="108"/>
      <c r="L33" s="301"/>
      <c r="M33" s="17">
        <v>0</v>
      </c>
      <c r="N33" s="18"/>
      <c r="O33" s="108"/>
      <c r="P33" s="301"/>
      <c r="Q33" s="17">
        <v>0</v>
      </c>
      <c r="R33" s="18"/>
      <c r="S33" s="108"/>
      <c r="T33" s="301"/>
      <c r="U33" s="17">
        <v>0</v>
      </c>
      <c r="V33" s="18"/>
      <c r="W33" s="108"/>
      <c r="X33" s="301"/>
      <c r="Y33" s="17">
        <v>0</v>
      </c>
      <c r="Z33" s="18"/>
    </row>
    <row r="34" spans="1:26" ht="58" x14ac:dyDescent="0.35">
      <c r="A34" s="33" t="s">
        <v>295</v>
      </c>
      <c r="B34" s="142" t="s">
        <v>177</v>
      </c>
      <c r="C34" s="142"/>
      <c r="D34" s="135" t="s">
        <v>187</v>
      </c>
      <c r="E34" s="145"/>
      <c r="F34" s="148">
        <v>4</v>
      </c>
      <c r="H34" s="301"/>
      <c r="I34" s="17">
        <v>0</v>
      </c>
      <c r="J34" s="18"/>
      <c r="K34" s="108"/>
      <c r="L34" s="301"/>
      <c r="M34" s="17">
        <v>0</v>
      </c>
      <c r="N34" s="18"/>
      <c r="O34" s="108"/>
      <c r="P34" s="301"/>
      <c r="Q34" s="17">
        <v>0</v>
      </c>
      <c r="R34" s="18"/>
      <c r="S34" s="108"/>
      <c r="T34" s="301"/>
      <c r="U34" s="17">
        <v>0</v>
      </c>
      <c r="V34" s="18"/>
      <c r="W34" s="108"/>
      <c r="X34" s="301"/>
      <c r="Y34" s="17">
        <v>0</v>
      </c>
      <c r="Z34" s="18"/>
    </row>
    <row r="35" spans="1:26" x14ac:dyDescent="0.35">
      <c r="B35" s="294" t="s">
        <v>105</v>
      </c>
      <c r="C35" s="296"/>
      <c r="D35" s="296"/>
      <c r="E35" s="296"/>
      <c r="F35" s="296"/>
      <c r="H35" s="301"/>
      <c r="I35" s="294"/>
      <c r="J35" s="295"/>
      <c r="K35" s="108"/>
      <c r="L35" s="301"/>
      <c r="M35" s="294"/>
      <c r="N35" s="295"/>
      <c r="O35" s="108"/>
      <c r="P35" s="301"/>
      <c r="Q35" s="294"/>
      <c r="R35" s="295"/>
      <c r="S35" s="108"/>
      <c r="T35" s="301"/>
      <c r="U35" s="294"/>
      <c r="V35" s="295"/>
      <c r="W35" s="108"/>
      <c r="X35" s="301"/>
      <c r="Y35" s="294"/>
      <c r="Z35" s="295"/>
    </row>
    <row r="36" spans="1:26" ht="58" x14ac:dyDescent="0.35">
      <c r="A36" s="33" t="s">
        <v>296</v>
      </c>
      <c r="B36" s="142" t="s">
        <v>96</v>
      </c>
      <c r="C36" s="142"/>
      <c r="D36" s="135" t="s">
        <v>187</v>
      </c>
      <c r="E36" s="145"/>
      <c r="F36" s="148">
        <v>4</v>
      </c>
      <c r="H36" s="301"/>
      <c r="I36" s="17">
        <v>0</v>
      </c>
      <c r="J36" s="18"/>
      <c r="K36" s="108"/>
      <c r="L36" s="301"/>
      <c r="M36" s="17">
        <v>0</v>
      </c>
      <c r="N36" s="18"/>
      <c r="O36" s="108"/>
      <c r="P36" s="301"/>
      <c r="Q36" s="17">
        <v>0</v>
      </c>
      <c r="R36" s="18"/>
      <c r="S36" s="108"/>
      <c r="T36" s="301"/>
      <c r="U36" s="17">
        <v>0</v>
      </c>
      <c r="V36" s="18"/>
      <c r="W36" s="108"/>
      <c r="X36" s="301"/>
      <c r="Y36" s="17">
        <v>0</v>
      </c>
      <c r="Z36" s="18"/>
    </row>
    <row r="37" spans="1:26" ht="58" x14ac:dyDescent="0.35">
      <c r="A37" s="33" t="s">
        <v>297</v>
      </c>
      <c r="B37" s="36" t="s">
        <v>159</v>
      </c>
      <c r="C37" s="36"/>
      <c r="D37" s="135" t="s">
        <v>187</v>
      </c>
      <c r="E37" s="145"/>
      <c r="F37" s="148">
        <v>4</v>
      </c>
      <c r="H37" s="301"/>
      <c r="I37" s="17">
        <v>0</v>
      </c>
      <c r="J37" s="18"/>
      <c r="K37" s="108"/>
      <c r="L37" s="301"/>
      <c r="M37" s="17">
        <v>0</v>
      </c>
      <c r="N37" s="18"/>
      <c r="O37" s="108"/>
      <c r="P37" s="301"/>
      <c r="Q37" s="17">
        <v>0</v>
      </c>
      <c r="R37" s="18"/>
      <c r="S37" s="108"/>
      <c r="T37" s="301"/>
      <c r="U37" s="17">
        <v>0</v>
      </c>
      <c r="V37" s="18"/>
      <c r="W37" s="108"/>
      <c r="X37" s="301"/>
      <c r="Y37" s="17">
        <v>0</v>
      </c>
      <c r="Z37" s="18"/>
    </row>
    <row r="38" spans="1:26" x14ac:dyDescent="0.35">
      <c r="B38" s="292" t="s">
        <v>154</v>
      </c>
      <c r="C38" s="298"/>
      <c r="D38" s="298"/>
      <c r="E38" s="298"/>
      <c r="F38" s="299"/>
      <c r="H38" s="301"/>
      <c r="I38" s="292"/>
      <c r="J38" s="293"/>
      <c r="K38" s="108"/>
      <c r="L38" s="301"/>
      <c r="M38" s="292"/>
      <c r="N38" s="293"/>
      <c r="O38" s="108"/>
      <c r="P38" s="301"/>
      <c r="Q38" s="292"/>
      <c r="R38" s="293"/>
      <c r="S38" s="108"/>
      <c r="T38" s="301"/>
      <c r="U38" s="292"/>
      <c r="V38" s="293"/>
      <c r="W38" s="108"/>
      <c r="X38" s="301"/>
      <c r="Y38" s="292"/>
      <c r="Z38" s="293"/>
    </row>
    <row r="39" spans="1:26" x14ac:dyDescent="0.35">
      <c r="B39" s="294" t="s">
        <v>202</v>
      </c>
      <c r="C39" s="296"/>
      <c r="D39" s="296"/>
      <c r="E39" s="296"/>
      <c r="F39" s="297"/>
      <c r="H39" s="301"/>
      <c r="I39" s="294"/>
      <c r="J39" s="295"/>
      <c r="K39" s="108"/>
      <c r="L39" s="301"/>
      <c r="M39" s="294"/>
      <c r="N39" s="295"/>
      <c r="O39" s="108"/>
      <c r="P39" s="301"/>
      <c r="Q39" s="294"/>
      <c r="R39" s="295"/>
      <c r="S39" s="108"/>
      <c r="T39" s="301"/>
      <c r="U39" s="294"/>
      <c r="V39" s="295"/>
      <c r="W39" s="108"/>
      <c r="X39" s="301"/>
      <c r="Y39" s="294"/>
      <c r="Z39" s="295"/>
    </row>
    <row r="40" spans="1:26" ht="72.5" x14ac:dyDescent="0.35">
      <c r="A40" s="33" t="s">
        <v>298</v>
      </c>
      <c r="B40" s="142" t="s">
        <v>203</v>
      </c>
      <c r="C40" s="142"/>
      <c r="D40" s="36" t="s">
        <v>155</v>
      </c>
      <c r="E40" s="146"/>
      <c r="F40" s="148">
        <v>4</v>
      </c>
      <c r="H40" s="301"/>
      <c r="I40" s="17">
        <v>0</v>
      </c>
      <c r="J40" s="18"/>
      <c r="K40" s="108"/>
      <c r="L40" s="301"/>
      <c r="M40" s="17">
        <v>0</v>
      </c>
      <c r="N40" s="18"/>
      <c r="O40" s="108"/>
      <c r="P40" s="301"/>
      <c r="Q40" s="17">
        <v>0</v>
      </c>
      <c r="R40" s="18"/>
      <c r="S40" s="108"/>
      <c r="T40" s="301"/>
      <c r="U40" s="17">
        <v>0</v>
      </c>
      <c r="V40" s="18"/>
      <c r="W40" s="108"/>
      <c r="X40" s="301"/>
      <c r="Y40" s="17">
        <v>0</v>
      </c>
      <c r="Z40" s="18"/>
    </row>
    <row r="41" spans="1:26" x14ac:dyDescent="0.35">
      <c r="B41" s="294" t="s">
        <v>173</v>
      </c>
      <c r="C41" s="296"/>
      <c r="D41" s="296"/>
      <c r="E41" s="296"/>
      <c r="F41" s="297"/>
      <c r="H41" s="301"/>
      <c r="I41" s="294"/>
      <c r="J41" s="295"/>
      <c r="K41" s="108"/>
      <c r="L41" s="301"/>
      <c r="M41" s="294"/>
      <c r="N41" s="295"/>
      <c r="O41" s="108"/>
      <c r="P41" s="301"/>
      <c r="Q41" s="294"/>
      <c r="R41" s="295"/>
      <c r="S41" s="108"/>
      <c r="T41" s="301"/>
      <c r="U41" s="294"/>
      <c r="V41" s="295"/>
      <c r="W41" s="108"/>
      <c r="X41" s="301"/>
      <c r="Y41" s="294"/>
      <c r="Z41" s="295"/>
    </row>
    <row r="42" spans="1:26" ht="58" x14ac:dyDescent="0.35">
      <c r="A42" s="33" t="s">
        <v>197</v>
      </c>
      <c r="B42" s="142" t="s">
        <v>157</v>
      </c>
      <c r="C42" s="142"/>
      <c r="D42" s="135" t="s">
        <v>187</v>
      </c>
      <c r="E42" s="145"/>
      <c r="F42" s="148">
        <v>4</v>
      </c>
      <c r="H42" s="301"/>
      <c r="I42" s="17">
        <v>0</v>
      </c>
      <c r="J42" s="18"/>
      <c r="K42" s="108"/>
      <c r="L42" s="301"/>
      <c r="M42" s="17">
        <v>0</v>
      </c>
      <c r="N42" s="18"/>
      <c r="O42" s="108"/>
      <c r="P42" s="301"/>
      <c r="Q42" s="17">
        <v>0</v>
      </c>
      <c r="R42" s="18"/>
      <c r="S42" s="108"/>
      <c r="T42" s="301"/>
      <c r="U42" s="17">
        <v>0</v>
      </c>
      <c r="V42" s="18"/>
      <c r="W42" s="108"/>
      <c r="X42" s="301"/>
      <c r="Y42" s="17">
        <v>0</v>
      </c>
      <c r="Z42" s="18"/>
    </row>
    <row r="43" spans="1:26" x14ac:dyDescent="0.35">
      <c r="B43" s="294" t="s">
        <v>174</v>
      </c>
      <c r="C43" s="296"/>
      <c r="D43" s="296"/>
      <c r="E43" s="296"/>
      <c r="F43" s="297"/>
      <c r="H43" s="301"/>
      <c r="I43" s="294"/>
      <c r="J43" s="295"/>
      <c r="K43" s="108"/>
      <c r="L43" s="301"/>
      <c r="M43" s="294"/>
      <c r="N43" s="295"/>
      <c r="O43" s="108"/>
      <c r="P43" s="301"/>
      <c r="Q43" s="294"/>
      <c r="R43" s="295"/>
      <c r="S43" s="108"/>
      <c r="T43" s="301"/>
      <c r="U43" s="294"/>
      <c r="V43" s="295"/>
      <c r="W43" s="108"/>
      <c r="X43" s="301"/>
      <c r="Y43" s="294"/>
      <c r="Z43" s="295"/>
    </row>
    <row r="44" spans="1:26" ht="72.5" x14ac:dyDescent="0.35">
      <c r="A44" s="33" t="s">
        <v>300</v>
      </c>
      <c r="B44" s="142" t="s">
        <v>175</v>
      </c>
      <c r="C44" s="142"/>
      <c r="D44" s="135" t="s">
        <v>211</v>
      </c>
      <c r="E44" s="145"/>
      <c r="F44" s="148">
        <v>4</v>
      </c>
      <c r="H44" s="301"/>
      <c r="I44" s="17">
        <v>0</v>
      </c>
      <c r="J44" s="18"/>
      <c r="K44" s="108"/>
      <c r="L44" s="301"/>
      <c r="M44" s="17">
        <v>0</v>
      </c>
      <c r="N44" s="18"/>
      <c r="O44" s="108"/>
      <c r="P44" s="301"/>
      <c r="Q44" s="17">
        <v>0</v>
      </c>
      <c r="R44" s="18"/>
      <c r="S44" s="108"/>
      <c r="T44" s="301"/>
      <c r="U44" s="17">
        <v>0</v>
      </c>
      <c r="V44" s="18"/>
      <c r="W44" s="108"/>
      <c r="X44" s="301"/>
      <c r="Y44" s="17">
        <v>0</v>
      </c>
      <c r="Z44" s="18"/>
    </row>
    <row r="45" spans="1:26" ht="58" x14ac:dyDescent="0.35">
      <c r="A45" s="33" t="s">
        <v>299</v>
      </c>
      <c r="B45" s="142" t="s">
        <v>176</v>
      </c>
      <c r="C45" s="142"/>
      <c r="D45" s="135" t="s">
        <v>187</v>
      </c>
      <c r="E45" s="145"/>
      <c r="F45" s="148">
        <v>4</v>
      </c>
      <c r="H45" s="301"/>
      <c r="I45" s="17">
        <v>0</v>
      </c>
      <c r="J45" s="18"/>
      <c r="K45" s="108"/>
      <c r="L45" s="301"/>
      <c r="M45" s="17">
        <v>0</v>
      </c>
      <c r="N45" s="18"/>
      <c r="O45" s="108"/>
      <c r="P45" s="301"/>
      <c r="Q45" s="17">
        <v>0</v>
      </c>
      <c r="R45" s="18"/>
      <c r="S45" s="108"/>
      <c r="T45" s="301"/>
      <c r="U45" s="17">
        <v>0</v>
      </c>
      <c r="V45" s="18"/>
      <c r="W45" s="108"/>
      <c r="X45" s="301"/>
      <c r="Y45" s="17">
        <v>0</v>
      </c>
      <c r="Z45" s="18"/>
    </row>
    <row r="46" spans="1:26" x14ac:dyDescent="0.35">
      <c r="B46" s="294" t="s">
        <v>186</v>
      </c>
      <c r="C46" s="296"/>
      <c r="D46" s="296"/>
      <c r="E46" s="296"/>
      <c r="F46" s="297"/>
      <c r="H46" s="301"/>
      <c r="I46" s="294"/>
      <c r="J46" s="295"/>
      <c r="K46" s="108"/>
      <c r="L46" s="301"/>
      <c r="M46" s="294"/>
      <c r="N46" s="295"/>
      <c r="O46" s="108"/>
      <c r="P46" s="301"/>
      <c r="Q46" s="294"/>
      <c r="R46" s="295"/>
      <c r="S46" s="108"/>
      <c r="T46" s="301"/>
      <c r="U46" s="294"/>
      <c r="V46" s="295"/>
      <c r="W46" s="108"/>
      <c r="X46" s="301"/>
      <c r="Y46" s="294"/>
      <c r="Z46" s="295"/>
    </row>
    <row r="47" spans="1:26" ht="58" x14ac:dyDescent="0.35">
      <c r="A47" s="33" t="s">
        <v>301</v>
      </c>
      <c r="B47" s="142" t="s">
        <v>19</v>
      </c>
      <c r="C47" s="142"/>
      <c r="D47" s="135" t="s">
        <v>210</v>
      </c>
      <c r="E47" s="145"/>
      <c r="F47" s="148">
        <v>4</v>
      </c>
      <c r="H47" s="301"/>
      <c r="I47" s="17">
        <v>0</v>
      </c>
      <c r="J47" s="18"/>
      <c r="K47" s="108"/>
      <c r="L47" s="301"/>
      <c r="M47" s="17">
        <v>0</v>
      </c>
      <c r="N47" s="18"/>
      <c r="O47" s="108"/>
      <c r="P47" s="301"/>
      <c r="Q47" s="17">
        <v>0</v>
      </c>
      <c r="R47" s="18"/>
      <c r="S47" s="108"/>
      <c r="T47" s="301"/>
      <c r="U47" s="17">
        <v>0</v>
      </c>
      <c r="V47" s="18"/>
      <c r="W47" s="108"/>
      <c r="X47" s="301"/>
      <c r="Y47" s="17">
        <v>0</v>
      </c>
      <c r="Z47" s="18"/>
    </row>
    <row r="48" spans="1:26" x14ac:dyDescent="0.35">
      <c r="B48" s="294" t="s">
        <v>199</v>
      </c>
      <c r="C48" s="296"/>
      <c r="D48" s="296"/>
      <c r="E48" s="296"/>
      <c r="F48" s="297"/>
      <c r="H48" s="301"/>
      <c r="I48" s="294"/>
      <c r="J48" s="295"/>
      <c r="K48" s="108"/>
      <c r="L48" s="301"/>
      <c r="M48" s="294"/>
      <c r="N48" s="295"/>
      <c r="O48" s="108"/>
      <c r="P48" s="301"/>
      <c r="Q48" s="294"/>
      <c r="R48" s="295"/>
      <c r="S48" s="108"/>
      <c r="T48" s="301"/>
      <c r="U48" s="294"/>
      <c r="V48" s="295"/>
      <c r="W48" s="108"/>
      <c r="X48" s="301"/>
      <c r="Y48" s="294"/>
      <c r="Z48" s="295"/>
    </row>
    <row r="49" spans="1:26" ht="101.5" x14ac:dyDescent="0.35">
      <c r="A49" s="33" t="s">
        <v>302</v>
      </c>
      <c r="B49" s="142" t="s">
        <v>162</v>
      </c>
      <c r="C49" s="142"/>
      <c r="D49" s="135" t="s">
        <v>209</v>
      </c>
      <c r="E49" s="147"/>
      <c r="F49" s="148">
        <v>4</v>
      </c>
      <c r="H49" s="301"/>
      <c r="I49" s="17">
        <v>0</v>
      </c>
      <c r="J49" s="18"/>
      <c r="K49" s="108"/>
      <c r="L49" s="301"/>
      <c r="M49" s="17">
        <v>0</v>
      </c>
      <c r="N49" s="18"/>
      <c r="O49" s="108"/>
      <c r="P49" s="301"/>
      <c r="Q49" s="17">
        <v>0</v>
      </c>
      <c r="R49" s="18"/>
      <c r="S49" s="108"/>
      <c r="T49" s="301"/>
      <c r="U49" s="17">
        <v>0</v>
      </c>
      <c r="V49" s="18"/>
      <c r="W49" s="108"/>
      <c r="X49" s="301"/>
      <c r="Y49" s="17">
        <v>0</v>
      </c>
      <c r="Z49" s="18"/>
    </row>
    <row r="50" spans="1:26" ht="58" x14ac:dyDescent="0.35">
      <c r="A50" s="33" t="s">
        <v>303</v>
      </c>
      <c r="B50" s="142" t="s">
        <v>163</v>
      </c>
      <c r="C50" s="142"/>
      <c r="D50" s="135" t="s">
        <v>215</v>
      </c>
      <c r="E50" s="145"/>
      <c r="F50" s="148">
        <v>4</v>
      </c>
      <c r="H50" s="301"/>
      <c r="I50" s="17">
        <v>0</v>
      </c>
      <c r="J50" s="18"/>
      <c r="K50" s="108"/>
      <c r="L50" s="301"/>
      <c r="M50" s="17">
        <v>0</v>
      </c>
      <c r="N50" s="18"/>
      <c r="O50" s="108"/>
      <c r="P50" s="301"/>
      <c r="Q50" s="17">
        <v>0</v>
      </c>
      <c r="R50" s="18"/>
      <c r="S50" s="108"/>
      <c r="T50" s="301"/>
      <c r="U50" s="17">
        <v>0</v>
      </c>
      <c r="V50" s="18"/>
      <c r="W50" s="108"/>
      <c r="X50" s="301"/>
      <c r="Y50" s="17">
        <v>0</v>
      </c>
      <c r="Z50" s="18"/>
    </row>
    <row r="51" spans="1:26" ht="58" x14ac:dyDescent="0.35">
      <c r="A51" s="33" t="s">
        <v>304</v>
      </c>
      <c r="B51" s="142" t="s">
        <v>164</v>
      </c>
      <c r="C51" s="142"/>
      <c r="D51" s="135" t="s">
        <v>214</v>
      </c>
      <c r="E51" s="145"/>
      <c r="F51" s="148">
        <v>4</v>
      </c>
      <c r="H51" s="301"/>
      <c r="I51" s="17">
        <v>0</v>
      </c>
      <c r="J51" s="18"/>
      <c r="K51" s="108"/>
      <c r="L51" s="301"/>
      <c r="M51" s="17">
        <v>0</v>
      </c>
      <c r="N51" s="18"/>
      <c r="O51" s="108"/>
      <c r="P51" s="301"/>
      <c r="Q51" s="17">
        <v>0</v>
      </c>
      <c r="R51" s="18"/>
      <c r="S51" s="108"/>
      <c r="T51" s="301"/>
      <c r="U51" s="17">
        <v>0</v>
      </c>
      <c r="V51" s="18"/>
      <c r="W51" s="108"/>
      <c r="X51" s="301"/>
      <c r="Y51" s="17">
        <v>0</v>
      </c>
      <c r="Z51" s="18"/>
    </row>
    <row r="52" spans="1:26" ht="72.5" x14ac:dyDescent="0.35">
      <c r="A52" s="33" t="s">
        <v>305</v>
      </c>
      <c r="B52" s="142" t="s">
        <v>213</v>
      </c>
      <c r="C52" s="142"/>
      <c r="D52" s="135" t="s">
        <v>212</v>
      </c>
      <c r="E52" s="145"/>
      <c r="F52" s="148">
        <v>4</v>
      </c>
      <c r="H52" s="301"/>
      <c r="I52" s="17">
        <v>0</v>
      </c>
      <c r="J52" s="18"/>
      <c r="K52" s="108"/>
      <c r="L52" s="301"/>
      <c r="M52" s="17">
        <v>0</v>
      </c>
      <c r="N52" s="18"/>
      <c r="O52" s="108"/>
      <c r="P52" s="301"/>
      <c r="Q52" s="17">
        <v>0</v>
      </c>
      <c r="R52" s="18"/>
      <c r="S52" s="108"/>
      <c r="T52" s="301"/>
      <c r="U52" s="17">
        <v>0</v>
      </c>
      <c r="V52" s="18"/>
      <c r="W52" s="108"/>
      <c r="X52" s="301"/>
      <c r="Y52" s="17">
        <v>0</v>
      </c>
      <c r="Z52" s="18"/>
    </row>
    <row r="53" spans="1:26" x14ac:dyDescent="0.35">
      <c r="B53" s="294" t="s">
        <v>204</v>
      </c>
      <c r="C53" s="296"/>
      <c r="D53" s="296"/>
      <c r="E53" s="296"/>
      <c r="F53" s="297"/>
      <c r="H53" s="301"/>
      <c r="I53" s="294"/>
      <c r="J53" s="295"/>
      <c r="K53" s="108"/>
      <c r="L53" s="301"/>
      <c r="M53" s="294"/>
      <c r="N53" s="295"/>
      <c r="O53" s="108"/>
      <c r="P53" s="301"/>
      <c r="Q53" s="294"/>
      <c r="R53" s="295"/>
      <c r="S53" s="108"/>
      <c r="T53" s="301"/>
      <c r="U53" s="294"/>
      <c r="V53" s="295"/>
      <c r="W53" s="108"/>
      <c r="X53" s="301"/>
      <c r="Y53" s="294"/>
      <c r="Z53" s="295"/>
    </row>
    <row r="54" spans="1:26" ht="72.5" x14ac:dyDescent="0.35">
      <c r="A54" s="33" t="s">
        <v>306</v>
      </c>
      <c r="B54" s="142" t="s">
        <v>205</v>
      </c>
      <c r="C54" s="142"/>
      <c r="D54" s="135" t="s">
        <v>216</v>
      </c>
      <c r="E54" s="145"/>
      <c r="F54" s="148">
        <v>4</v>
      </c>
      <c r="H54" s="301"/>
      <c r="I54" s="17">
        <v>0</v>
      </c>
      <c r="J54" s="18"/>
      <c r="K54" s="108"/>
      <c r="L54" s="301"/>
      <c r="M54" s="17">
        <v>0</v>
      </c>
      <c r="N54" s="18"/>
      <c r="O54" s="108"/>
      <c r="P54" s="301"/>
      <c r="Q54" s="17">
        <v>0</v>
      </c>
      <c r="R54" s="18"/>
      <c r="S54" s="108"/>
      <c r="T54" s="301"/>
      <c r="U54" s="17">
        <v>0</v>
      </c>
      <c r="V54" s="18"/>
      <c r="W54" s="108"/>
      <c r="X54" s="301"/>
      <c r="Y54" s="17">
        <v>0</v>
      </c>
      <c r="Z54" s="18"/>
    </row>
    <row r="55" spans="1:26" x14ac:dyDescent="0.35">
      <c r="B55" s="294" t="s">
        <v>185</v>
      </c>
      <c r="C55" s="296"/>
      <c r="D55" s="296"/>
      <c r="E55" s="296"/>
      <c r="F55" s="297"/>
      <c r="H55" s="301"/>
      <c r="I55" s="294"/>
      <c r="J55" s="295"/>
      <c r="K55" s="108"/>
      <c r="L55" s="301"/>
      <c r="M55" s="294"/>
      <c r="N55" s="295"/>
      <c r="O55" s="108"/>
      <c r="P55" s="301"/>
      <c r="Q55" s="294"/>
      <c r="R55" s="295"/>
      <c r="S55" s="108"/>
      <c r="T55" s="301"/>
      <c r="U55" s="294"/>
      <c r="V55" s="295"/>
      <c r="W55" s="108"/>
      <c r="X55" s="301"/>
      <c r="Y55" s="294"/>
      <c r="Z55" s="295"/>
    </row>
    <row r="56" spans="1:26" ht="58" x14ac:dyDescent="0.35">
      <c r="A56" s="33" t="s">
        <v>206</v>
      </c>
      <c r="B56" s="142" t="s">
        <v>184</v>
      </c>
      <c r="C56" s="142"/>
      <c r="D56" s="135" t="s">
        <v>217</v>
      </c>
      <c r="E56" s="145"/>
      <c r="F56" s="148">
        <v>4</v>
      </c>
      <c r="H56" s="301"/>
      <c r="I56" s="17">
        <v>0</v>
      </c>
      <c r="J56" s="18"/>
      <c r="K56" s="108"/>
      <c r="L56" s="301"/>
      <c r="M56" s="17">
        <v>0</v>
      </c>
      <c r="N56" s="18"/>
      <c r="O56" s="108"/>
      <c r="P56" s="301"/>
      <c r="Q56" s="17">
        <v>0</v>
      </c>
      <c r="R56" s="18"/>
      <c r="S56" s="108"/>
      <c r="T56" s="301"/>
      <c r="U56" s="17">
        <v>0</v>
      </c>
      <c r="V56" s="18"/>
      <c r="W56" s="108"/>
      <c r="X56" s="301"/>
      <c r="Y56" s="17">
        <v>0</v>
      </c>
      <c r="Z56" s="18"/>
    </row>
    <row r="57" spans="1:26" x14ac:dyDescent="0.35">
      <c r="B57" s="294" t="s">
        <v>198</v>
      </c>
      <c r="C57" s="296"/>
      <c r="D57" s="296"/>
      <c r="E57" s="296"/>
      <c r="F57" s="297"/>
      <c r="H57" s="301"/>
      <c r="I57" s="294"/>
      <c r="J57" s="295"/>
      <c r="K57" s="108"/>
      <c r="L57" s="301"/>
      <c r="M57" s="294"/>
      <c r="N57" s="295"/>
      <c r="O57" s="108"/>
      <c r="P57" s="301"/>
      <c r="Q57" s="294"/>
      <c r="R57" s="295"/>
      <c r="S57" s="108"/>
      <c r="T57" s="301"/>
      <c r="U57" s="294"/>
      <c r="V57" s="295"/>
      <c r="W57" s="108"/>
      <c r="X57" s="301"/>
      <c r="Y57" s="294"/>
      <c r="Z57" s="295"/>
    </row>
    <row r="58" spans="1:26" ht="58" x14ac:dyDescent="0.35">
      <c r="A58" s="33" t="s">
        <v>307</v>
      </c>
      <c r="B58" s="142" t="s">
        <v>20</v>
      </c>
      <c r="C58" s="142"/>
      <c r="D58" s="135" t="s">
        <v>207</v>
      </c>
      <c r="E58" s="145"/>
      <c r="F58" s="148">
        <v>4</v>
      </c>
      <c r="H58" s="301"/>
      <c r="I58" s="17">
        <v>0</v>
      </c>
      <c r="J58" s="18"/>
      <c r="K58" s="108"/>
      <c r="L58" s="301"/>
      <c r="M58" s="17">
        <v>0</v>
      </c>
      <c r="N58" s="18"/>
      <c r="O58" s="108"/>
      <c r="P58" s="301"/>
      <c r="Q58" s="17">
        <v>0</v>
      </c>
      <c r="R58" s="18"/>
      <c r="S58" s="108"/>
      <c r="T58" s="301"/>
      <c r="U58" s="17">
        <v>0</v>
      </c>
      <c r="V58" s="18"/>
      <c r="W58" s="108"/>
      <c r="X58" s="301"/>
      <c r="Y58" s="17">
        <v>0</v>
      </c>
      <c r="Z58" s="18"/>
    </row>
    <row r="59" spans="1:26" ht="87" x14ac:dyDescent="0.35">
      <c r="A59" s="33" t="s">
        <v>308</v>
      </c>
      <c r="B59" s="36" t="s">
        <v>165</v>
      </c>
      <c r="C59" s="36"/>
      <c r="D59" s="135" t="s">
        <v>208</v>
      </c>
      <c r="E59" s="145"/>
      <c r="F59" s="148">
        <v>4</v>
      </c>
      <c r="H59" s="301"/>
      <c r="I59" s="17">
        <v>0</v>
      </c>
      <c r="J59" s="18"/>
      <c r="K59" s="108"/>
      <c r="L59" s="301"/>
      <c r="M59" s="17">
        <v>0</v>
      </c>
      <c r="N59" s="18"/>
      <c r="O59" s="108"/>
      <c r="P59" s="301"/>
      <c r="Q59" s="17">
        <v>0</v>
      </c>
      <c r="R59" s="18"/>
      <c r="S59" s="108"/>
      <c r="T59" s="301"/>
      <c r="U59" s="17">
        <v>0</v>
      </c>
      <c r="V59" s="18"/>
      <c r="W59" s="108"/>
      <c r="X59" s="301"/>
      <c r="Y59" s="17">
        <v>0</v>
      </c>
      <c r="Z59" s="18"/>
    </row>
    <row r="60" spans="1:26" ht="58" x14ac:dyDescent="0.35">
      <c r="A60" s="33" t="s">
        <v>309</v>
      </c>
      <c r="B60" s="36" t="s">
        <v>201</v>
      </c>
      <c r="C60" s="36"/>
      <c r="D60" s="135" t="s">
        <v>218</v>
      </c>
      <c r="E60" s="145"/>
      <c r="F60" s="148">
        <v>4</v>
      </c>
      <c r="H60" s="301"/>
      <c r="I60" s="17">
        <v>0</v>
      </c>
      <c r="J60" s="18"/>
      <c r="K60" s="108"/>
      <c r="L60" s="301"/>
      <c r="M60" s="17">
        <v>0</v>
      </c>
      <c r="N60" s="18"/>
      <c r="O60" s="108"/>
      <c r="P60" s="301"/>
      <c r="Q60" s="17">
        <v>0</v>
      </c>
      <c r="R60" s="18"/>
      <c r="S60" s="108"/>
      <c r="T60" s="301"/>
      <c r="U60" s="17">
        <v>0</v>
      </c>
      <c r="V60" s="18"/>
      <c r="W60" s="108"/>
      <c r="X60" s="301"/>
      <c r="Y60" s="17">
        <v>0</v>
      </c>
      <c r="Z60" s="18"/>
    </row>
    <row r="61" spans="1:26" ht="58.5" thickBot="1" x14ac:dyDescent="0.4">
      <c r="A61" s="33" t="s">
        <v>310</v>
      </c>
      <c r="B61" s="142" t="s">
        <v>166</v>
      </c>
      <c r="C61" s="142"/>
      <c r="D61" s="135" t="s">
        <v>187</v>
      </c>
      <c r="E61" s="145"/>
      <c r="F61" s="148">
        <v>4</v>
      </c>
      <c r="H61" s="302"/>
      <c r="I61" s="25">
        <v>0</v>
      </c>
      <c r="J61" s="26"/>
      <c r="K61" s="108"/>
      <c r="L61" s="302"/>
      <c r="M61" s="25">
        <v>0</v>
      </c>
      <c r="N61" s="26"/>
      <c r="O61" s="108"/>
      <c r="P61" s="302"/>
      <c r="Q61" s="25">
        <v>0</v>
      </c>
      <c r="R61" s="26"/>
      <c r="S61" s="108"/>
      <c r="T61" s="302"/>
      <c r="U61" s="25">
        <v>0</v>
      </c>
      <c r="V61" s="26"/>
      <c r="W61" s="108"/>
      <c r="X61" s="302"/>
      <c r="Y61" s="25">
        <v>0</v>
      </c>
      <c r="Z61" s="26"/>
    </row>
    <row r="63" spans="1:26" x14ac:dyDescent="0.35">
      <c r="H63" s="15"/>
      <c r="I63" s="15"/>
      <c r="J63" s="15"/>
      <c r="K63" s="15"/>
      <c r="L63" s="15"/>
      <c r="M63" s="15"/>
      <c r="N63" s="15"/>
      <c r="O63" s="15"/>
      <c r="P63" s="15"/>
      <c r="Q63" s="15"/>
      <c r="R63" s="15"/>
      <c r="S63" s="15"/>
      <c r="T63" s="15"/>
      <c r="U63" s="15"/>
      <c r="V63" s="15"/>
      <c r="W63" s="15"/>
      <c r="X63" s="15"/>
      <c r="Y63" s="15"/>
      <c r="Z63" s="15"/>
    </row>
    <row r="64" spans="1:26" x14ac:dyDescent="0.35">
      <c r="H64" s="30"/>
      <c r="I64" s="53">
        <f>SUM(I6:I61)</f>
        <v>0</v>
      </c>
      <c r="J64" s="30"/>
      <c r="K64" s="30"/>
      <c r="L64" s="15"/>
      <c r="M64" s="53">
        <f>SUM(M6:M61)</f>
        <v>0</v>
      </c>
      <c r="N64" s="15"/>
      <c r="P64" s="29"/>
      <c r="Q64" s="53">
        <f>SUM(Q6:Q61)</f>
        <v>0</v>
      </c>
      <c r="R64" s="15"/>
      <c r="T64" s="29"/>
      <c r="U64" s="53">
        <f>SUM(U6:U61)</f>
        <v>0</v>
      </c>
      <c r="V64" s="15"/>
      <c r="W64" s="15"/>
      <c r="X64" s="15"/>
      <c r="Y64" s="53">
        <f>SUM(Y6:Y61)</f>
        <v>0</v>
      </c>
    </row>
    <row r="65" spans="5:26" ht="15" thickBot="1" x14ac:dyDescent="0.4">
      <c r="H65" s="30"/>
      <c r="I65" s="97" t="s">
        <v>79</v>
      </c>
      <c r="J65" s="30"/>
      <c r="K65" s="30"/>
      <c r="L65" s="15"/>
      <c r="M65" s="97" t="s">
        <v>79</v>
      </c>
      <c r="N65" s="15"/>
      <c r="P65" s="29"/>
      <c r="Q65" s="97" t="s">
        <v>79</v>
      </c>
      <c r="R65" s="15"/>
      <c r="T65" s="29"/>
      <c r="U65" s="97" t="s">
        <v>79</v>
      </c>
      <c r="V65" s="15"/>
      <c r="W65" s="15"/>
      <c r="X65" s="15"/>
      <c r="Y65" s="97" t="s">
        <v>79</v>
      </c>
    </row>
    <row r="66" spans="5:26" x14ac:dyDescent="0.35">
      <c r="E66" s="149">
        <f>'Evaluation Summary'!C25</f>
        <v>0.15</v>
      </c>
      <c r="F66" s="53">
        <f>SUM(F6:F61)</f>
        <v>156</v>
      </c>
      <c r="H66" s="15"/>
      <c r="I66" s="92">
        <f>I64/$F$66*$E$66</f>
        <v>0</v>
      </c>
      <c r="J66" s="15"/>
      <c r="K66" s="15"/>
      <c r="L66" s="15"/>
      <c r="M66" s="92">
        <f>M64/$F$66*$E$66</f>
        <v>0</v>
      </c>
      <c r="N66" s="15"/>
      <c r="Q66" s="92">
        <f>Q64/$F$66*$E$66</f>
        <v>0</v>
      </c>
      <c r="R66" s="15"/>
      <c r="U66" s="92">
        <f>U64/$F$66*$E$66</f>
        <v>0</v>
      </c>
      <c r="V66" s="15"/>
      <c r="W66" s="15"/>
      <c r="X66" s="15"/>
      <c r="Y66" s="92">
        <f>Y64/$F$66*$E$66</f>
        <v>0</v>
      </c>
    </row>
    <row r="67" spans="5:26" ht="29.5" thickBot="1" x14ac:dyDescent="0.4">
      <c r="E67" s="93" t="s">
        <v>13</v>
      </c>
      <c r="F67" s="74" t="s">
        <v>91</v>
      </c>
      <c r="H67" s="15"/>
      <c r="I67" s="93" t="s">
        <v>78</v>
      </c>
      <c r="J67" s="15"/>
      <c r="K67" s="15"/>
      <c r="L67" s="15"/>
      <c r="M67" s="93" t="s">
        <v>78</v>
      </c>
      <c r="N67" s="15"/>
      <c r="Q67" s="93" t="s">
        <v>78</v>
      </c>
      <c r="R67" s="15"/>
      <c r="U67" s="93" t="s">
        <v>78</v>
      </c>
      <c r="V67" s="15"/>
      <c r="W67" s="15"/>
      <c r="X67" s="15"/>
      <c r="Y67" s="93" t="s">
        <v>78</v>
      </c>
    </row>
    <row r="68" spans="5:26" x14ac:dyDescent="0.35">
      <c r="H68" s="15"/>
      <c r="I68" s="15"/>
      <c r="J68" s="15"/>
      <c r="K68" s="15"/>
      <c r="L68" s="15"/>
      <c r="M68" s="15"/>
      <c r="N68" s="15"/>
      <c r="Q68" s="15"/>
      <c r="R68" s="15"/>
      <c r="U68" s="15"/>
      <c r="V68" s="15"/>
      <c r="W68" s="15"/>
      <c r="X68" s="15"/>
      <c r="Y68" s="15"/>
    </row>
    <row r="69" spans="5:26" x14ac:dyDescent="0.35">
      <c r="H69" s="15"/>
      <c r="I69" s="15"/>
      <c r="J69" s="15"/>
      <c r="K69" s="15"/>
      <c r="L69" s="15"/>
      <c r="M69" s="15"/>
      <c r="N69" s="15"/>
      <c r="U69" s="15"/>
      <c r="V69" s="15"/>
      <c r="W69" s="15"/>
      <c r="X69" s="15"/>
      <c r="Y69" s="15"/>
    </row>
    <row r="70" spans="5:26" x14ac:dyDescent="0.35">
      <c r="H70" s="15"/>
      <c r="I70" s="15"/>
      <c r="J70" s="15"/>
      <c r="K70" s="15"/>
      <c r="L70" s="15"/>
      <c r="M70" s="15"/>
      <c r="N70" s="15"/>
      <c r="U70" s="15"/>
      <c r="V70" s="15"/>
      <c r="W70" s="15"/>
      <c r="X70" s="15"/>
      <c r="Y70" s="15"/>
    </row>
    <row r="71" spans="5:26" x14ac:dyDescent="0.35">
      <c r="H71" s="15"/>
      <c r="I71" s="15"/>
      <c r="J71" s="15"/>
      <c r="K71" s="15"/>
      <c r="V71" s="15"/>
      <c r="W71" s="15"/>
      <c r="X71" s="15"/>
      <c r="Y71" s="15"/>
    </row>
    <row r="72" spans="5:26" x14ac:dyDescent="0.35">
      <c r="H72" s="15"/>
      <c r="I72" s="15"/>
      <c r="J72" s="15"/>
      <c r="K72" s="15"/>
      <c r="V72" s="15"/>
      <c r="W72" s="15"/>
      <c r="X72" s="15"/>
      <c r="Y72" s="15"/>
    </row>
    <row r="73" spans="5:26" x14ac:dyDescent="0.35">
      <c r="H73" s="15"/>
      <c r="I73" s="15"/>
      <c r="J73" s="15"/>
      <c r="K73" s="15"/>
    </row>
    <row r="74" spans="5:26" x14ac:dyDescent="0.35">
      <c r="H74" s="15"/>
      <c r="I74" s="15"/>
      <c r="J74" s="15"/>
      <c r="K74" s="15"/>
    </row>
    <row r="75" spans="5:26" x14ac:dyDescent="0.35">
      <c r="H75" s="15"/>
      <c r="I75" s="15"/>
      <c r="J75" s="15"/>
      <c r="K75" s="15"/>
      <c r="P75" s="33"/>
      <c r="Q75" s="33"/>
      <c r="R75" s="33"/>
      <c r="S75" s="33"/>
    </row>
    <row r="76" spans="5:26" x14ac:dyDescent="0.35">
      <c r="H76" s="15"/>
      <c r="I76" s="15"/>
      <c r="J76" s="15"/>
      <c r="K76" s="15"/>
    </row>
    <row r="77" spans="5:26" x14ac:dyDescent="0.35">
      <c r="H77" s="15"/>
      <c r="I77" s="15"/>
      <c r="J77" s="15"/>
      <c r="K77" s="15"/>
    </row>
    <row r="78" spans="5:26" x14ac:dyDescent="0.35">
      <c r="H78" s="15"/>
      <c r="I78" s="15"/>
      <c r="J78" s="15"/>
      <c r="K78" s="15"/>
    </row>
    <row r="79" spans="5:26" x14ac:dyDescent="0.35">
      <c r="H79" s="15"/>
      <c r="I79" s="15"/>
      <c r="J79" s="15"/>
      <c r="K79" s="15"/>
    </row>
    <row r="80" spans="5:26" x14ac:dyDescent="0.35">
      <c r="H80" s="15"/>
      <c r="I80" s="15"/>
      <c r="J80" s="15"/>
      <c r="K80" s="15"/>
      <c r="L80" s="15"/>
      <c r="M80" s="15"/>
      <c r="N80" s="15"/>
      <c r="O80" s="15"/>
      <c r="P80" s="15"/>
      <c r="Q80" s="15"/>
      <c r="R80" s="15"/>
      <c r="S80" s="15"/>
      <c r="T80" s="15"/>
      <c r="U80" s="15"/>
      <c r="V80" s="15"/>
      <c r="W80" s="15"/>
      <c r="X80" s="15"/>
      <c r="Y80" s="15"/>
      <c r="Z80" s="15"/>
    </row>
    <row r="81" spans="8:26" x14ac:dyDescent="0.35">
      <c r="H81" s="15"/>
      <c r="I81" s="15"/>
      <c r="J81" s="15"/>
      <c r="K81" s="15"/>
      <c r="L81" s="15"/>
      <c r="M81" s="15"/>
      <c r="N81" s="15"/>
      <c r="O81" s="15"/>
      <c r="P81" s="15"/>
      <c r="Q81" s="15"/>
      <c r="R81" s="15"/>
      <c r="S81" s="15"/>
      <c r="T81" s="15"/>
      <c r="U81" s="15"/>
      <c r="V81" s="15"/>
      <c r="W81" s="15"/>
      <c r="X81" s="15"/>
      <c r="Y81" s="15"/>
      <c r="Z81" s="15"/>
    </row>
    <row r="82" spans="8:26" x14ac:dyDescent="0.35">
      <c r="H82" s="15"/>
      <c r="I82" s="15"/>
      <c r="J82" s="15"/>
      <c r="K82" s="15"/>
      <c r="L82" s="15"/>
      <c r="M82" s="15"/>
      <c r="N82" s="15"/>
      <c r="O82" s="15"/>
      <c r="P82" s="15"/>
      <c r="Q82" s="15"/>
      <c r="R82" s="15"/>
      <c r="S82" s="15"/>
      <c r="T82" s="15"/>
      <c r="U82" s="15"/>
      <c r="V82" s="15"/>
      <c r="W82" s="15"/>
      <c r="X82" s="15"/>
      <c r="Y82" s="15"/>
      <c r="Z82" s="15"/>
    </row>
    <row r="83" spans="8:26" x14ac:dyDescent="0.35">
      <c r="H83" s="15"/>
      <c r="I83" s="15"/>
      <c r="J83" s="15"/>
      <c r="K83" s="15"/>
      <c r="L83" s="15"/>
      <c r="M83" s="15"/>
      <c r="N83" s="15"/>
      <c r="O83" s="15"/>
      <c r="P83" s="15"/>
      <c r="Q83" s="15"/>
      <c r="R83" s="15"/>
      <c r="S83" s="15"/>
      <c r="T83" s="15"/>
      <c r="U83" s="15"/>
      <c r="V83" s="15"/>
      <c r="W83" s="15"/>
      <c r="X83" s="13"/>
      <c r="Y83" s="13"/>
      <c r="Z83" s="13"/>
    </row>
    <row r="84" spans="8:26" x14ac:dyDescent="0.35">
      <c r="H84" s="15"/>
      <c r="I84" s="15"/>
      <c r="J84" s="15"/>
      <c r="K84" s="15"/>
      <c r="L84" s="15"/>
      <c r="M84" s="15"/>
      <c r="N84" s="15"/>
      <c r="O84" s="15"/>
      <c r="P84" s="15"/>
      <c r="Q84" s="15"/>
      <c r="R84" s="15"/>
      <c r="S84" s="15"/>
      <c r="T84" s="15"/>
      <c r="U84" s="15"/>
      <c r="V84" s="15"/>
      <c r="W84" s="15"/>
      <c r="X84" s="15"/>
      <c r="Y84" s="15"/>
      <c r="Z84" s="15"/>
    </row>
    <row r="85" spans="8:26" x14ac:dyDescent="0.35">
      <c r="H85" s="15"/>
      <c r="I85" s="15"/>
      <c r="J85" s="15"/>
      <c r="K85" s="15"/>
      <c r="L85" s="15"/>
      <c r="M85" s="15"/>
      <c r="N85" s="15"/>
      <c r="O85" s="15"/>
      <c r="P85" s="15"/>
      <c r="Q85" s="15"/>
      <c r="R85" s="15"/>
      <c r="S85" s="15"/>
      <c r="T85" s="15"/>
      <c r="U85" s="15"/>
      <c r="V85" s="15"/>
      <c r="W85" s="15"/>
      <c r="X85" s="15"/>
      <c r="Y85" s="15"/>
      <c r="Z85" s="15"/>
    </row>
    <row r="86" spans="8:26" x14ac:dyDescent="0.35">
      <c r="H86" s="15"/>
      <c r="I86" s="15"/>
      <c r="J86" s="15"/>
      <c r="K86" s="15"/>
      <c r="L86" s="15"/>
      <c r="M86" s="15"/>
      <c r="N86" s="15"/>
      <c r="O86" s="15"/>
      <c r="P86" s="15"/>
      <c r="Q86" s="15"/>
      <c r="R86" s="15"/>
      <c r="S86" s="15"/>
      <c r="T86" s="15"/>
      <c r="U86" s="15"/>
      <c r="V86" s="15"/>
      <c r="W86" s="15"/>
      <c r="X86" s="15"/>
      <c r="Y86" s="15"/>
      <c r="Z86" s="15"/>
    </row>
    <row r="87" spans="8:26" x14ac:dyDescent="0.35">
      <c r="H87" s="15"/>
      <c r="I87" s="15"/>
      <c r="J87" s="15"/>
      <c r="K87" s="15"/>
      <c r="L87" s="15"/>
      <c r="M87" s="15"/>
      <c r="N87" s="15"/>
      <c r="O87" s="15"/>
      <c r="P87" s="15"/>
      <c r="Q87" s="15"/>
      <c r="R87" s="15"/>
      <c r="S87" s="15"/>
      <c r="T87" s="15"/>
      <c r="U87" s="15"/>
      <c r="V87" s="15"/>
      <c r="W87" s="15"/>
      <c r="X87" s="15"/>
      <c r="Y87" s="15"/>
      <c r="Z87" s="15"/>
    </row>
    <row r="88" spans="8:26" x14ac:dyDescent="0.35">
      <c r="H88" s="15"/>
      <c r="I88" s="15"/>
      <c r="J88" s="15"/>
      <c r="K88" s="15"/>
      <c r="L88" s="15"/>
      <c r="M88" s="15"/>
      <c r="N88" s="15"/>
      <c r="O88" s="15"/>
      <c r="P88" s="15"/>
      <c r="Q88" s="15"/>
      <c r="R88" s="15"/>
      <c r="S88" s="15"/>
      <c r="T88" s="15"/>
      <c r="U88" s="15"/>
      <c r="V88" s="15"/>
      <c r="W88" s="15"/>
      <c r="X88" s="15"/>
      <c r="Y88" s="15"/>
      <c r="Z88" s="15"/>
    </row>
    <row r="89" spans="8:26" x14ac:dyDescent="0.35">
      <c r="H89" s="15"/>
      <c r="I89" s="15"/>
      <c r="J89" s="15"/>
      <c r="K89" s="15"/>
      <c r="L89" s="15"/>
      <c r="M89" s="15"/>
      <c r="N89" s="15"/>
      <c r="O89" s="15"/>
      <c r="P89" s="15"/>
      <c r="Q89" s="15"/>
      <c r="R89" s="15"/>
      <c r="S89" s="15"/>
      <c r="T89" s="15"/>
      <c r="U89" s="15"/>
      <c r="V89" s="15"/>
      <c r="W89" s="15"/>
      <c r="X89" s="15"/>
      <c r="Y89" s="15"/>
      <c r="Z89" s="15"/>
    </row>
    <row r="90" spans="8:26" x14ac:dyDescent="0.35">
      <c r="H90" s="15"/>
      <c r="I90" s="15"/>
      <c r="J90" s="15"/>
      <c r="K90" s="15"/>
      <c r="L90" s="15"/>
      <c r="M90" s="15"/>
      <c r="N90" s="15"/>
      <c r="O90" s="15"/>
      <c r="P90" s="15"/>
      <c r="Q90" s="15"/>
      <c r="R90" s="15"/>
      <c r="S90" s="15"/>
      <c r="T90" s="15"/>
      <c r="U90" s="15"/>
      <c r="V90" s="15"/>
      <c r="W90" s="15"/>
      <c r="X90" s="15"/>
      <c r="Y90" s="15"/>
      <c r="Z90" s="15"/>
    </row>
    <row r="91" spans="8:26" x14ac:dyDescent="0.35">
      <c r="H91" s="15"/>
      <c r="I91" s="15"/>
      <c r="J91" s="15"/>
      <c r="K91" s="15"/>
      <c r="L91" s="15"/>
      <c r="M91" s="15"/>
      <c r="N91" s="15"/>
      <c r="O91" s="15"/>
      <c r="P91" s="15"/>
      <c r="Q91" s="15"/>
      <c r="R91" s="15"/>
      <c r="S91" s="15"/>
      <c r="T91" s="15"/>
      <c r="U91" s="15"/>
      <c r="V91" s="15"/>
      <c r="W91" s="15"/>
      <c r="X91" s="15"/>
      <c r="Y91" s="15"/>
      <c r="Z91" s="15"/>
    </row>
    <row r="92" spans="8:26" x14ac:dyDescent="0.35">
      <c r="H92" s="15"/>
      <c r="I92" s="15"/>
      <c r="J92" s="15"/>
      <c r="K92" s="15"/>
      <c r="L92" s="15"/>
      <c r="M92" s="15"/>
      <c r="N92" s="15"/>
      <c r="O92" s="15"/>
      <c r="P92" s="15"/>
      <c r="Q92" s="15"/>
      <c r="R92" s="15"/>
      <c r="S92" s="15"/>
      <c r="T92" s="15"/>
      <c r="U92" s="15"/>
      <c r="V92" s="15"/>
      <c r="W92" s="15"/>
      <c r="X92" s="15"/>
      <c r="Y92" s="15"/>
      <c r="Z92" s="15"/>
    </row>
    <row r="93" spans="8:26" x14ac:dyDescent="0.35">
      <c r="H93" s="15"/>
      <c r="I93" s="15"/>
      <c r="J93" s="15"/>
      <c r="K93" s="15"/>
      <c r="L93" s="15"/>
      <c r="M93" s="15"/>
      <c r="N93" s="15"/>
      <c r="O93" s="15"/>
      <c r="P93" s="15"/>
      <c r="Q93" s="15"/>
      <c r="R93" s="15"/>
      <c r="S93" s="15"/>
      <c r="T93" s="15"/>
      <c r="U93" s="15"/>
      <c r="V93" s="15"/>
      <c r="W93" s="15"/>
      <c r="X93" s="15"/>
      <c r="Y93" s="15"/>
      <c r="Z93" s="15"/>
    </row>
    <row r="94" spans="8:26" x14ac:dyDescent="0.35">
      <c r="H94" s="15"/>
      <c r="I94" s="15"/>
      <c r="J94" s="15"/>
      <c r="K94" s="15"/>
      <c r="L94" s="15"/>
      <c r="M94" s="15"/>
      <c r="N94" s="15"/>
      <c r="O94" s="15"/>
      <c r="P94" s="15"/>
      <c r="Q94" s="15"/>
      <c r="R94" s="15"/>
      <c r="S94" s="15"/>
      <c r="T94" s="15"/>
      <c r="U94" s="15"/>
      <c r="V94" s="15"/>
      <c r="W94" s="15"/>
      <c r="X94" s="15"/>
      <c r="Y94" s="15"/>
      <c r="Z94" s="15"/>
    </row>
    <row r="95" spans="8:26" x14ac:dyDescent="0.35">
      <c r="H95" s="15"/>
      <c r="I95" s="15"/>
      <c r="J95" s="15"/>
      <c r="K95" s="15"/>
      <c r="L95" s="15"/>
      <c r="M95" s="15"/>
      <c r="N95" s="15"/>
      <c r="O95" s="15"/>
      <c r="P95" s="15"/>
      <c r="Q95" s="15"/>
      <c r="R95" s="15"/>
      <c r="S95" s="15"/>
      <c r="T95" s="15"/>
      <c r="U95" s="15"/>
      <c r="V95" s="15"/>
      <c r="W95" s="15"/>
      <c r="X95" s="15"/>
      <c r="Y95" s="15"/>
      <c r="Z95" s="15"/>
    </row>
    <row r="96" spans="8:26" x14ac:dyDescent="0.35">
      <c r="H96" s="15"/>
      <c r="I96" s="15"/>
      <c r="J96" s="15"/>
      <c r="K96" s="15"/>
      <c r="L96" s="15"/>
      <c r="M96" s="15"/>
      <c r="N96" s="15"/>
      <c r="O96" s="15"/>
      <c r="P96" s="15"/>
      <c r="Q96" s="15"/>
      <c r="R96" s="15"/>
      <c r="S96" s="15"/>
      <c r="T96" s="15"/>
      <c r="U96" s="15"/>
      <c r="V96" s="15"/>
      <c r="W96" s="15"/>
      <c r="X96" s="15"/>
      <c r="Y96" s="15"/>
      <c r="Z96" s="15"/>
    </row>
    <row r="97" spans="8:11" x14ac:dyDescent="0.35">
      <c r="H97" s="15"/>
      <c r="I97" s="15"/>
      <c r="J97" s="15"/>
      <c r="K97" s="15"/>
    </row>
    <row r="98" spans="8:11" x14ac:dyDescent="0.35">
      <c r="H98" s="15"/>
      <c r="I98" s="15"/>
      <c r="J98" s="15"/>
      <c r="K98" s="15"/>
    </row>
    <row r="99" spans="8:11" x14ac:dyDescent="0.35">
      <c r="H99" s="15"/>
      <c r="I99" s="15"/>
      <c r="J99" s="15"/>
      <c r="K99" s="15"/>
    </row>
    <row r="100" spans="8:11" x14ac:dyDescent="0.35">
      <c r="H100" s="15"/>
      <c r="I100" s="15"/>
      <c r="J100" s="15"/>
      <c r="K100" s="15"/>
    </row>
    <row r="101" spans="8:11" x14ac:dyDescent="0.35">
      <c r="H101" s="15"/>
      <c r="I101" s="15"/>
      <c r="J101" s="15"/>
      <c r="K101" s="15"/>
    </row>
    <row r="102" spans="8:11" x14ac:dyDescent="0.35">
      <c r="H102" s="15"/>
      <c r="I102" s="15"/>
      <c r="J102" s="15"/>
      <c r="K102" s="15"/>
    </row>
    <row r="103" spans="8:11" x14ac:dyDescent="0.35">
      <c r="H103" s="15"/>
      <c r="I103" s="15"/>
      <c r="J103" s="15"/>
      <c r="K103" s="15"/>
    </row>
    <row r="104" spans="8:11" x14ac:dyDescent="0.35">
      <c r="H104" s="15"/>
      <c r="I104" s="15"/>
      <c r="J104" s="15"/>
      <c r="K104" s="15"/>
    </row>
    <row r="105" spans="8:11" x14ac:dyDescent="0.35">
      <c r="H105" s="15"/>
      <c r="I105" s="15"/>
      <c r="J105" s="15"/>
      <c r="K105" s="15"/>
    </row>
    <row r="106" spans="8:11" x14ac:dyDescent="0.35">
      <c r="H106" s="15"/>
      <c r="I106" s="15"/>
      <c r="J106" s="15"/>
      <c r="K106" s="15"/>
    </row>
    <row r="107" spans="8:11" x14ac:dyDescent="0.35">
      <c r="H107" s="15"/>
      <c r="I107" s="15"/>
      <c r="J107" s="15"/>
      <c r="K107" s="15"/>
    </row>
    <row r="108" spans="8:11" x14ac:dyDescent="0.35">
      <c r="H108" s="15"/>
      <c r="I108" s="15"/>
      <c r="J108" s="15"/>
      <c r="K108" s="15"/>
    </row>
    <row r="109" spans="8:11" x14ac:dyDescent="0.35">
      <c r="H109" s="15"/>
      <c r="I109" s="15"/>
      <c r="J109" s="15"/>
      <c r="K109" s="15"/>
    </row>
    <row r="110" spans="8:11" x14ac:dyDescent="0.35">
      <c r="H110" s="15"/>
      <c r="I110" s="15"/>
      <c r="J110" s="15"/>
      <c r="K110" s="15"/>
    </row>
    <row r="111" spans="8:11" x14ac:dyDescent="0.35">
      <c r="H111" s="15"/>
      <c r="I111" s="15"/>
      <c r="J111" s="15"/>
      <c r="K111" s="15"/>
    </row>
    <row r="112" spans="8:11" x14ac:dyDescent="0.35">
      <c r="H112" s="15"/>
      <c r="I112" s="15"/>
      <c r="J112" s="15"/>
      <c r="K112" s="15"/>
    </row>
    <row r="113" spans="8:11" x14ac:dyDescent="0.35">
      <c r="H113" s="15"/>
      <c r="I113" s="15"/>
      <c r="J113" s="15"/>
      <c r="K113" s="15"/>
    </row>
    <row r="114" spans="8:11" x14ac:dyDescent="0.35">
      <c r="H114" s="15"/>
      <c r="I114" s="15"/>
      <c r="J114" s="15"/>
      <c r="K114" s="15"/>
    </row>
    <row r="115" spans="8:11" x14ac:dyDescent="0.35">
      <c r="H115" s="15"/>
      <c r="I115" s="15"/>
      <c r="J115" s="15"/>
      <c r="K115" s="15"/>
    </row>
    <row r="116" spans="8:11" x14ac:dyDescent="0.35">
      <c r="H116" s="15"/>
      <c r="I116" s="15"/>
      <c r="J116" s="15"/>
      <c r="K116" s="15"/>
    </row>
    <row r="117" spans="8:11" x14ac:dyDescent="0.35">
      <c r="H117" s="15"/>
      <c r="I117" s="15"/>
      <c r="J117" s="15"/>
      <c r="K117" s="15"/>
    </row>
    <row r="118" spans="8:11" x14ac:dyDescent="0.35">
      <c r="H118" s="15"/>
      <c r="I118" s="15"/>
      <c r="J118" s="15"/>
      <c r="K118" s="15"/>
    </row>
    <row r="119" spans="8:11" x14ac:dyDescent="0.35">
      <c r="H119" s="15"/>
      <c r="I119" s="15"/>
      <c r="J119" s="15"/>
      <c r="K119" s="15"/>
    </row>
    <row r="120" spans="8:11" x14ac:dyDescent="0.35">
      <c r="H120" s="15"/>
      <c r="I120" s="15"/>
      <c r="J120" s="15"/>
      <c r="K120" s="15"/>
    </row>
    <row r="121" spans="8:11" x14ac:dyDescent="0.35">
      <c r="H121" s="15"/>
      <c r="I121" s="15"/>
      <c r="J121" s="15"/>
      <c r="K121" s="15"/>
    </row>
    <row r="122" spans="8:11" x14ac:dyDescent="0.35">
      <c r="H122" s="15"/>
      <c r="I122" s="15"/>
      <c r="J122" s="15"/>
      <c r="K122" s="15"/>
    </row>
    <row r="123" spans="8:11" x14ac:dyDescent="0.35">
      <c r="H123" s="15"/>
      <c r="I123" s="15"/>
      <c r="J123" s="15"/>
      <c r="K123" s="15"/>
    </row>
    <row r="124" spans="8:11" x14ac:dyDescent="0.35">
      <c r="H124" s="15"/>
      <c r="I124" s="15"/>
      <c r="J124" s="15"/>
      <c r="K124" s="15"/>
    </row>
    <row r="125" spans="8:11" x14ac:dyDescent="0.35">
      <c r="H125" s="15"/>
      <c r="I125" s="15"/>
      <c r="J125" s="15"/>
      <c r="K125" s="15"/>
    </row>
    <row r="126" spans="8:11" x14ac:dyDescent="0.35">
      <c r="H126" s="15"/>
      <c r="I126" s="15"/>
      <c r="J126" s="15"/>
      <c r="K126" s="15"/>
    </row>
    <row r="127" spans="8:11" x14ac:dyDescent="0.35">
      <c r="H127" s="15"/>
      <c r="I127" s="15"/>
      <c r="J127" s="15"/>
      <c r="K127" s="15"/>
    </row>
    <row r="128" spans="8:11" x14ac:dyDescent="0.35">
      <c r="H128" s="15"/>
      <c r="I128" s="15"/>
      <c r="J128" s="15"/>
      <c r="K128" s="15"/>
    </row>
    <row r="129" spans="8:19" x14ac:dyDescent="0.35">
      <c r="H129" s="15"/>
      <c r="I129" s="15"/>
      <c r="J129" s="15"/>
      <c r="K129" s="15"/>
    </row>
    <row r="130" spans="8:19" x14ac:dyDescent="0.35">
      <c r="H130" s="15"/>
      <c r="I130" s="15"/>
      <c r="J130" s="15"/>
      <c r="K130" s="15"/>
      <c r="P130" s="31"/>
      <c r="Q130" s="31"/>
      <c r="R130" s="31"/>
      <c r="S130" s="31"/>
    </row>
    <row r="131" spans="8:19" x14ac:dyDescent="0.35">
      <c r="H131" s="15"/>
      <c r="I131" s="15"/>
      <c r="J131" s="15"/>
      <c r="K131" s="15"/>
      <c r="P131" s="31"/>
      <c r="Q131" s="31"/>
      <c r="R131" s="31"/>
      <c r="S131" s="31"/>
    </row>
    <row r="132" spans="8:19" x14ac:dyDescent="0.35">
      <c r="H132" s="15"/>
      <c r="I132" s="15"/>
      <c r="J132" s="15"/>
      <c r="K132" s="15"/>
      <c r="P132" s="31"/>
      <c r="Q132" s="31"/>
      <c r="R132" s="31"/>
      <c r="S132" s="31"/>
    </row>
    <row r="133" spans="8:19" x14ac:dyDescent="0.35">
      <c r="H133" s="15"/>
      <c r="I133" s="15"/>
      <c r="J133" s="15"/>
      <c r="K133" s="15"/>
      <c r="P133" s="31"/>
      <c r="Q133" s="31"/>
      <c r="R133" s="31"/>
      <c r="S133" s="31"/>
    </row>
    <row r="134" spans="8:19" x14ac:dyDescent="0.35">
      <c r="H134" s="15"/>
      <c r="I134" s="15"/>
      <c r="J134" s="15"/>
      <c r="K134" s="15"/>
      <c r="P134" s="31"/>
      <c r="Q134" s="31"/>
      <c r="R134" s="31"/>
      <c r="S134" s="31"/>
    </row>
    <row r="135" spans="8:19" x14ac:dyDescent="0.35">
      <c r="H135" s="15"/>
      <c r="I135" s="15"/>
      <c r="J135" s="15"/>
      <c r="K135" s="15"/>
      <c r="P135" s="31"/>
      <c r="Q135" s="31"/>
      <c r="R135" s="31"/>
      <c r="S135" s="31"/>
    </row>
    <row r="136" spans="8:19" x14ac:dyDescent="0.35">
      <c r="H136" s="15"/>
      <c r="I136" s="15"/>
      <c r="J136" s="15"/>
      <c r="K136" s="15"/>
      <c r="P136" s="31"/>
      <c r="Q136" s="31"/>
      <c r="R136" s="31"/>
      <c r="S136" s="31"/>
    </row>
    <row r="137" spans="8:19" x14ac:dyDescent="0.35">
      <c r="H137" s="15"/>
      <c r="I137" s="15"/>
      <c r="J137" s="15"/>
      <c r="K137" s="15"/>
      <c r="P137" s="31"/>
      <c r="Q137" s="31"/>
      <c r="R137" s="31"/>
      <c r="S137" s="31"/>
    </row>
    <row r="138" spans="8:19" x14ac:dyDescent="0.35">
      <c r="H138" s="15"/>
      <c r="I138" s="15"/>
      <c r="J138" s="15"/>
      <c r="K138" s="15"/>
      <c r="P138" s="31"/>
      <c r="Q138" s="31"/>
      <c r="R138" s="31"/>
      <c r="S138" s="31"/>
    </row>
    <row r="139" spans="8:19" x14ac:dyDescent="0.35">
      <c r="H139" s="15"/>
      <c r="I139" s="15"/>
      <c r="J139" s="15"/>
      <c r="K139" s="15"/>
      <c r="P139" s="31"/>
      <c r="Q139" s="31"/>
      <c r="R139" s="31"/>
      <c r="S139" s="31"/>
    </row>
    <row r="140" spans="8:19" x14ac:dyDescent="0.35">
      <c r="H140" s="15"/>
      <c r="I140" s="15"/>
      <c r="J140" s="15"/>
      <c r="K140" s="15"/>
      <c r="P140" s="31"/>
      <c r="Q140" s="31"/>
      <c r="R140" s="31"/>
      <c r="S140" s="31"/>
    </row>
    <row r="141" spans="8:19" x14ac:dyDescent="0.35">
      <c r="H141" s="15"/>
      <c r="I141" s="15"/>
      <c r="J141" s="15"/>
      <c r="K141" s="15"/>
      <c r="P141" s="31"/>
      <c r="Q141" s="31"/>
      <c r="R141" s="31"/>
      <c r="S141" s="31"/>
    </row>
    <row r="142" spans="8:19" x14ac:dyDescent="0.35">
      <c r="H142" s="15"/>
      <c r="I142" s="15"/>
      <c r="J142" s="15"/>
      <c r="K142" s="15"/>
      <c r="P142" s="31"/>
      <c r="Q142" s="31"/>
      <c r="R142" s="31"/>
      <c r="S142" s="31"/>
    </row>
    <row r="143" spans="8:19" x14ac:dyDescent="0.35">
      <c r="H143" s="15"/>
      <c r="I143" s="15"/>
      <c r="J143" s="15"/>
      <c r="K143" s="15"/>
      <c r="P143" s="31"/>
      <c r="Q143" s="31"/>
      <c r="R143" s="31"/>
      <c r="S143" s="31"/>
    </row>
    <row r="144" spans="8:19" x14ac:dyDescent="0.35">
      <c r="H144" s="15"/>
      <c r="I144" s="15"/>
      <c r="J144" s="15"/>
      <c r="K144" s="15"/>
      <c r="P144" s="31"/>
      <c r="Q144" s="31"/>
      <c r="R144" s="31"/>
      <c r="S144" s="31"/>
    </row>
    <row r="145" spans="8:19" x14ac:dyDescent="0.35">
      <c r="H145" s="15"/>
      <c r="I145" s="15"/>
      <c r="J145" s="15"/>
      <c r="K145" s="15"/>
      <c r="P145" s="31"/>
      <c r="Q145" s="31"/>
      <c r="R145" s="31"/>
      <c r="S145" s="31"/>
    </row>
    <row r="146" spans="8:19" x14ac:dyDescent="0.35">
      <c r="H146" s="15"/>
      <c r="I146" s="15"/>
      <c r="J146" s="15"/>
      <c r="K146" s="15"/>
      <c r="P146" s="31"/>
      <c r="Q146" s="31"/>
      <c r="R146" s="31"/>
      <c r="S146" s="31"/>
    </row>
    <row r="147" spans="8:19" x14ac:dyDescent="0.35">
      <c r="H147" s="15"/>
      <c r="I147" s="15"/>
      <c r="J147" s="15"/>
      <c r="K147" s="15"/>
      <c r="P147" s="31"/>
      <c r="Q147" s="31"/>
      <c r="R147" s="31"/>
      <c r="S147" s="31"/>
    </row>
    <row r="148" spans="8:19" x14ac:dyDescent="0.35">
      <c r="H148" s="15"/>
      <c r="I148" s="15"/>
      <c r="J148" s="15"/>
      <c r="K148" s="15"/>
      <c r="P148" s="31"/>
      <c r="Q148" s="31"/>
      <c r="R148" s="31"/>
      <c r="S148" s="31"/>
    </row>
    <row r="149" spans="8:19" x14ac:dyDescent="0.35">
      <c r="H149" s="15"/>
      <c r="I149" s="15"/>
      <c r="J149" s="15"/>
      <c r="K149" s="15"/>
      <c r="P149" s="31"/>
      <c r="Q149" s="31"/>
      <c r="R149" s="31"/>
      <c r="S149" s="31"/>
    </row>
    <row r="150" spans="8:19" x14ac:dyDescent="0.35">
      <c r="H150" s="15"/>
      <c r="I150" s="15"/>
      <c r="J150" s="15"/>
      <c r="K150" s="15"/>
      <c r="P150" s="31"/>
      <c r="Q150" s="31"/>
      <c r="R150" s="31"/>
      <c r="S150" s="31"/>
    </row>
    <row r="151" spans="8:19" x14ac:dyDescent="0.35">
      <c r="H151" s="15"/>
      <c r="I151" s="15"/>
      <c r="J151" s="15"/>
      <c r="K151" s="15"/>
      <c r="P151" s="31"/>
      <c r="Q151" s="31"/>
      <c r="R151" s="31"/>
      <c r="S151" s="31"/>
    </row>
    <row r="152" spans="8:19" x14ac:dyDescent="0.35">
      <c r="H152" s="15"/>
      <c r="I152" s="15"/>
      <c r="J152" s="15"/>
      <c r="K152" s="15"/>
    </row>
    <row r="153" spans="8:19" x14ac:dyDescent="0.35">
      <c r="H153" s="15"/>
      <c r="I153" s="15"/>
      <c r="J153" s="15"/>
      <c r="K153" s="15"/>
    </row>
    <row r="154" spans="8:19" x14ac:dyDescent="0.35">
      <c r="H154" s="15"/>
      <c r="I154" s="15"/>
      <c r="J154" s="15"/>
      <c r="K154" s="15"/>
    </row>
    <row r="155" spans="8:19" x14ac:dyDescent="0.35">
      <c r="H155" s="15"/>
      <c r="I155" s="15"/>
      <c r="J155" s="15"/>
      <c r="K155" s="15"/>
    </row>
    <row r="156" spans="8:19" x14ac:dyDescent="0.35">
      <c r="H156" s="15"/>
      <c r="I156" s="15"/>
      <c r="J156" s="15"/>
      <c r="K156" s="15"/>
    </row>
    <row r="157" spans="8:19" x14ac:dyDescent="0.35">
      <c r="H157" s="15"/>
      <c r="I157" s="15"/>
      <c r="J157" s="15"/>
      <c r="K157" s="15"/>
    </row>
    <row r="158" spans="8:19" x14ac:dyDescent="0.35">
      <c r="H158" s="15"/>
      <c r="I158" s="15"/>
      <c r="J158" s="15"/>
      <c r="K158" s="15"/>
    </row>
    <row r="159" spans="8:19" x14ac:dyDescent="0.35">
      <c r="H159" s="15"/>
      <c r="I159" s="15"/>
      <c r="J159" s="15"/>
      <c r="K159" s="15"/>
      <c r="P159" s="31"/>
      <c r="Q159" s="31"/>
      <c r="R159" s="31"/>
      <c r="S159" s="31"/>
    </row>
    <row r="160" spans="8:19" x14ac:dyDescent="0.35">
      <c r="H160" s="15"/>
      <c r="I160" s="15"/>
      <c r="J160" s="15"/>
      <c r="K160" s="15"/>
      <c r="P160" s="31"/>
      <c r="Q160" s="31"/>
      <c r="R160" s="31"/>
      <c r="S160" s="31"/>
    </row>
    <row r="161" spans="8:19" x14ac:dyDescent="0.35">
      <c r="H161" s="15"/>
      <c r="I161" s="15"/>
      <c r="J161" s="15"/>
      <c r="K161" s="15"/>
      <c r="P161" s="31"/>
      <c r="Q161" s="31"/>
      <c r="R161" s="31"/>
      <c r="S161" s="31"/>
    </row>
    <row r="162" spans="8:19" x14ac:dyDescent="0.35">
      <c r="H162" s="15"/>
      <c r="I162" s="15"/>
      <c r="J162" s="15"/>
      <c r="K162" s="15"/>
      <c r="P162" s="31"/>
      <c r="Q162" s="31"/>
      <c r="R162" s="31"/>
      <c r="S162" s="31"/>
    </row>
    <row r="163" spans="8:19" x14ac:dyDescent="0.35">
      <c r="H163" s="15"/>
      <c r="I163" s="15"/>
      <c r="J163" s="15"/>
      <c r="K163" s="15"/>
      <c r="P163" s="31"/>
      <c r="Q163" s="31"/>
      <c r="R163" s="31"/>
      <c r="S163" s="31"/>
    </row>
    <row r="164" spans="8:19" x14ac:dyDescent="0.35">
      <c r="H164" s="15"/>
      <c r="I164" s="15"/>
      <c r="J164" s="15"/>
      <c r="K164" s="15"/>
      <c r="P164" s="31"/>
      <c r="Q164" s="31"/>
      <c r="R164" s="31"/>
      <c r="S164" s="31"/>
    </row>
    <row r="165" spans="8:19" x14ac:dyDescent="0.35">
      <c r="H165" s="15"/>
      <c r="I165" s="15"/>
      <c r="J165" s="15"/>
      <c r="K165" s="15"/>
      <c r="P165" s="31"/>
      <c r="Q165" s="31"/>
      <c r="R165" s="31"/>
      <c r="S165" s="31"/>
    </row>
    <row r="166" spans="8:19" x14ac:dyDescent="0.35">
      <c r="H166" s="15"/>
      <c r="I166" s="15"/>
      <c r="J166" s="15"/>
      <c r="K166" s="15"/>
      <c r="P166" s="31"/>
      <c r="Q166" s="31"/>
      <c r="R166" s="31"/>
      <c r="S166" s="31"/>
    </row>
    <row r="167" spans="8:19" x14ac:dyDescent="0.35">
      <c r="H167" s="15"/>
      <c r="I167" s="15"/>
      <c r="J167" s="15"/>
      <c r="K167" s="15"/>
      <c r="P167" s="31"/>
      <c r="Q167" s="31"/>
      <c r="R167" s="31"/>
      <c r="S167" s="31"/>
    </row>
    <row r="168" spans="8:19" x14ac:dyDescent="0.35">
      <c r="H168" s="15"/>
      <c r="I168" s="15"/>
      <c r="J168" s="15"/>
      <c r="K168" s="15"/>
      <c r="P168" s="31"/>
      <c r="Q168" s="31"/>
      <c r="R168" s="31"/>
      <c r="S168" s="31"/>
    </row>
    <row r="169" spans="8:19" x14ac:dyDescent="0.35">
      <c r="H169" s="15"/>
      <c r="I169" s="15"/>
      <c r="J169" s="15"/>
      <c r="K169" s="15"/>
    </row>
    <row r="170" spans="8:19" x14ac:dyDescent="0.35">
      <c r="H170" s="15"/>
      <c r="I170" s="15"/>
      <c r="J170" s="15"/>
      <c r="K170" s="15"/>
    </row>
    <row r="171" spans="8:19" x14ac:dyDescent="0.35">
      <c r="H171" s="15"/>
      <c r="I171" s="15"/>
      <c r="J171" s="15"/>
      <c r="K171" s="15"/>
    </row>
    <row r="172" spans="8:19" x14ac:dyDescent="0.35">
      <c r="H172" s="15"/>
      <c r="I172" s="15"/>
      <c r="J172" s="15"/>
      <c r="K172" s="15"/>
    </row>
    <row r="173" spans="8:19" x14ac:dyDescent="0.35">
      <c r="H173" s="15"/>
      <c r="I173" s="15"/>
      <c r="J173" s="15"/>
      <c r="K173" s="15"/>
    </row>
    <row r="174" spans="8:19" x14ac:dyDescent="0.35">
      <c r="H174" s="15"/>
      <c r="I174" s="15"/>
      <c r="J174" s="15"/>
      <c r="K174" s="15"/>
    </row>
    <row r="175" spans="8:19" x14ac:dyDescent="0.35">
      <c r="H175" s="15"/>
      <c r="I175" s="15"/>
      <c r="J175" s="15"/>
      <c r="K175" s="15"/>
    </row>
    <row r="176" spans="8:19" x14ac:dyDescent="0.35">
      <c r="H176" s="15"/>
      <c r="I176" s="15"/>
      <c r="J176" s="15"/>
      <c r="K176" s="15"/>
    </row>
    <row r="177" spans="8:19" x14ac:dyDescent="0.35">
      <c r="H177" s="15"/>
      <c r="I177" s="15"/>
      <c r="J177" s="15"/>
      <c r="K177" s="15"/>
    </row>
    <row r="178" spans="8:19" x14ac:dyDescent="0.35">
      <c r="H178" s="15"/>
      <c r="I178" s="15"/>
      <c r="J178" s="15"/>
      <c r="K178" s="15"/>
    </row>
    <row r="179" spans="8:19" x14ac:dyDescent="0.35">
      <c r="H179" s="15"/>
      <c r="I179" s="15"/>
      <c r="J179" s="15"/>
      <c r="K179" s="15"/>
    </row>
    <row r="180" spans="8:19" x14ac:dyDescent="0.35">
      <c r="H180" s="15"/>
      <c r="I180" s="15"/>
      <c r="J180" s="15"/>
      <c r="K180" s="15"/>
    </row>
    <row r="181" spans="8:19" x14ac:dyDescent="0.35">
      <c r="H181" s="15"/>
      <c r="I181" s="15"/>
      <c r="J181" s="15"/>
      <c r="K181" s="15"/>
    </row>
    <row r="182" spans="8:19" x14ac:dyDescent="0.35">
      <c r="H182" s="15"/>
      <c r="I182" s="15"/>
      <c r="J182" s="15"/>
      <c r="K182" s="15"/>
      <c r="L182" s="31"/>
      <c r="M182" s="31"/>
      <c r="N182" s="31"/>
      <c r="O182" s="31"/>
    </row>
    <row r="183" spans="8:19" x14ac:dyDescent="0.35">
      <c r="H183" s="15"/>
      <c r="I183" s="15"/>
      <c r="J183" s="15"/>
      <c r="K183" s="15"/>
      <c r="L183" s="31"/>
      <c r="M183" s="31"/>
      <c r="N183" s="31"/>
      <c r="O183" s="31"/>
    </row>
    <row r="184" spans="8:19" x14ac:dyDescent="0.35">
      <c r="H184" s="15"/>
      <c r="I184" s="15"/>
      <c r="J184" s="15"/>
      <c r="K184" s="15"/>
      <c r="L184" s="31"/>
      <c r="M184" s="31"/>
      <c r="N184" s="31"/>
      <c r="O184" s="31"/>
    </row>
    <row r="185" spans="8:19" x14ac:dyDescent="0.35">
      <c r="H185" s="15"/>
      <c r="I185" s="15"/>
      <c r="J185" s="15"/>
      <c r="K185" s="15"/>
      <c r="L185" s="31"/>
      <c r="M185" s="31"/>
      <c r="N185" s="31"/>
      <c r="O185" s="31"/>
    </row>
    <row r="186" spans="8:19" x14ac:dyDescent="0.35">
      <c r="H186" s="15"/>
      <c r="I186" s="15"/>
      <c r="J186" s="15"/>
      <c r="K186" s="15"/>
      <c r="L186" s="31"/>
      <c r="M186" s="31"/>
      <c r="N186" s="31"/>
      <c r="O186" s="31"/>
    </row>
    <row r="187" spans="8:19" x14ac:dyDescent="0.35">
      <c r="H187" s="15"/>
      <c r="I187" s="15"/>
      <c r="J187" s="15"/>
      <c r="K187" s="15"/>
      <c r="L187" s="31"/>
      <c r="M187" s="31"/>
      <c r="N187" s="31"/>
      <c r="O187" s="31"/>
    </row>
    <row r="188" spans="8:19" x14ac:dyDescent="0.35">
      <c r="H188" s="15"/>
      <c r="I188" s="15"/>
      <c r="J188" s="15"/>
      <c r="K188" s="15"/>
      <c r="L188" s="31"/>
      <c r="M188" s="31"/>
      <c r="N188" s="31"/>
      <c r="O188" s="31"/>
    </row>
    <row r="189" spans="8:19" x14ac:dyDescent="0.35">
      <c r="H189" s="15"/>
      <c r="I189" s="15"/>
      <c r="J189" s="15"/>
      <c r="K189" s="15"/>
      <c r="L189" s="31"/>
      <c r="M189" s="31"/>
      <c r="N189" s="31"/>
      <c r="O189" s="31"/>
      <c r="P189" s="31"/>
      <c r="Q189" s="31"/>
      <c r="R189" s="31"/>
      <c r="S189" s="31"/>
    </row>
    <row r="190" spans="8:19" x14ac:dyDescent="0.35">
      <c r="H190" s="15"/>
      <c r="I190" s="15"/>
      <c r="J190" s="15"/>
      <c r="K190" s="15"/>
      <c r="L190" s="31"/>
      <c r="M190" s="31"/>
      <c r="N190" s="31"/>
      <c r="O190" s="31"/>
      <c r="P190" s="31"/>
      <c r="Q190" s="31"/>
      <c r="R190" s="31"/>
      <c r="S190" s="31"/>
    </row>
    <row r="191" spans="8:19" x14ac:dyDescent="0.35">
      <c r="H191" s="15"/>
      <c r="I191" s="15"/>
      <c r="J191" s="15"/>
      <c r="K191" s="15"/>
      <c r="L191" s="31"/>
      <c r="M191" s="31"/>
      <c r="N191" s="31"/>
      <c r="O191" s="31"/>
      <c r="P191" s="31"/>
      <c r="Q191" s="31"/>
      <c r="R191" s="31"/>
      <c r="S191" s="31"/>
    </row>
    <row r="192" spans="8:19" x14ac:dyDescent="0.35">
      <c r="H192" s="15"/>
      <c r="I192" s="15"/>
      <c r="J192" s="15"/>
      <c r="K192" s="15"/>
      <c r="L192" s="31"/>
      <c r="M192" s="31"/>
      <c r="N192" s="31"/>
      <c r="O192" s="31"/>
    </row>
    <row r="193" spans="8:15" x14ac:dyDescent="0.35">
      <c r="H193" s="15"/>
      <c r="I193" s="15"/>
      <c r="J193" s="15"/>
      <c r="K193" s="15"/>
      <c r="L193" s="31"/>
      <c r="M193" s="31"/>
      <c r="N193" s="31"/>
      <c r="O193" s="31"/>
    </row>
    <row r="194" spans="8:15" x14ac:dyDescent="0.35">
      <c r="H194" s="15"/>
      <c r="I194" s="15"/>
      <c r="J194" s="15"/>
      <c r="K194" s="15"/>
      <c r="L194" s="31"/>
      <c r="M194" s="31"/>
      <c r="N194" s="31"/>
      <c r="O194" s="31"/>
    </row>
    <row r="195" spans="8:15" x14ac:dyDescent="0.35">
      <c r="H195" s="15"/>
      <c r="I195" s="15"/>
      <c r="J195" s="15"/>
      <c r="K195" s="15"/>
    </row>
    <row r="196" spans="8:15" x14ac:dyDescent="0.35">
      <c r="H196" s="15"/>
      <c r="I196" s="15"/>
      <c r="J196" s="15"/>
      <c r="K196" s="15"/>
    </row>
    <row r="197" spans="8:15" x14ac:dyDescent="0.35">
      <c r="H197" s="15"/>
      <c r="I197" s="15"/>
      <c r="J197" s="15"/>
      <c r="K197" s="15"/>
    </row>
    <row r="198" spans="8:15" x14ac:dyDescent="0.35">
      <c r="H198" s="15"/>
      <c r="I198" s="15"/>
      <c r="J198" s="15"/>
      <c r="K198" s="15"/>
    </row>
    <row r="199" spans="8:15" x14ac:dyDescent="0.35">
      <c r="H199" s="15"/>
      <c r="I199" s="15"/>
      <c r="J199" s="15"/>
      <c r="K199" s="15"/>
    </row>
    <row r="200" spans="8:15" x14ac:dyDescent="0.35">
      <c r="H200" s="15"/>
      <c r="I200" s="15"/>
      <c r="J200" s="15"/>
      <c r="K200" s="15"/>
    </row>
    <row r="201" spans="8:15" x14ac:dyDescent="0.35">
      <c r="H201" s="15"/>
      <c r="I201" s="15"/>
      <c r="J201" s="15"/>
      <c r="K201" s="15"/>
    </row>
    <row r="202" spans="8:15" x14ac:dyDescent="0.35">
      <c r="H202" s="15"/>
      <c r="I202" s="15"/>
      <c r="J202" s="15"/>
      <c r="K202" s="15"/>
    </row>
    <row r="203" spans="8:15" x14ac:dyDescent="0.35">
      <c r="H203" s="15"/>
      <c r="I203" s="15"/>
      <c r="J203" s="15"/>
      <c r="K203" s="15"/>
    </row>
    <row r="204" spans="8:15" x14ac:dyDescent="0.35">
      <c r="H204" s="15"/>
      <c r="I204" s="15"/>
      <c r="J204" s="15"/>
      <c r="K204" s="15"/>
    </row>
    <row r="205" spans="8:15" x14ac:dyDescent="0.35">
      <c r="H205" s="15"/>
      <c r="I205" s="15"/>
      <c r="J205" s="15"/>
      <c r="K205" s="15"/>
    </row>
    <row r="206" spans="8:15" x14ac:dyDescent="0.35">
      <c r="H206" s="15"/>
      <c r="I206" s="15"/>
      <c r="J206" s="15"/>
      <c r="K206" s="15"/>
    </row>
    <row r="207" spans="8:15" x14ac:dyDescent="0.35">
      <c r="H207" s="15"/>
      <c r="I207" s="15"/>
      <c r="J207" s="15"/>
      <c r="K207" s="15"/>
    </row>
    <row r="208" spans="8:15" x14ac:dyDescent="0.35">
      <c r="H208" s="15"/>
      <c r="I208" s="15"/>
      <c r="J208" s="15"/>
      <c r="K208" s="15"/>
    </row>
    <row r="209" spans="8:15" x14ac:dyDescent="0.35">
      <c r="H209" s="15"/>
      <c r="I209" s="15"/>
      <c r="J209" s="15"/>
      <c r="K209" s="15"/>
    </row>
    <row r="210" spans="8:15" x14ac:dyDescent="0.35">
      <c r="H210" s="15"/>
      <c r="I210" s="15"/>
      <c r="J210" s="15"/>
      <c r="K210" s="15"/>
    </row>
    <row r="211" spans="8:15" x14ac:dyDescent="0.35">
      <c r="H211" s="15"/>
      <c r="I211" s="15"/>
      <c r="J211" s="15"/>
      <c r="K211" s="15"/>
    </row>
    <row r="212" spans="8:15" x14ac:dyDescent="0.35">
      <c r="H212" s="15"/>
      <c r="I212" s="15"/>
      <c r="J212" s="15"/>
      <c r="K212" s="15"/>
    </row>
    <row r="213" spans="8:15" x14ac:dyDescent="0.35">
      <c r="H213" s="15"/>
      <c r="I213" s="15"/>
      <c r="J213" s="15"/>
      <c r="K213" s="15"/>
    </row>
    <row r="214" spans="8:15" x14ac:dyDescent="0.35">
      <c r="H214" s="15"/>
      <c r="I214" s="15"/>
      <c r="J214" s="15"/>
      <c r="K214" s="15"/>
      <c r="L214" s="31"/>
      <c r="M214" s="31"/>
      <c r="N214" s="31"/>
      <c r="O214" s="31"/>
    </row>
    <row r="215" spans="8:15" x14ac:dyDescent="0.35">
      <c r="H215" s="15"/>
      <c r="I215" s="15"/>
      <c r="J215" s="15"/>
      <c r="K215" s="15"/>
    </row>
    <row r="216" spans="8:15" x14ac:dyDescent="0.35">
      <c r="H216" s="15"/>
      <c r="I216" s="15"/>
      <c r="J216" s="15"/>
      <c r="K216" s="15"/>
    </row>
    <row r="217" spans="8:15" x14ac:dyDescent="0.35">
      <c r="H217" s="15"/>
      <c r="I217" s="15"/>
      <c r="J217" s="15"/>
      <c r="K217" s="15"/>
    </row>
    <row r="218" spans="8:15" x14ac:dyDescent="0.35">
      <c r="H218" s="15"/>
      <c r="I218" s="15"/>
      <c r="J218" s="15"/>
      <c r="K218" s="15"/>
    </row>
    <row r="219" spans="8:15" x14ac:dyDescent="0.35">
      <c r="H219" s="15"/>
      <c r="I219" s="15"/>
      <c r="J219" s="15"/>
      <c r="K219" s="15"/>
      <c r="L219" s="31"/>
      <c r="M219" s="31"/>
      <c r="N219" s="31"/>
      <c r="O219" s="31"/>
    </row>
    <row r="220" spans="8:15" x14ac:dyDescent="0.35">
      <c r="H220" s="15"/>
      <c r="I220" s="15"/>
      <c r="J220" s="15"/>
      <c r="K220" s="15"/>
    </row>
    <row r="221" spans="8:15" x14ac:dyDescent="0.35">
      <c r="H221" s="15"/>
      <c r="I221" s="15"/>
      <c r="J221" s="15"/>
      <c r="K221" s="15"/>
    </row>
    <row r="222" spans="8:15" x14ac:dyDescent="0.35">
      <c r="H222" s="15"/>
      <c r="I222" s="15"/>
      <c r="J222" s="15"/>
      <c r="K222" s="15"/>
    </row>
    <row r="223" spans="8:15" x14ac:dyDescent="0.35">
      <c r="H223" s="15"/>
      <c r="I223" s="15"/>
      <c r="J223" s="15"/>
      <c r="K223" s="15"/>
    </row>
    <row r="224" spans="8:15" x14ac:dyDescent="0.35">
      <c r="H224" s="15"/>
      <c r="I224" s="15"/>
      <c r="J224" s="15"/>
      <c r="K224" s="15"/>
    </row>
    <row r="225" spans="8:11" x14ac:dyDescent="0.35">
      <c r="H225" s="15"/>
      <c r="I225" s="15"/>
      <c r="J225" s="15"/>
      <c r="K225" s="15"/>
    </row>
    <row r="226" spans="8:11" x14ac:dyDescent="0.35">
      <c r="H226" s="15"/>
      <c r="I226" s="15"/>
      <c r="J226" s="15"/>
      <c r="K226" s="15"/>
    </row>
    <row r="227" spans="8:11" x14ac:dyDescent="0.35">
      <c r="H227" s="15"/>
      <c r="I227" s="15"/>
      <c r="J227" s="15"/>
      <c r="K227" s="15"/>
    </row>
    <row r="228" spans="8:11" x14ac:dyDescent="0.35">
      <c r="H228" s="15"/>
      <c r="I228" s="15"/>
      <c r="J228" s="15"/>
      <c r="K228" s="15"/>
    </row>
    <row r="229" spans="8:11" x14ac:dyDescent="0.35">
      <c r="H229" s="15"/>
      <c r="I229" s="15"/>
      <c r="J229" s="15"/>
      <c r="K229" s="15"/>
    </row>
    <row r="230" spans="8:11" x14ac:dyDescent="0.35">
      <c r="H230" s="15"/>
      <c r="I230" s="15"/>
      <c r="J230" s="15"/>
      <c r="K230" s="15"/>
    </row>
    <row r="231" spans="8:11" x14ac:dyDescent="0.35">
      <c r="H231" s="15"/>
      <c r="I231" s="15"/>
      <c r="J231" s="15"/>
      <c r="K231" s="15"/>
    </row>
    <row r="232" spans="8:11" x14ac:dyDescent="0.35">
      <c r="H232" s="15"/>
      <c r="I232" s="15"/>
      <c r="J232" s="15"/>
      <c r="K232" s="15"/>
    </row>
    <row r="233" spans="8:11" x14ac:dyDescent="0.35">
      <c r="H233" s="15"/>
      <c r="I233" s="15"/>
      <c r="J233" s="15"/>
      <c r="K233" s="15"/>
    </row>
    <row r="234" spans="8:11" x14ac:dyDescent="0.35">
      <c r="H234" s="15"/>
      <c r="I234" s="15"/>
      <c r="J234" s="15"/>
      <c r="K234" s="15"/>
    </row>
    <row r="235" spans="8:11" x14ac:dyDescent="0.35">
      <c r="H235" s="15"/>
      <c r="I235" s="15"/>
      <c r="J235" s="15"/>
      <c r="K235" s="15"/>
    </row>
    <row r="236" spans="8:11" x14ac:dyDescent="0.35">
      <c r="H236" s="15"/>
      <c r="I236" s="15"/>
      <c r="J236" s="15"/>
      <c r="K236" s="15"/>
    </row>
    <row r="237" spans="8:11" x14ac:dyDescent="0.35">
      <c r="H237" s="15"/>
      <c r="I237" s="15"/>
      <c r="J237" s="15"/>
      <c r="K237" s="15"/>
    </row>
    <row r="238" spans="8:11" x14ac:dyDescent="0.35">
      <c r="H238" s="15"/>
      <c r="I238" s="15"/>
      <c r="J238" s="15"/>
      <c r="K238" s="15"/>
    </row>
    <row r="239" spans="8:11" x14ac:dyDescent="0.35">
      <c r="H239" s="15"/>
      <c r="I239" s="15"/>
      <c r="J239" s="15"/>
      <c r="K239" s="15"/>
    </row>
    <row r="240" spans="8:11" x14ac:dyDescent="0.35">
      <c r="H240" s="15"/>
      <c r="I240" s="15"/>
      <c r="J240" s="15"/>
      <c r="K240" s="15"/>
    </row>
    <row r="241" spans="8:15" x14ac:dyDescent="0.35">
      <c r="H241" s="15"/>
      <c r="I241" s="15"/>
      <c r="J241" s="15"/>
      <c r="K241" s="15"/>
    </row>
    <row r="242" spans="8:15" x14ac:dyDescent="0.35">
      <c r="H242" s="15"/>
      <c r="I242" s="15"/>
      <c r="J242" s="15"/>
      <c r="K242" s="15"/>
    </row>
    <row r="243" spans="8:15" x14ac:dyDescent="0.35">
      <c r="H243" s="15"/>
      <c r="I243" s="15"/>
      <c r="J243" s="15"/>
      <c r="K243" s="15"/>
    </row>
    <row r="244" spans="8:15" x14ac:dyDescent="0.35">
      <c r="H244" s="15"/>
      <c r="I244" s="15"/>
      <c r="J244" s="15"/>
      <c r="K244" s="15"/>
    </row>
    <row r="245" spans="8:15" x14ac:dyDescent="0.35">
      <c r="H245" s="15"/>
      <c r="I245" s="15"/>
      <c r="J245" s="15"/>
      <c r="K245" s="15"/>
    </row>
    <row r="246" spans="8:15" x14ac:dyDescent="0.35">
      <c r="H246" s="15"/>
      <c r="I246" s="15"/>
      <c r="J246" s="15"/>
      <c r="K246" s="15"/>
    </row>
    <row r="247" spans="8:15" x14ac:dyDescent="0.35">
      <c r="H247" s="15"/>
      <c r="I247" s="15"/>
      <c r="J247" s="15"/>
      <c r="K247" s="15"/>
    </row>
    <row r="248" spans="8:15" x14ac:dyDescent="0.35">
      <c r="H248" s="15"/>
      <c r="I248" s="15"/>
      <c r="J248" s="15"/>
      <c r="K248" s="15"/>
    </row>
    <row r="249" spans="8:15" x14ac:dyDescent="0.35">
      <c r="H249" s="15"/>
      <c r="I249" s="15"/>
      <c r="J249" s="15"/>
      <c r="K249" s="15"/>
    </row>
    <row r="250" spans="8:15" x14ac:dyDescent="0.35">
      <c r="H250" s="15"/>
      <c r="I250" s="15"/>
      <c r="J250" s="15"/>
      <c r="K250" s="15"/>
    </row>
    <row r="251" spans="8:15" x14ac:dyDescent="0.35">
      <c r="H251" s="15"/>
      <c r="I251" s="15"/>
      <c r="J251" s="15"/>
      <c r="K251" s="15"/>
    </row>
    <row r="252" spans="8:15" x14ac:dyDescent="0.35">
      <c r="H252" s="15"/>
      <c r="I252" s="15"/>
      <c r="J252" s="15"/>
      <c r="K252" s="15"/>
    </row>
    <row r="253" spans="8:15" x14ac:dyDescent="0.35">
      <c r="H253" s="15"/>
      <c r="I253" s="15"/>
      <c r="J253" s="15"/>
      <c r="K253" s="15"/>
      <c r="L253" s="31"/>
      <c r="M253" s="31"/>
      <c r="N253" s="31"/>
      <c r="O253" s="31"/>
    </row>
    <row r="254" spans="8:15" x14ac:dyDescent="0.35">
      <c r="H254" s="15"/>
      <c r="I254" s="15"/>
      <c r="J254" s="15"/>
      <c r="K254" s="15"/>
      <c r="L254" s="31"/>
      <c r="M254" s="31"/>
      <c r="N254" s="31"/>
      <c r="O254" s="31"/>
    </row>
    <row r="255" spans="8:15" x14ac:dyDescent="0.35">
      <c r="H255" s="15"/>
      <c r="I255" s="15"/>
      <c r="J255" s="15"/>
      <c r="K255" s="15"/>
      <c r="L255" s="31"/>
      <c r="M255" s="31"/>
      <c r="N255" s="31"/>
      <c r="O255" s="31"/>
    </row>
    <row r="256" spans="8:15" x14ac:dyDescent="0.35">
      <c r="H256" s="15"/>
      <c r="I256" s="15"/>
      <c r="J256" s="15"/>
      <c r="K256" s="15"/>
      <c r="L256" s="31"/>
      <c r="M256" s="31"/>
      <c r="N256" s="31"/>
      <c r="O256" s="31"/>
    </row>
    <row r="257" spans="8:15" x14ac:dyDescent="0.35">
      <c r="H257" s="15"/>
      <c r="I257" s="15"/>
      <c r="J257" s="15"/>
      <c r="K257" s="15"/>
      <c r="L257" s="31"/>
      <c r="M257" s="31"/>
      <c r="N257" s="31"/>
      <c r="O257" s="31"/>
    </row>
    <row r="258" spans="8:15" x14ac:dyDescent="0.35">
      <c r="H258" s="15"/>
      <c r="I258" s="15"/>
      <c r="J258" s="15"/>
      <c r="K258" s="15"/>
      <c r="L258" s="31"/>
      <c r="M258" s="31"/>
      <c r="N258" s="31"/>
      <c r="O258" s="31"/>
    </row>
    <row r="259" spans="8:15" x14ac:dyDescent="0.35">
      <c r="H259" s="15"/>
      <c r="I259" s="15"/>
      <c r="J259" s="15"/>
      <c r="K259" s="15"/>
      <c r="L259" s="31"/>
      <c r="M259" s="31"/>
      <c r="N259" s="31"/>
      <c r="O259" s="31"/>
    </row>
    <row r="260" spans="8:15" x14ac:dyDescent="0.35">
      <c r="H260" s="15"/>
      <c r="I260" s="15"/>
      <c r="J260" s="15"/>
      <c r="K260" s="15"/>
      <c r="L260" s="31"/>
      <c r="M260" s="31"/>
      <c r="N260" s="31"/>
      <c r="O260" s="31"/>
    </row>
    <row r="261" spans="8:15" x14ac:dyDescent="0.35">
      <c r="H261" s="15"/>
      <c r="I261" s="15"/>
      <c r="J261" s="15"/>
      <c r="K261" s="15"/>
      <c r="L261" s="31"/>
      <c r="M261" s="31"/>
      <c r="N261" s="31"/>
      <c r="O261" s="31"/>
    </row>
    <row r="262" spans="8:15" x14ac:dyDescent="0.35">
      <c r="H262" s="15"/>
      <c r="I262" s="15"/>
      <c r="J262" s="15"/>
      <c r="K262" s="15"/>
      <c r="L262" s="31"/>
      <c r="M262" s="31"/>
      <c r="N262" s="31"/>
      <c r="O262" s="31"/>
    </row>
    <row r="263" spans="8:15" x14ac:dyDescent="0.35">
      <c r="H263" s="15"/>
      <c r="I263" s="15"/>
      <c r="J263" s="15"/>
      <c r="K263" s="15"/>
      <c r="L263" s="31"/>
      <c r="M263" s="31"/>
      <c r="N263" s="31"/>
      <c r="O263" s="31"/>
    </row>
    <row r="264" spans="8:15" x14ac:dyDescent="0.35">
      <c r="H264" s="15"/>
      <c r="I264" s="15"/>
      <c r="J264" s="15"/>
      <c r="K264" s="15"/>
      <c r="L264" s="31"/>
      <c r="M264" s="31"/>
      <c r="N264" s="31"/>
      <c r="O264" s="31"/>
    </row>
    <row r="265" spans="8:15" x14ac:dyDescent="0.35">
      <c r="H265" s="15"/>
      <c r="I265" s="15"/>
      <c r="J265" s="15"/>
      <c r="K265" s="15"/>
      <c r="L265" s="31"/>
      <c r="M265" s="31"/>
      <c r="N265" s="31"/>
      <c r="O265" s="31"/>
    </row>
    <row r="266" spans="8:15" x14ac:dyDescent="0.35">
      <c r="H266" s="15"/>
      <c r="I266" s="15"/>
      <c r="J266" s="15"/>
      <c r="K266" s="15"/>
      <c r="L266" s="31"/>
      <c r="M266" s="31"/>
      <c r="N266" s="31"/>
      <c r="O266" s="31"/>
    </row>
    <row r="267" spans="8:15" x14ac:dyDescent="0.35">
      <c r="H267" s="15"/>
      <c r="I267" s="15"/>
      <c r="J267" s="15"/>
      <c r="K267" s="15"/>
      <c r="L267" s="31"/>
      <c r="M267" s="31"/>
      <c r="N267" s="31"/>
      <c r="O267" s="31"/>
    </row>
    <row r="268" spans="8:15" x14ac:dyDescent="0.35">
      <c r="H268" s="15"/>
      <c r="I268" s="15"/>
      <c r="J268" s="15"/>
      <c r="K268" s="15"/>
      <c r="L268" s="31"/>
      <c r="M268" s="31"/>
      <c r="N268" s="31"/>
      <c r="O268" s="31"/>
    </row>
    <row r="269" spans="8:15" x14ac:dyDescent="0.35">
      <c r="H269" s="15"/>
      <c r="I269" s="15"/>
      <c r="J269" s="15"/>
      <c r="K269" s="15"/>
    </row>
    <row r="270" spans="8:15" x14ac:dyDescent="0.35">
      <c r="H270" s="15"/>
      <c r="I270" s="15"/>
      <c r="J270" s="15"/>
      <c r="K270" s="15"/>
    </row>
    <row r="271" spans="8:15" x14ac:dyDescent="0.35">
      <c r="H271" s="15"/>
      <c r="I271" s="15"/>
      <c r="J271" s="15"/>
      <c r="K271" s="15"/>
    </row>
    <row r="272" spans="8:15" x14ac:dyDescent="0.35">
      <c r="H272" s="15"/>
      <c r="I272" s="15"/>
      <c r="J272" s="15"/>
      <c r="K272" s="15"/>
    </row>
    <row r="273" spans="8:11" x14ac:dyDescent="0.35">
      <c r="H273" s="15"/>
      <c r="I273" s="15"/>
      <c r="J273" s="15"/>
      <c r="K273" s="15"/>
    </row>
    <row r="274" spans="8:11" x14ac:dyDescent="0.35">
      <c r="H274" s="15"/>
      <c r="I274" s="15"/>
      <c r="J274" s="15"/>
      <c r="K274" s="15"/>
    </row>
    <row r="275" spans="8:11" x14ac:dyDescent="0.35">
      <c r="H275" s="15"/>
      <c r="I275" s="15"/>
      <c r="J275" s="15"/>
      <c r="K275" s="15"/>
    </row>
    <row r="276" spans="8:11" x14ac:dyDescent="0.35">
      <c r="H276" s="15"/>
      <c r="I276" s="15"/>
      <c r="J276" s="15"/>
      <c r="K276" s="15"/>
    </row>
    <row r="277" spans="8:11" x14ac:dyDescent="0.35">
      <c r="H277" s="15"/>
      <c r="I277" s="15"/>
      <c r="J277" s="15"/>
      <c r="K277" s="15"/>
    </row>
    <row r="278" spans="8:11" x14ac:dyDescent="0.35">
      <c r="H278" s="15"/>
      <c r="I278" s="15"/>
      <c r="J278" s="15"/>
      <c r="K278" s="15"/>
    </row>
    <row r="279" spans="8:11" x14ac:dyDescent="0.35">
      <c r="H279" s="15"/>
      <c r="I279" s="15"/>
      <c r="J279" s="15"/>
      <c r="K279" s="15"/>
    </row>
    <row r="280" spans="8:11" x14ac:dyDescent="0.35">
      <c r="H280" s="15"/>
      <c r="I280" s="15"/>
      <c r="J280" s="15"/>
      <c r="K280" s="15"/>
    </row>
    <row r="281" spans="8:11" x14ac:dyDescent="0.35">
      <c r="H281" s="15"/>
      <c r="I281" s="15"/>
      <c r="J281" s="15"/>
      <c r="K281" s="15"/>
    </row>
    <row r="282" spans="8:11" x14ac:dyDescent="0.35">
      <c r="H282" s="15"/>
      <c r="I282" s="15"/>
      <c r="J282" s="15"/>
      <c r="K282" s="15"/>
    </row>
  </sheetData>
  <mergeCells count="114">
    <mergeCell ref="M48:N48"/>
    <mergeCell ref="Q48:R48"/>
    <mergeCell ref="U48:V48"/>
    <mergeCell ref="Y48:Z48"/>
    <mergeCell ref="B53:F53"/>
    <mergeCell ref="I53:J53"/>
    <mergeCell ref="M53:N53"/>
    <mergeCell ref="Q53:R53"/>
    <mergeCell ref="U53:V53"/>
    <mergeCell ref="T3:T61"/>
    <mergeCell ref="M23:N23"/>
    <mergeCell ref="I30:J30"/>
    <mergeCell ref="M30:N30"/>
    <mergeCell ref="I32:J32"/>
    <mergeCell ref="Q43:R43"/>
    <mergeCell ref="M32:N32"/>
    <mergeCell ref="I15:J15"/>
    <mergeCell ref="M5:N5"/>
    <mergeCell ref="M11:N11"/>
    <mergeCell ref="M7:N7"/>
    <mergeCell ref="M8:N8"/>
    <mergeCell ref="M15:N15"/>
    <mergeCell ref="B23:F23"/>
    <mergeCell ref="B15:F15"/>
    <mergeCell ref="B1:F1"/>
    <mergeCell ref="B57:F57"/>
    <mergeCell ref="I57:J57"/>
    <mergeCell ref="M57:N57"/>
    <mergeCell ref="Q57:R57"/>
    <mergeCell ref="U57:V57"/>
    <mergeCell ref="Y57:Z57"/>
    <mergeCell ref="B48:F48"/>
    <mergeCell ref="Y32:Z32"/>
    <mergeCell ref="Y35:Z35"/>
    <mergeCell ref="Y38:Z38"/>
    <mergeCell ref="Y39:Z39"/>
    <mergeCell ref="Y41:Z41"/>
    <mergeCell ref="Y43:Z43"/>
    <mergeCell ref="U43:V43"/>
    <mergeCell ref="U46:V46"/>
    <mergeCell ref="U55:V55"/>
    <mergeCell ref="Y5:Z5"/>
    <mergeCell ref="Y7:Z7"/>
    <mergeCell ref="Y8:Z8"/>
    <mergeCell ref="Y11:Z11"/>
    <mergeCell ref="Y15:Z15"/>
    <mergeCell ref="Y53:Z53"/>
    <mergeCell ref="I48:J48"/>
    <mergeCell ref="Y23:Z23"/>
    <mergeCell ref="Y30:Z30"/>
    <mergeCell ref="U30:V30"/>
    <mergeCell ref="U32:V32"/>
    <mergeCell ref="U35:V35"/>
    <mergeCell ref="U38:V38"/>
    <mergeCell ref="U39:V39"/>
    <mergeCell ref="U41:V41"/>
    <mergeCell ref="Q41:R41"/>
    <mergeCell ref="X3:X61"/>
    <mergeCell ref="Y46:Z46"/>
    <mergeCell ref="Y55:Z55"/>
    <mergeCell ref="Q46:R46"/>
    <mergeCell ref="Q55:R55"/>
    <mergeCell ref="U5:V5"/>
    <mergeCell ref="U7:V7"/>
    <mergeCell ref="U8:V8"/>
    <mergeCell ref="U11:V11"/>
    <mergeCell ref="U15:V15"/>
    <mergeCell ref="U23:V23"/>
    <mergeCell ref="Q15:R15"/>
    <mergeCell ref="Q23:R23"/>
    <mergeCell ref="Q5:R5"/>
    <mergeCell ref="Q8:R8"/>
    <mergeCell ref="Q11:R11"/>
    <mergeCell ref="Q30:R30"/>
    <mergeCell ref="Q32:R32"/>
    <mergeCell ref="Q35:R35"/>
    <mergeCell ref="Q39:R39"/>
    <mergeCell ref="Q7:R7"/>
    <mergeCell ref="M55:N55"/>
    <mergeCell ref="H3:H61"/>
    <mergeCell ref="L3:L61"/>
    <mergeCell ref="P3:P61"/>
    <mergeCell ref="Q38:R38"/>
    <mergeCell ref="I46:J46"/>
    <mergeCell ref="M38:N38"/>
    <mergeCell ref="M39:N39"/>
    <mergeCell ref="M41:N41"/>
    <mergeCell ref="M43:N43"/>
    <mergeCell ref="M46:N46"/>
    <mergeCell ref="I35:J35"/>
    <mergeCell ref="M35:N35"/>
    <mergeCell ref="I38:J38"/>
    <mergeCell ref="I39:J39"/>
    <mergeCell ref="I41:J41"/>
    <mergeCell ref="I43:J43"/>
    <mergeCell ref="I23:J23"/>
    <mergeCell ref="I5:J5"/>
    <mergeCell ref="I7:J7"/>
    <mergeCell ref="I8:J8"/>
    <mergeCell ref="I11:J11"/>
    <mergeCell ref="B41:F41"/>
    <mergeCell ref="B39:F39"/>
    <mergeCell ref="B35:F35"/>
    <mergeCell ref="B43:F43"/>
    <mergeCell ref="I55:J55"/>
    <mergeCell ref="B11:F11"/>
    <mergeCell ref="B55:F55"/>
    <mergeCell ref="B46:F46"/>
    <mergeCell ref="B32:F32"/>
    <mergeCell ref="B30:F30"/>
    <mergeCell ref="B5:F5"/>
    <mergeCell ref="B7:F7"/>
    <mergeCell ref="B8:F8"/>
    <mergeCell ref="B38:F38"/>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HOW TO USE</vt:lpstr>
      <vt:lpstr>Evaluation Summary</vt:lpstr>
      <vt:lpstr>Company Evaluation</vt:lpstr>
      <vt:lpstr>Functional Evaluation Criteria</vt:lpstr>
      <vt:lpstr>Non-Functional Criteria</vt:lpstr>
      <vt:lpstr>System Demo</vt:lpstr>
    </vt:vector>
  </TitlesOfParts>
  <Company>Eskom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Krishnie Naidu</dc:creator>
  <cp:lastModifiedBy>Violet Beetha</cp:lastModifiedBy>
  <cp:lastPrinted>2018-05-21T08:30:00Z</cp:lastPrinted>
  <dcterms:created xsi:type="dcterms:W3CDTF">2018-04-13T08:17:20Z</dcterms:created>
  <dcterms:modified xsi:type="dcterms:W3CDTF">2022-02-07T13:33:43Z</dcterms:modified>
</cp:coreProperties>
</file>