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/>
  <mc:AlternateContent xmlns:mc="http://schemas.openxmlformats.org/markup-compatibility/2006">
    <mc:Choice Requires="x15">
      <x15ac:absPath xmlns:x15ac="http://schemas.microsoft.com/office/spreadsheetml/2010/11/ac" url="C:\Users\nonhlem\Desktop\Nonhle Sita\REQUEST FOR QUOTATIONS, INFORMATION,ACCREDITATION\INC21827496 Procurement of EDI Solution\PUBLICATION\"/>
    </mc:Choice>
  </mc:AlternateContent>
  <xr:revisionPtr revIDLastSave="0" documentId="13_ncr:1_{BF73E19D-112C-486D-B735-855D9C993CC2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 COST" sheetId="8" r:id="rId1"/>
  </sheets>
  <definedNames>
    <definedName name="_xlnm.Print_Area" localSheetId="0">'PRICING SCHEDULE COST'!$A:$X</definedName>
    <definedName name="_xlnm.Print_Titles" localSheetId="0">'PRICING SCHEDULE COST'!$1:$5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6" i="8" l="1"/>
  <c r="R25" i="8"/>
  <c r="S25" i="8" s="1"/>
  <c r="U25" i="8" s="1"/>
  <c r="W25" i="8" s="1"/>
  <c r="R24" i="8"/>
  <c r="V24" i="8" s="1"/>
  <c r="I21" i="8"/>
  <c r="E27" i="8"/>
  <c r="E28" i="8" s="1"/>
  <c r="W21" i="8"/>
  <c r="R18" i="8"/>
  <c r="S18" i="8" s="1"/>
  <c r="U18" i="8" s="1"/>
  <c r="L18" i="8"/>
  <c r="M18" i="8" s="1"/>
  <c r="O18" i="8" s="1"/>
  <c r="F18" i="8"/>
  <c r="G18" i="8" s="1"/>
  <c r="I18" i="8" s="1"/>
  <c r="L26" i="8"/>
  <c r="F26" i="8"/>
  <c r="G26" i="8" s="1"/>
  <c r="I26" i="8" s="1"/>
  <c r="R23" i="8"/>
  <c r="L23" i="8"/>
  <c r="I23" i="8"/>
  <c r="R22" i="8"/>
  <c r="R21" i="8" s="1"/>
  <c r="L22" i="8"/>
  <c r="L21" i="8" s="1"/>
  <c r="R20" i="8"/>
  <c r="S20" i="8" s="1"/>
  <c r="U20" i="8" s="1"/>
  <c r="L20" i="8"/>
  <c r="M20" i="8" s="1"/>
  <c r="O20" i="8" s="1"/>
  <c r="F20" i="8"/>
  <c r="G20" i="8" s="1"/>
  <c r="I20" i="8" s="1"/>
  <c r="R19" i="8"/>
  <c r="S19" i="8" s="1"/>
  <c r="U19" i="8" s="1"/>
  <c r="L19" i="8"/>
  <c r="M19" i="8" s="1"/>
  <c r="O19" i="8" s="1"/>
  <c r="F19" i="8"/>
  <c r="R17" i="8"/>
  <c r="S17" i="8" s="1"/>
  <c r="U17" i="8" s="1"/>
  <c r="L17" i="8"/>
  <c r="M17" i="8" s="1"/>
  <c r="O17" i="8" s="1"/>
  <c r="F17" i="8"/>
  <c r="G17" i="8" s="1"/>
  <c r="I17" i="8" s="1"/>
  <c r="R16" i="8"/>
  <c r="S16" i="8" s="1"/>
  <c r="U16" i="8" s="1"/>
  <c r="L16" i="8"/>
  <c r="M16" i="8" s="1"/>
  <c r="O16" i="8" s="1"/>
  <c r="F16" i="8"/>
  <c r="G16" i="8" s="1"/>
  <c r="I16" i="8" s="1"/>
  <c r="V26" i="8" l="1"/>
  <c r="V25" i="8"/>
  <c r="S22" i="8"/>
  <c r="U22" i="8" s="1"/>
  <c r="S24" i="8"/>
  <c r="U24" i="8" s="1"/>
  <c r="W24" i="8" s="1"/>
  <c r="W20" i="8"/>
  <c r="F15" i="8"/>
  <c r="W17" i="8"/>
  <c r="W18" i="8"/>
  <c r="S26" i="8"/>
  <c r="U26" i="8" s="1"/>
  <c r="W26" i="8" s="1"/>
  <c r="F23" i="8"/>
  <c r="V23" i="8" s="1"/>
  <c r="W16" i="8"/>
  <c r="F21" i="8"/>
  <c r="G19" i="8"/>
  <c r="I19" i="8" s="1"/>
  <c r="I15" i="8" s="1"/>
  <c r="I27" i="8" s="1"/>
  <c r="I28" i="8" s="1"/>
  <c r="V17" i="8"/>
  <c r="V20" i="8"/>
  <c r="L15" i="8"/>
  <c r="L27" i="8" s="1"/>
  <c r="L28" i="8" s="1"/>
  <c r="R15" i="8"/>
  <c r="R27" i="8" s="1"/>
  <c r="R28" i="8" s="1"/>
  <c r="V19" i="8"/>
  <c r="V16" i="8"/>
  <c r="W19" i="8" l="1"/>
  <c r="W15" i="8" s="1"/>
  <c r="F27" i="8"/>
  <c r="F28" i="8" s="1"/>
  <c r="V18" i="8"/>
  <c r="V15" i="8" s="1"/>
  <c r="V21" i="8"/>
  <c r="V27" i="8" l="1"/>
  <c r="V28" i="8" s="1"/>
</calcChain>
</file>

<file path=xl/sharedStrings.xml><?xml version="1.0" encoding="utf-8"?>
<sst xmlns="http://schemas.openxmlformats.org/spreadsheetml/2006/main" count="204" uniqueCount="53">
  <si>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</si>
  <si>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</si>
  <si>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</si>
  <si>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</si>
  <si>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</si>
  <si>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</si>
  <si>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</si>
  <si>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</si>
  <si>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</si>
  <si>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</si>
  <si>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1.1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</si>
  <si>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</si>
  <si>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</si>
  <si>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</si>
  <si>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</si>
  <si>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</si>
  <si>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</si>
  <si>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</si>
  <si>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</si>
  <si>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</si>
  <si>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</si>
  <si>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</si>
  <si>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</si>
  <si>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</si>
  <si>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</si>
  <si>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</si>
  <si>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</si>
  <si>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</si>
  <si>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</si>
  <si>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</si>
  <si>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1.2</t>
  </si>
  <si>
    <t>RFB No</t>
  </si>
  <si>
    <t>RFB Title</t>
  </si>
  <si>
    <t>SUPPLY OF EDI SERVICES</t>
  </si>
  <si>
    <t>Processing of a patient credit check</t>
  </si>
  <si>
    <t>Processing of a patient eligibility check against the patient medical aid for the insured</t>
  </si>
  <si>
    <t>Processing of a full electronic claim transaction from start to end for in and outpatients within a hospital (healthcare facility)</t>
  </si>
  <si>
    <t>SA ID check for the insured</t>
  </si>
  <si>
    <t>Family check for the insured against the respective medical aid</t>
  </si>
  <si>
    <t>Discount % if more than 10000 transactions</t>
  </si>
  <si>
    <t>Cost per 1000 transactions</t>
  </si>
  <si>
    <t>Discount % if &gt;=  1000 transactions</t>
  </si>
  <si>
    <t>Indicate any other cost to the service</t>
  </si>
  <si>
    <t>Line Price item cost for more than 10000 transactions</t>
  </si>
  <si>
    <t>OTHER COST</t>
  </si>
  <si>
    <t>n/a</t>
  </si>
  <si>
    <t>Add total cost in Line Price Y1</t>
  </si>
  <si>
    <t>SYSTEMS INTEGRATION (ONCE OFF COST)</t>
  </si>
  <si>
    <t>sum</t>
  </si>
  <si>
    <r>
      <t>Integration between the requestor system (Department) and Provider system to allow for the seamless electronic exchange of data</t>
    </r>
    <r>
      <rPr>
        <b/>
        <sz val="11"/>
        <color rgb="FF000000"/>
        <rFont val="Arial Narrow"/>
        <family val="2"/>
      </rPr>
      <t xml:space="preserve"> </t>
    </r>
    <r>
      <rPr>
        <b/>
        <sz val="11"/>
        <rFont val="Arial Narrow"/>
        <family val="2"/>
      </rPr>
      <t>(If included in the transactional cost, please show cost as R0)</t>
    </r>
  </si>
  <si>
    <t>2.1</t>
  </si>
  <si>
    <t>2596/2022</t>
  </si>
  <si>
    <t>Procurement of Electronic Data Interfacing(EDI) with switching provider to Medical Aids for 36 months for Eastern Cape Department of Health.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</si>
</sst>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i/>
      <sz val="11"/>
      <color rgb="FF000000"/>
      <name val="Arial Narrow"/>
      <family val="2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000000"/>
      <name val="Arial Narrow"/>
      <family val="2"/>
    </font>
    <font>
      <b/>
      <sz val="1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40">
    <xf numFmtId="0" fontId="0" fillId="0" borderId="0" xfId="0"/>
    <xf numFmtId="0" fontId="1" fillId="0" borderId="0" xfId="0" applyFont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2" fillId="3" borderId="0" xfId="0" applyFont="1" applyFill="1" applyBorder="1" applyAlignment="1">
      <alignment horizontal="left" vertical="center" wrapText="1"/>
    </xf>
    <xf numFmtId="0" fontId="6" fillId="3" borderId="0" xfId="0" applyFont="1" applyFill="1"/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0" fontId="7" fillId="0" borderId="0" xfId="0" applyFont="1" applyFill="1"/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center" vertical="top"/>
    </xf>
    <xf numFmtId="0" fontId="5" fillId="0" borderId="0" xfId="0" applyFont="1" applyFill="1" applyBorder="1" applyAlignment="1">
      <alignment wrapText="1"/>
    </xf>
    <xf numFmtId="0" fontId="2" fillId="3" borderId="0" xfId="0" applyFont="1" applyFill="1" applyBorder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6" fillId="3" borderId="0" xfId="0" applyFont="1" applyFill="1" applyBorder="1" applyAlignment="1">
      <alignment horizontal="center" vertical="top"/>
    </xf>
    <xf numFmtId="0" fontId="1" fillId="6" borderId="5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1" fillId="6" borderId="6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0" fontId="5" fillId="3" borderId="0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/>
    </xf>
    <xf numFmtId="0" fontId="13" fillId="2" borderId="13" xfId="0" applyFont="1" applyFill="1" applyBorder="1" applyAlignment="1">
      <alignment horizontal="center" vertical="top" wrapText="1"/>
    </xf>
    <xf numFmtId="164" fontId="13" fillId="7" borderId="13" xfId="0" applyNumberFormat="1" applyFont="1" applyFill="1" applyBorder="1" applyAlignment="1">
      <alignment horizontal="center" vertical="top" wrapText="1"/>
    </xf>
    <xf numFmtId="164" fontId="13" fillId="2" borderId="13" xfId="0" applyNumberFormat="1" applyFont="1" applyFill="1" applyBorder="1" applyAlignment="1">
      <alignment horizontal="center" vertical="top" wrapText="1"/>
    </xf>
    <xf numFmtId="9" fontId="5" fillId="4" borderId="13" xfId="2" applyFont="1" applyFill="1" applyBorder="1" applyAlignment="1">
      <alignment horizontal="center" vertical="top"/>
    </xf>
    <xf numFmtId="164" fontId="4" fillId="4" borderId="13" xfId="0" applyNumberFormat="1" applyFont="1" applyFill="1" applyBorder="1" applyAlignment="1">
      <alignment horizontal="center" vertical="top" wrapText="1"/>
    </xf>
    <xf numFmtId="164" fontId="5" fillId="4" borderId="13" xfId="0" applyNumberFormat="1" applyFont="1" applyFill="1" applyBorder="1" applyAlignment="1">
      <alignment horizontal="left" vertical="top" wrapText="1"/>
    </xf>
    <xf numFmtId="164" fontId="5" fillId="4" borderId="13" xfId="0" applyNumberFormat="1" applyFont="1" applyFill="1" applyBorder="1" applyAlignment="1">
      <alignment horizontal="center" vertical="top" wrapText="1"/>
    </xf>
    <xf numFmtId="0" fontId="2" fillId="0" borderId="13" xfId="0" applyFont="1" applyFill="1" applyBorder="1" applyAlignment="1">
      <alignment horizontal="center" vertical="top" wrapText="1"/>
    </xf>
    <xf numFmtId="1" fontId="2" fillId="0" borderId="13" xfId="0" applyNumberFormat="1" applyFont="1" applyFill="1" applyBorder="1" applyAlignment="1">
      <alignment horizontal="center" vertical="top" wrapText="1"/>
    </xf>
    <xf numFmtId="164" fontId="2" fillId="6" borderId="13" xfId="0" applyNumberFormat="1" applyFont="1" applyFill="1" applyBorder="1" applyAlignment="1">
      <alignment vertical="top" wrapText="1"/>
    </xf>
    <xf numFmtId="164" fontId="6" fillId="5" borderId="13" xfId="0" applyNumberFormat="1" applyFont="1" applyFill="1" applyBorder="1" applyAlignment="1">
      <alignment horizontal="left" vertical="top" wrapText="1"/>
    </xf>
    <xf numFmtId="10" fontId="6" fillId="6" borderId="13" xfId="0" applyNumberFormat="1" applyFont="1" applyFill="1" applyBorder="1" applyAlignment="1">
      <alignment horizontal="center" vertical="top" wrapText="1"/>
    </xf>
    <xf numFmtId="44" fontId="2" fillId="5" borderId="13" xfId="0" applyNumberFormat="1" applyFont="1" applyFill="1" applyBorder="1" applyAlignment="1">
      <alignment vertical="top" wrapText="1"/>
    </xf>
    <xf numFmtId="44" fontId="3" fillId="5" borderId="13" xfId="0" applyNumberFormat="1" applyFont="1" applyFill="1" applyBorder="1" applyAlignment="1">
      <alignment vertical="top" wrapText="1"/>
    </xf>
    <xf numFmtId="164" fontId="5" fillId="5" borderId="13" xfId="0" applyNumberFormat="1" applyFont="1" applyFill="1" applyBorder="1" applyAlignment="1">
      <alignment horizontal="center" vertical="top" wrapText="1"/>
    </xf>
    <xf numFmtId="164" fontId="5" fillId="5" borderId="13" xfId="0" applyNumberFormat="1" applyFont="1" applyFill="1" applyBorder="1" applyAlignment="1">
      <alignment horizontal="left" vertical="top" wrapText="1"/>
    </xf>
    <xf numFmtId="1" fontId="2" fillId="0" borderId="13" xfId="1" applyNumberFormat="1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/>
    </xf>
    <xf numFmtId="164" fontId="6" fillId="4" borderId="13" xfId="0" applyNumberFormat="1" applyFont="1" applyFill="1" applyBorder="1" applyAlignment="1">
      <alignment horizontal="left" vertical="top" wrapText="1"/>
    </xf>
    <xf numFmtId="10" fontId="6" fillId="4" borderId="13" xfId="0" applyNumberFormat="1" applyFont="1" applyFill="1" applyBorder="1" applyAlignment="1">
      <alignment horizontal="center" vertical="top" wrapText="1"/>
    </xf>
    <xf numFmtId="0" fontId="0" fillId="0" borderId="13" xfId="0" applyFont="1" applyBorder="1" applyAlignment="1">
      <alignment horizontal="center" vertical="top" wrapText="1"/>
    </xf>
    <xf numFmtId="0" fontId="2" fillId="0" borderId="13" xfId="1" applyNumberFormat="1" applyFont="1" applyFill="1" applyBorder="1" applyAlignment="1">
      <alignment horizontal="center" vertical="top" wrapText="1"/>
    </xf>
    <xf numFmtId="0" fontId="0" fillId="4" borderId="13" xfId="0" applyFont="1" applyFill="1" applyBorder="1" applyAlignment="1">
      <alignment horizontal="center" vertical="top" wrapText="1"/>
    </xf>
    <xf numFmtId="164" fontId="2" fillId="4" borderId="13" xfId="0" applyNumberFormat="1" applyFont="1" applyFill="1" applyBorder="1" applyAlignment="1">
      <alignment vertical="top" wrapText="1"/>
    </xf>
    <xf numFmtId="0" fontId="2" fillId="4" borderId="13" xfId="1" applyNumberFormat="1" applyFont="1" applyFill="1" applyBorder="1" applyAlignment="1">
      <alignment horizontal="center" vertical="top" wrapText="1"/>
    </xf>
    <xf numFmtId="44" fontId="2" fillId="4" borderId="13" xfId="0" applyNumberFormat="1" applyFont="1" applyFill="1" applyBorder="1" applyAlignment="1">
      <alignment vertical="top" wrapText="1"/>
    </xf>
    <xf numFmtId="44" fontId="3" fillId="4" borderId="13" xfId="0" applyNumberFormat="1" applyFont="1" applyFill="1" applyBorder="1" applyAlignment="1">
      <alignment vertical="top" wrapText="1"/>
    </xf>
    <xf numFmtId="0" fontId="3" fillId="5" borderId="13" xfId="0" applyFont="1" applyFill="1" applyBorder="1" applyAlignment="1">
      <alignment horizontal="right" vertical="top" wrapText="1"/>
    </xf>
    <xf numFmtId="0" fontId="3" fillId="5" borderId="13" xfId="0" applyFont="1" applyFill="1" applyBorder="1" applyAlignment="1">
      <alignment horizontal="center" vertical="top" wrapText="1"/>
    </xf>
    <xf numFmtId="165" fontId="2" fillId="5" borderId="13" xfId="1" applyNumberFormat="1" applyFont="1" applyFill="1" applyBorder="1" applyAlignment="1">
      <alignment horizontal="center" vertical="top" wrapText="1"/>
    </xf>
    <xf numFmtId="165" fontId="2" fillId="5" borderId="13" xfId="1" applyNumberFormat="1" applyFont="1" applyFill="1" applyBorder="1" applyAlignment="1">
      <alignment horizontal="right" vertical="top" wrapText="1"/>
    </xf>
    <xf numFmtId="164" fontId="13" fillId="2" borderId="13" xfId="0" applyNumberFormat="1" applyFont="1" applyFill="1" applyBorder="1" applyAlignment="1">
      <alignment horizontal="left" vertical="top" wrapText="1"/>
    </xf>
    <xf numFmtId="0" fontId="12" fillId="6" borderId="13" xfId="0" applyFont="1" applyFill="1" applyBorder="1" applyAlignment="1">
      <alignment horizontal="left" vertical="top" wrapText="1"/>
    </xf>
    <xf numFmtId="0" fontId="5" fillId="6" borderId="13" xfId="0" applyFont="1" applyFill="1" applyBorder="1" applyAlignment="1">
      <alignment horizontal="left" vertical="top" wrapText="1"/>
    </xf>
    <xf numFmtId="0" fontId="5" fillId="4" borderId="13" xfId="0" applyFont="1" applyFill="1" applyBorder="1" applyAlignment="1">
      <alignment vertical="top" wrapText="1"/>
    </xf>
    <xf numFmtId="0" fontId="6" fillId="6" borderId="13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0" fillId="0" borderId="0" xfId="0" applyFont="1" applyAlignment="1">
      <alignment vertical="center"/>
    </xf>
    <xf numFmtId="0" fontId="7" fillId="2" borderId="0" xfId="0" applyFont="1" applyFill="1" applyAlignment="1">
      <alignment horizontal="center" vertical="top"/>
    </xf>
    <xf numFmtId="0" fontId="0" fillId="2" borderId="0" xfId="0" applyFont="1" applyFill="1" applyAlignment="1">
      <alignment horizontal="center" vertical="top"/>
    </xf>
    <xf numFmtId="0" fontId="6" fillId="5" borderId="13" xfId="0" applyFont="1" applyFill="1" applyBorder="1" applyAlignment="1">
      <alignment horizontal="center" vertical="top"/>
    </xf>
    <xf numFmtId="0" fontId="6" fillId="5" borderId="13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/>
    </xf>
    <xf numFmtId="0" fontId="2" fillId="3" borderId="0" xfId="0" applyFont="1" applyFill="1" applyAlignment="1">
      <alignment horizontal="center" vertical="center"/>
    </xf>
    <xf numFmtId="0" fontId="5" fillId="4" borderId="13" xfId="0" applyFont="1" applyFill="1" applyBorder="1" applyAlignment="1">
      <alignment horizontal="center" vertical="top" wrapText="1"/>
    </xf>
    <xf numFmtId="0" fontId="2" fillId="0" borderId="13" xfId="0" quotePrefix="1" applyFont="1" applyFill="1" applyBorder="1" applyAlignment="1">
      <alignment horizontal="center" vertical="top" wrapText="1"/>
    </xf>
    <xf numFmtId="0" fontId="14" fillId="0" borderId="13" xfId="0" applyFont="1" applyBorder="1" applyAlignment="1">
      <alignment horizontal="justify" vertical="top" wrapText="1"/>
    </xf>
    <xf numFmtId="0" fontId="14" fillId="0" borderId="13" xfId="0" applyFont="1" applyBorder="1" applyAlignment="1">
      <alignment vertical="top" wrapText="1"/>
    </xf>
    <xf numFmtId="0" fontId="15" fillId="4" borderId="13" xfId="0" applyFont="1" applyFill="1" applyBorder="1" applyAlignment="1">
      <alignment vertical="top" wrapText="1"/>
    </xf>
    <xf numFmtId="0" fontId="16" fillId="0" borderId="13" xfId="0" applyFont="1" applyBorder="1" applyAlignment="1">
      <alignment vertical="top" wrapText="1"/>
    </xf>
    <xf numFmtId="0" fontId="20" fillId="4" borderId="13" xfId="0" applyFont="1" applyFill="1" applyBorder="1" applyAlignment="1">
      <alignment vertical="top" wrapText="1"/>
    </xf>
    <xf numFmtId="0" fontId="3" fillId="0" borderId="0" xfId="0" applyFont="1" applyAlignment="1">
      <alignment horizontal="left"/>
    </xf>
    <xf numFmtId="0" fontId="10" fillId="3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0" fillId="2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horizontal="left" vertical="top" wrapText="1"/>
    </xf>
    <xf numFmtId="0" fontId="5" fillId="3" borderId="0" xfId="0" applyFont="1" applyFill="1" applyBorder="1" applyAlignment="1">
      <alignment horizontal="left"/>
    </xf>
    <xf numFmtId="164" fontId="13" fillId="7" borderId="13" xfId="0" applyNumberFormat="1" applyFont="1" applyFill="1" applyBorder="1" applyAlignment="1">
      <alignment horizontal="left" vertical="top" wrapText="1"/>
    </xf>
    <xf numFmtId="164" fontId="4" fillId="4" borderId="13" xfId="0" applyNumberFormat="1" applyFont="1" applyFill="1" applyBorder="1" applyAlignment="1">
      <alignment horizontal="left" vertical="top" wrapText="1"/>
    </xf>
    <xf numFmtId="164" fontId="2" fillId="6" borderId="13" xfId="0" applyNumberFormat="1" applyFont="1" applyFill="1" applyBorder="1" applyAlignment="1">
      <alignment horizontal="left" vertical="top" wrapText="1"/>
    </xf>
    <xf numFmtId="164" fontId="2" fillId="4" borderId="13" xfId="0" applyNumberFormat="1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1" fillId="3" borderId="2" xfId="0" applyFont="1" applyFill="1" applyBorder="1" applyAlignment="1">
      <alignment horizontal="left" vertical="top"/>
    </xf>
    <xf numFmtId="0" fontId="0" fillId="0" borderId="0" xfId="0" applyFont="1" applyAlignment="1">
      <alignment horizontal="left" vertical="top"/>
    </xf>
    <xf numFmtId="1" fontId="7" fillId="2" borderId="0" xfId="0" applyNumberFormat="1" applyFont="1" applyFill="1" applyAlignment="1">
      <alignment horizontal="left"/>
    </xf>
    <xf numFmtId="1" fontId="0" fillId="2" borderId="0" xfId="0" applyNumberFormat="1" applyFont="1" applyFill="1" applyAlignment="1">
      <alignment horizontal="left"/>
    </xf>
    <xf numFmtId="1" fontId="5" fillId="3" borderId="0" xfId="0" applyNumberFormat="1" applyFont="1" applyFill="1" applyBorder="1" applyAlignment="1">
      <alignment horizontal="left" vertical="top"/>
    </xf>
    <xf numFmtId="1" fontId="5" fillId="3" borderId="0" xfId="0" applyNumberFormat="1" applyFont="1" applyFill="1" applyBorder="1" applyAlignment="1">
      <alignment horizontal="left" vertical="top" wrapText="1"/>
    </xf>
    <xf numFmtId="1" fontId="5" fillId="3" borderId="0" xfId="0" applyNumberFormat="1" applyFont="1" applyFill="1" applyBorder="1" applyAlignment="1">
      <alignment horizontal="left"/>
    </xf>
    <xf numFmtId="1" fontId="13" fillId="7" borderId="13" xfId="0" applyNumberFormat="1" applyFont="1" applyFill="1" applyBorder="1" applyAlignment="1">
      <alignment horizontal="left" vertical="top" wrapText="1"/>
    </xf>
    <xf numFmtId="1" fontId="5" fillId="4" borderId="13" xfId="0" applyNumberFormat="1" applyFont="1" applyFill="1" applyBorder="1" applyAlignment="1">
      <alignment horizontal="left" vertical="top"/>
    </xf>
    <xf numFmtId="1" fontId="2" fillId="0" borderId="13" xfId="0" applyNumberFormat="1" applyFont="1" applyFill="1" applyBorder="1" applyAlignment="1">
      <alignment horizontal="left" vertical="top" wrapText="1"/>
    </xf>
    <xf numFmtId="1" fontId="2" fillId="0" borderId="13" xfId="1" applyNumberFormat="1" applyFont="1" applyFill="1" applyBorder="1" applyAlignment="1">
      <alignment horizontal="left" vertical="top" wrapText="1"/>
    </xf>
    <xf numFmtId="1" fontId="4" fillId="4" borderId="13" xfId="0" applyNumberFormat="1" applyFont="1" applyFill="1" applyBorder="1" applyAlignment="1">
      <alignment horizontal="left" vertical="top" wrapText="1"/>
    </xf>
    <xf numFmtId="1" fontId="2" fillId="4" borderId="13" xfId="0" applyNumberFormat="1" applyFont="1" applyFill="1" applyBorder="1" applyAlignment="1">
      <alignment horizontal="left" vertical="top" wrapText="1"/>
    </xf>
    <xf numFmtId="1" fontId="2" fillId="5" borderId="13" xfId="0" applyNumberFormat="1" applyFont="1" applyFill="1" applyBorder="1" applyAlignment="1">
      <alignment horizontal="left" vertical="top" wrapText="1"/>
    </xf>
    <xf numFmtId="1" fontId="0" fillId="3" borderId="0" xfId="0" applyNumberFormat="1" applyFont="1" applyFill="1" applyAlignment="1">
      <alignment horizontal="left" vertical="top"/>
    </xf>
    <xf numFmtId="1" fontId="1" fillId="3" borderId="1" xfId="0" applyNumberFormat="1" applyFont="1" applyFill="1" applyBorder="1" applyAlignment="1">
      <alignment horizontal="left" vertical="top"/>
    </xf>
    <xf numFmtId="1" fontId="0" fillId="0" borderId="0" xfId="0" applyNumberFormat="1" applyFont="1" applyAlignment="1">
      <alignment horizontal="left" vertical="top"/>
    </xf>
    <xf numFmtId="0" fontId="17" fillId="2" borderId="13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11" xfId="0" applyFont="1" applyFill="1" applyBorder="1" applyAlignment="1">
      <alignment horizontal="left" vertical="top" wrapText="1"/>
    </xf>
    <xf numFmtId="0" fontId="1" fillId="6" borderId="4" xfId="0" applyFont="1" applyFill="1" applyBorder="1" applyAlignment="1">
      <alignment horizontal="left" vertical="center" wrapText="1"/>
    </xf>
    <xf numFmtId="0" fontId="1" fillId="6" borderId="8" xfId="0" applyFont="1" applyFill="1" applyBorder="1" applyAlignment="1">
      <alignment horizontal="left" vertical="center" wrapText="1"/>
    </xf>
    <xf numFmtId="14" fontId="1" fillId="6" borderId="1" xfId="0" applyNumberFormat="1" applyFont="1" applyFill="1" applyBorder="1" applyAlignment="1">
      <alignment horizontal="left" vertical="center"/>
    </xf>
    <xf numFmtId="14" fontId="1" fillId="6" borderId="7" xfId="0" applyNumberFormat="1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left" vertical="top"/>
    </xf>
    <xf numFmtId="164" fontId="18" fillId="4" borderId="15" xfId="0" applyNumberFormat="1" applyFont="1" applyFill="1" applyBorder="1" applyAlignment="1">
      <alignment horizontal="center" vertical="center" wrapText="1"/>
    </xf>
    <xf numFmtId="164" fontId="18" fillId="4" borderId="16" xfId="0" applyNumberFormat="1" applyFont="1" applyFill="1" applyBorder="1" applyAlignment="1">
      <alignment horizontal="center" vertical="center" wrapText="1"/>
    </xf>
    <xf numFmtId="164" fontId="18" fillId="4" borderId="14" xfId="0" applyNumberFormat="1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17" fillId="7" borderId="13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2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67070</xdr:colOff>
      <xdr:row>0</xdr:row>
      <xdr:rowOff>80736</xdr:rowOff>
    </xdr:from>
    <xdr:to>
      <xdr:col>0</xdr:col>
      <xdr:colOff>521224</xdr:colOff>
      <xdr:row>1</xdr:row>
      <xdr:rowOff>272143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70" y="80736"/>
          <a:ext cx="454154" cy="5899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36"/>
  <sheetViews>
    <sheetView tabSelected="1" zoomScale="98" zoomScaleNormal="98" workbookViewId="0">
      <pane xSplit="3" ySplit="2" topLeftCell="D21" activePane="bottomRight" state="frozen"/>
      <selection pane="topRight" activeCell="E1" sqref="E1"/>
      <selection pane="bottomLeft" activeCell="A3" sqref="A3"/>
      <selection pane="bottomRight" activeCell="E7" sqref="E7"/>
    </sheetView>
  </sheetViews>
  <sheetFormatPr defaultColWidth="9.109375" defaultRowHeight="14.4" x14ac:dyDescent="0.3"/>
  <cols>
    <col min="1" max="1" width="9.5546875" style="24" customWidth="1"/>
    <col min="2" max="2" width="43.6640625" style="23" customWidth="1"/>
    <col min="3" max="3" width="15.6640625" style="24" customWidth="1"/>
    <col min="4" max="4" width="4.33203125" style="120" customWidth="1"/>
    <col min="5" max="5" width="12.6640625" style="105" customWidth="1"/>
    <col min="6" max="6" width="13.33203125" style="23" customWidth="1"/>
    <col min="7" max="7" width="14.88671875" style="23" customWidth="1"/>
    <col min="8" max="8" width="13.88671875" style="24" customWidth="1"/>
    <col min="9" max="9" width="18.44140625" style="23" bestFit="1" customWidth="1"/>
    <col min="10" max="10" width="5.109375" style="24" customWidth="1"/>
    <col min="11" max="11" width="14.33203125" style="23" customWidth="1"/>
    <col min="12" max="12" width="13.33203125" style="23" customWidth="1"/>
    <col min="13" max="13" width="14.33203125" style="23" customWidth="1"/>
    <col min="14" max="14" width="11.6640625" style="23" customWidth="1"/>
    <col min="15" max="15" width="17.109375" style="23" customWidth="1"/>
    <col min="16" max="16" width="4.88671875" style="24" customWidth="1"/>
    <col min="17" max="17" width="15.88671875" style="23" customWidth="1"/>
    <col min="18" max="18" width="14" style="23" customWidth="1"/>
    <col min="19" max="19" width="13.88671875" style="23" customWidth="1"/>
    <col min="20" max="20" width="14.5546875" style="23" customWidth="1"/>
    <col min="21" max="21" width="16.109375" style="23" customWidth="1"/>
    <col min="22" max="22" width="15.109375" style="23" customWidth="1"/>
    <col min="23" max="23" width="18.88671875" style="23" customWidth="1"/>
    <col min="24" max="24" width="36.6640625" style="23" customWidth="1"/>
    <col min="25" max="16384" width="9.109375" style="23"/>
  </cols>
  <sheetData>
    <row r="1" spans="1:29" s="17" customFormat="1" ht="31.2" x14ac:dyDescent="0.6">
      <c r="A1" s="79"/>
      <c r="B1" s="3" t="s">
        <v>13</v>
      </c>
      <c r="C1" s="4"/>
      <c r="D1" s="106"/>
      <c r="E1" s="94"/>
      <c r="F1" s="2"/>
      <c r="G1" s="2"/>
      <c r="H1" s="37"/>
      <c r="I1" s="2"/>
      <c r="J1" s="37"/>
      <c r="K1" s="2"/>
      <c r="L1" s="2"/>
      <c r="M1" s="2"/>
      <c r="N1" s="2"/>
      <c r="O1" s="2"/>
      <c r="P1" s="37"/>
      <c r="Q1" s="2"/>
      <c r="R1" s="6"/>
      <c r="S1" s="6"/>
      <c r="T1" s="6"/>
      <c r="U1" s="6"/>
      <c r="V1" s="2"/>
      <c r="W1" s="2"/>
      <c r="X1" s="2"/>
    </row>
    <row r="2" spans="1:29" s="20" customFormat="1" ht="28.95" customHeight="1" x14ac:dyDescent="0.3">
      <c r="A2" s="80"/>
      <c r="B2" s="15" t="s">
        <v>26</v>
      </c>
      <c r="C2" s="5"/>
      <c r="D2" s="107"/>
      <c r="E2" s="95"/>
      <c r="F2" s="18"/>
      <c r="G2" s="18"/>
      <c r="H2" s="38"/>
      <c r="I2" s="18"/>
      <c r="J2" s="38"/>
      <c r="K2" s="18"/>
      <c r="L2" s="18"/>
      <c r="M2" s="18"/>
      <c r="N2" s="18"/>
      <c r="O2" s="18"/>
      <c r="P2" s="38"/>
      <c r="Q2" s="18"/>
      <c r="R2" s="19"/>
      <c r="S2" s="19"/>
      <c r="T2" s="19"/>
      <c r="U2" s="19"/>
      <c r="V2" s="18"/>
      <c r="W2" s="18"/>
      <c r="X2" s="18"/>
    </row>
    <row r="3" spans="1:29" s="22" customFormat="1" ht="15.6" x14ac:dyDescent="0.3">
      <c r="A3" s="81" t="s">
        <v>31</v>
      </c>
      <c r="B3" s="92" t="s">
        <v>51</v>
      </c>
      <c r="C3" s="14"/>
      <c r="D3" s="108"/>
      <c r="E3" s="96"/>
      <c r="F3" s="13"/>
      <c r="G3" s="13"/>
      <c r="H3" s="39"/>
      <c r="I3" s="13"/>
      <c r="J3" s="39"/>
      <c r="K3" s="13"/>
      <c r="L3" s="13"/>
      <c r="M3" s="13"/>
      <c r="N3" s="13"/>
      <c r="O3" s="13"/>
      <c r="P3" s="39"/>
      <c r="Q3" s="13"/>
      <c r="R3" s="13"/>
      <c r="S3" s="13"/>
      <c r="T3" s="13"/>
      <c r="U3" s="13"/>
      <c r="V3" s="21"/>
      <c r="W3" s="21"/>
      <c r="X3" s="21"/>
      <c r="Y3" s="21"/>
      <c r="Z3" s="21"/>
      <c r="AA3" s="21"/>
      <c r="AB3" s="21"/>
      <c r="AC3" s="21"/>
    </row>
    <row r="4" spans="1:29" s="22" customFormat="1" ht="15.6" x14ac:dyDescent="0.3">
      <c r="A4" s="81" t="s">
        <v>32</v>
      </c>
      <c r="B4" s="139" t="s">
        <v>52</v>
      </c>
      <c r="C4" s="14"/>
      <c r="D4" s="109"/>
      <c r="E4" s="97"/>
      <c r="F4" s="16"/>
      <c r="G4" s="16"/>
      <c r="H4" s="14"/>
      <c r="I4" s="16"/>
      <c r="J4" s="14"/>
      <c r="K4" s="16"/>
      <c r="L4" s="16"/>
      <c r="M4" s="16"/>
      <c r="N4" s="16"/>
      <c r="O4" s="16"/>
      <c r="P4" s="14"/>
      <c r="Q4" s="16"/>
      <c r="R4" s="13"/>
      <c r="S4" s="13"/>
      <c r="T4" s="13"/>
      <c r="U4" s="13"/>
      <c r="V4" s="21"/>
      <c r="W4" s="21"/>
      <c r="X4" s="21"/>
      <c r="Y4" s="21"/>
      <c r="Z4" s="21"/>
      <c r="AA4" s="21"/>
      <c r="AB4" s="21"/>
      <c r="AC4" s="21"/>
    </row>
    <row r="5" spans="1:29" s="22" customFormat="1" ht="31.2" x14ac:dyDescent="0.3">
      <c r="A5" s="82" t="s">
        <v>14</v>
      </c>
      <c r="B5" s="74"/>
      <c r="C5" s="14"/>
      <c r="D5" s="110"/>
      <c r="E5" s="98"/>
      <c r="F5" s="9"/>
      <c r="G5" s="9"/>
      <c r="H5" s="40"/>
      <c r="I5" s="9"/>
      <c r="J5" s="40"/>
      <c r="K5" s="9"/>
      <c r="L5" s="9"/>
      <c r="M5" s="9"/>
      <c r="N5" s="9"/>
      <c r="O5" s="9"/>
      <c r="P5" s="40"/>
      <c r="Q5" s="9"/>
      <c r="R5" s="13"/>
      <c r="S5" s="13"/>
      <c r="T5" s="13"/>
      <c r="U5" s="13"/>
      <c r="V5" s="21"/>
      <c r="W5" s="21"/>
      <c r="X5" s="21"/>
      <c r="Y5" s="21"/>
      <c r="Z5" s="21"/>
      <c r="AA5" s="21"/>
      <c r="AB5" s="21"/>
      <c r="AC5" s="21"/>
    </row>
    <row r="6" spans="1:29" s="20" customFormat="1" ht="5.25" customHeight="1" x14ac:dyDescent="0.3">
      <c r="A6" s="83"/>
      <c r="B6" s="25"/>
      <c r="C6" s="14"/>
      <c r="D6" s="110"/>
      <c r="E6" s="98"/>
      <c r="F6" s="9"/>
      <c r="G6" s="9"/>
      <c r="H6" s="40"/>
      <c r="I6" s="9"/>
      <c r="J6" s="40"/>
      <c r="K6" s="9"/>
      <c r="L6" s="9"/>
      <c r="M6" s="9"/>
      <c r="N6" s="9"/>
      <c r="O6" s="9"/>
      <c r="P6" s="40"/>
      <c r="Q6" s="9"/>
      <c r="R6" s="13"/>
      <c r="S6" s="13"/>
      <c r="T6" s="13"/>
      <c r="U6" s="13"/>
      <c r="V6" s="21"/>
      <c r="W6" s="21"/>
      <c r="X6" s="21"/>
      <c r="Y6" s="21"/>
      <c r="Z6" s="21"/>
      <c r="AA6" s="21"/>
      <c r="AB6" s="21"/>
      <c r="AC6" s="21"/>
    </row>
    <row r="7" spans="1:29" s="21" customFormat="1" ht="15.6" x14ac:dyDescent="0.3">
      <c r="A7" s="93" t="s">
        <v>3</v>
      </c>
      <c r="B7" s="10"/>
      <c r="C7" s="30"/>
      <c r="D7" s="110"/>
      <c r="E7" s="98"/>
      <c r="F7" s="9"/>
      <c r="G7" s="9"/>
      <c r="H7" s="40"/>
      <c r="I7" s="9"/>
      <c r="J7" s="40"/>
      <c r="K7" s="9"/>
      <c r="L7" s="9"/>
      <c r="M7" s="9"/>
      <c r="N7" s="9"/>
      <c r="O7" s="9"/>
      <c r="P7" s="40"/>
      <c r="Q7" s="9"/>
      <c r="R7" s="13"/>
      <c r="S7" s="13"/>
      <c r="T7" s="13"/>
      <c r="U7" s="13"/>
    </row>
    <row r="8" spans="1:29" s="21" customFormat="1" ht="15.6" x14ac:dyDescent="0.3">
      <c r="A8" s="26" t="s">
        <v>27</v>
      </c>
      <c r="B8" s="11"/>
      <c r="C8" s="32"/>
      <c r="D8" s="110"/>
      <c r="E8" s="98"/>
      <c r="F8" s="9"/>
      <c r="G8" s="9"/>
      <c r="H8" s="40"/>
      <c r="I8" s="9"/>
      <c r="J8" s="40"/>
      <c r="K8" s="9"/>
      <c r="L8" s="9"/>
      <c r="M8" s="9"/>
      <c r="N8" s="9"/>
      <c r="O8" s="9"/>
      <c r="P8" s="40"/>
      <c r="Q8" s="9"/>
      <c r="R8" s="13"/>
      <c r="S8" s="13"/>
      <c r="T8" s="13"/>
      <c r="U8" s="13"/>
    </row>
    <row r="9" spans="1:29" s="21" customFormat="1" ht="15.6" x14ac:dyDescent="0.3">
      <c r="A9" s="12" t="s">
        <v>28</v>
      </c>
      <c r="B9" s="7"/>
      <c r="C9" s="31"/>
      <c r="D9" s="110"/>
      <c r="E9" s="98"/>
      <c r="F9" s="9"/>
      <c r="G9" s="9"/>
      <c r="H9" s="40"/>
      <c r="I9" s="9"/>
      <c r="J9" s="40"/>
      <c r="K9" s="9"/>
      <c r="L9" s="9"/>
      <c r="M9" s="9"/>
      <c r="N9" s="9"/>
      <c r="O9" s="9"/>
      <c r="P9" s="40"/>
      <c r="Q9" s="9"/>
      <c r="R9" s="13"/>
      <c r="S9" s="13"/>
      <c r="T9" s="13"/>
      <c r="U9" s="13"/>
    </row>
    <row r="10" spans="1:29" s="21" customFormat="1" ht="15.6" x14ac:dyDescent="0.3">
      <c r="A10" s="12" t="s">
        <v>29</v>
      </c>
      <c r="B10" s="7"/>
      <c r="C10" s="31"/>
      <c r="D10" s="110"/>
      <c r="E10" s="98"/>
      <c r="F10" s="9"/>
      <c r="G10" s="9"/>
      <c r="H10" s="40"/>
      <c r="I10" s="9"/>
      <c r="J10" s="40"/>
      <c r="K10" s="9"/>
      <c r="L10" s="9"/>
      <c r="M10" s="9"/>
      <c r="N10" s="9"/>
      <c r="O10" s="9"/>
      <c r="P10" s="40"/>
      <c r="Q10" s="9"/>
      <c r="R10" s="13"/>
      <c r="S10" s="13"/>
      <c r="T10" s="13"/>
      <c r="U10" s="13"/>
    </row>
    <row r="11" spans="1:29" s="21" customFormat="1" ht="4.5" customHeight="1" x14ac:dyDescent="0.3">
      <c r="A11" s="84"/>
      <c r="B11" s="7"/>
      <c r="C11" s="31"/>
      <c r="D11" s="110"/>
      <c r="E11" s="98"/>
      <c r="F11" s="9"/>
      <c r="G11" s="9"/>
      <c r="H11" s="40"/>
      <c r="I11" s="9"/>
      <c r="J11" s="40"/>
      <c r="K11" s="9"/>
      <c r="L11" s="9"/>
      <c r="M11" s="9"/>
      <c r="N11" s="9"/>
      <c r="O11" s="9"/>
      <c r="P11" s="40"/>
      <c r="Q11" s="9"/>
      <c r="R11" s="13"/>
      <c r="S11" s="13"/>
      <c r="T11" s="13"/>
      <c r="U11" s="13"/>
    </row>
    <row r="12" spans="1:29" s="21" customFormat="1" ht="4.5" customHeight="1" x14ac:dyDescent="0.3">
      <c r="A12" s="32"/>
      <c r="B12" s="8"/>
      <c r="C12" s="14"/>
      <c r="D12" s="110"/>
      <c r="E12" s="98"/>
      <c r="F12" s="9"/>
      <c r="G12" s="9"/>
      <c r="H12" s="40"/>
      <c r="I12" s="9"/>
      <c r="J12" s="40"/>
      <c r="K12" s="9"/>
      <c r="L12" s="9"/>
      <c r="M12" s="9"/>
      <c r="N12" s="9"/>
      <c r="O12" s="9"/>
      <c r="P12" s="40"/>
      <c r="Q12" s="9"/>
      <c r="R12" s="13"/>
      <c r="S12" s="13"/>
      <c r="T12" s="13"/>
      <c r="U12" s="13"/>
    </row>
    <row r="13" spans="1:29" s="78" customFormat="1" ht="28.5" customHeight="1" x14ac:dyDescent="0.3">
      <c r="A13" s="138" t="s">
        <v>0</v>
      </c>
      <c r="B13" s="138" t="s">
        <v>15</v>
      </c>
      <c r="C13" s="138" t="s">
        <v>1</v>
      </c>
      <c r="D13" s="137" t="s">
        <v>4</v>
      </c>
      <c r="E13" s="137"/>
      <c r="F13" s="137"/>
      <c r="G13" s="137"/>
      <c r="H13" s="137"/>
      <c r="I13" s="137"/>
      <c r="J13" s="121" t="s">
        <v>5</v>
      </c>
      <c r="K13" s="121"/>
      <c r="L13" s="121"/>
      <c r="M13" s="121"/>
      <c r="N13" s="121"/>
      <c r="O13" s="121"/>
      <c r="P13" s="137" t="s">
        <v>6</v>
      </c>
      <c r="Q13" s="137"/>
      <c r="R13" s="137"/>
      <c r="S13" s="137"/>
      <c r="T13" s="137"/>
      <c r="U13" s="137"/>
      <c r="V13" s="121" t="s">
        <v>8</v>
      </c>
      <c r="W13" s="121"/>
    </row>
    <row r="14" spans="1:29" ht="54.75" customHeight="1" x14ac:dyDescent="0.3">
      <c r="A14" s="138"/>
      <c r="B14" s="138"/>
      <c r="C14" s="138"/>
      <c r="D14" s="111" t="s">
        <v>7</v>
      </c>
      <c r="E14" s="99" t="s">
        <v>11</v>
      </c>
      <c r="F14" s="42" t="s">
        <v>22</v>
      </c>
      <c r="G14" s="42" t="s">
        <v>40</v>
      </c>
      <c r="H14" s="42" t="s">
        <v>41</v>
      </c>
      <c r="I14" s="42" t="s">
        <v>39</v>
      </c>
      <c r="J14" s="41" t="s">
        <v>9</v>
      </c>
      <c r="K14" s="43" t="s">
        <v>11</v>
      </c>
      <c r="L14" s="43" t="s">
        <v>20</v>
      </c>
      <c r="M14" s="43" t="s">
        <v>40</v>
      </c>
      <c r="N14" s="43" t="s">
        <v>41</v>
      </c>
      <c r="O14" s="43" t="s">
        <v>39</v>
      </c>
      <c r="P14" s="41" t="s">
        <v>9</v>
      </c>
      <c r="Q14" s="43" t="s">
        <v>11</v>
      </c>
      <c r="R14" s="43" t="s">
        <v>21</v>
      </c>
      <c r="S14" s="43" t="s">
        <v>40</v>
      </c>
      <c r="T14" s="43" t="s">
        <v>41</v>
      </c>
      <c r="U14" s="43" t="s">
        <v>39</v>
      </c>
      <c r="V14" s="43" t="s">
        <v>12</v>
      </c>
      <c r="W14" s="43" t="s">
        <v>43</v>
      </c>
      <c r="X14" s="72" t="s">
        <v>24</v>
      </c>
    </row>
    <row r="15" spans="1:29" s="1" customFormat="1" ht="15.6" x14ac:dyDescent="0.3">
      <c r="A15" s="85">
        <v>1</v>
      </c>
      <c r="B15" s="75" t="s">
        <v>33</v>
      </c>
      <c r="C15" s="44"/>
      <c r="D15" s="112"/>
      <c r="E15" s="100"/>
      <c r="F15" s="46">
        <f>SUM(F16:F20)</f>
        <v>0</v>
      </c>
      <c r="G15" s="46"/>
      <c r="H15" s="47"/>
      <c r="I15" s="46">
        <f>SUM(I16:I20)</f>
        <v>0</v>
      </c>
      <c r="J15" s="45"/>
      <c r="K15" s="47"/>
      <c r="L15" s="46">
        <f>SUBTOTAL(9, L16:L19)</f>
        <v>0</v>
      </c>
      <c r="M15" s="46"/>
      <c r="N15" s="46"/>
      <c r="O15" s="46"/>
      <c r="P15" s="45"/>
      <c r="Q15" s="46"/>
      <c r="R15" s="46">
        <f>SUBTOTAL(9, R16:R19)</f>
        <v>0</v>
      </c>
      <c r="S15" s="46"/>
      <c r="T15" s="46"/>
      <c r="U15" s="46"/>
      <c r="V15" s="46">
        <f>SUBTOTAL(9, V16:V19)</f>
        <v>0</v>
      </c>
      <c r="W15" s="46">
        <f>SUBTOTAL(9, W16:W19)</f>
        <v>0</v>
      </c>
      <c r="X15" s="73"/>
    </row>
    <row r="16" spans="1:29" s="1" customFormat="1" ht="15.6" x14ac:dyDescent="0.3">
      <c r="A16" s="86" t="s">
        <v>10</v>
      </c>
      <c r="B16" s="87" t="s">
        <v>34</v>
      </c>
      <c r="C16" s="48" t="s">
        <v>48</v>
      </c>
      <c r="D16" s="113">
        <v>1</v>
      </c>
      <c r="E16" s="101">
        <v>0</v>
      </c>
      <c r="F16" s="51">
        <f>D16*E16</f>
        <v>0</v>
      </c>
      <c r="G16" s="51">
        <f>F16*1000</f>
        <v>0</v>
      </c>
      <c r="H16" s="52">
        <v>0</v>
      </c>
      <c r="I16" s="51">
        <f>G16-(G16*H16)</f>
        <v>0</v>
      </c>
      <c r="J16" s="49">
        <v>1</v>
      </c>
      <c r="K16" s="50">
        <v>0</v>
      </c>
      <c r="L16" s="53">
        <f t="shared" ref="L16:L17" si="0">J16*K16</f>
        <v>0</v>
      </c>
      <c r="M16" s="51">
        <f>L16*1000</f>
        <v>0</v>
      </c>
      <c r="N16" s="52">
        <v>0</v>
      </c>
      <c r="O16" s="51">
        <f>M16-(M16*N16)</f>
        <v>0</v>
      </c>
      <c r="P16" s="49">
        <v>1</v>
      </c>
      <c r="Q16" s="50">
        <v>0</v>
      </c>
      <c r="R16" s="53">
        <f t="shared" ref="R16:R17" si="1">P16*Q16</f>
        <v>0</v>
      </c>
      <c r="S16" s="51">
        <f>R16*1000</f>
        <v>0</v>
      </c>
      <c r="T16" s="52">
        <v>0</v>
      </c>
      <c r="U16" s="51">
        <f>S16-(S16*T16)</f>
        <v>0</v>
      </c>
      <c r="V16" s="54">
        <f>SUM(F16,L16,R16)</f>
        <v>0</v>
      </c>
      <c r="W16" s="54">
        <f>U16+O16+I16</f>
        <v>0</v>
      </c>
      <c r="X16" s="73"/>
    </row>
    <row r="17" spans="1:24" s="1" customFormat="1" ht="27.6" x14ac:dyDescent="0.3">
      <c r="A17" s="86" t="s">
        <v>30</v>
      </c>
      <c r="B17" s="87" t="s">
        <v>35</v>
      </c>
      <c r="C17" s="48" t="s">
        <v>48</v>
      </c>
      <c r="D17" s="113">
        <v>1</v>
      </c>
      <c r="E17" s="101">
        <v>0</v>
      </c>
      <c r="F17" s="51">
        <f>D17*E17</f>
        <v>0</v>
      </c>
      <c r="G17" s="51">
        <f t="shared" ref="G17:G26" si="2">F17*1000</f>
        <v>0</v>
      </c>
      <c r="H17" s="52">
        <v>0</v>
      </c>
      <c r="I17" s="51">
        <f t="shared" ref="I17:I26" si="3">G17-(G17*H17)</f>
        <v>0</v>
      </c>
      <c r="J17" s="49">
        <v>1</v>
      </c>
      <c r="K17" s="50">
        <v>0</v>
      </c>
      <c r="L17" s="53">
        <f t="shared" si="0"/>
        <v>0</v>
      </c>
      <c r="M17" s="51">
        <f>L17*1000</f>
        <v>0</v>
      </c>
      <c r="N17" s="52">
        <v>0</v>
      </c>
      <c r="O17" s="51">
        <f t="shared" ref="O17:O20" si="4">M17-(M17*N17)</f>
        <v>0</v>
      </c>
      <c r="P17" s="49">
        <v>1</v>
      </c>
      <c r="Q17" s="50">
        <v>0</v>
      </c>
      <c r="R17" s="53">
        <f t="shared" si="1"/>
        <v>0</v>
      </c>
      <c r="S17" s="51">
        <f t="shared" ref="S17:S26" si="5">R17*1000</f>
        <v>0</v>
      </c>
      <c r="T17" s="52">
        <v>0</v>
      </c>
      <c r="U17" s="51">
        <f t="shared" ref="U17:U26" si="6">S17-(S17*T17)</f>
        <v>0</v>
      </c>
      <c r="V17" s="54">
        <f>SUM(F17,L17,R17)</f>
        <v>0</v>
      </c>
      <c r="W17" s="54">
        <f t="shared" ref="W17:W20" si="7">U17+O17+I17</f>
        <v>0</v>
      </c>
      <c r="X17" s="73"/>
    </row>
    <row r="18" spans="1:24" ht="41.4" x14ac:dyDescent="0.3">
      <c r="A18" s="48">
        <v>1.3</v>
      </c>
      <c r="B18" s="87" t="s">
        <v>36</v>
      </c>
      <c r="C18" s="48" t="s">
        <v>48</v>
      </c>
      <c r="D18" s="113">
        <v>1</v>
      </c>
      <c r="E18" s="101">
        <v>0</v>
      </c>
      <c r="F18" s="51">
        <f>D18*E18</f>
        <v>0</v>
      </c>
      <c r="G18" s="51">
        <f t="shared" si="2"/>
        <v>0</v>
      </c>
      <c r="H18" s="52">
        <v>0</v>
      </c>
      <c r="I18" s="51">
        <f t="shared" ref="I18" si="8">G18-(G18*H18)</f>
        <v>0</v>
      </c>
      <c r="J18" s="49">
        <v>1</v>
      </c>
      <c r="K18" s="50">
        <v>0</v>
      </c>
      <c r="L18" s="51">
        <f>J18*K18</f>
        <v>0</v>
      </c>
      <c r="M18" s="51">
        <f>L18*1000</f>
        <v>0</v>
      </c>
      <c r="N18" s="52">
        <v>0</v>
      </c>
      <c r="O18" s="51">
        <f t="shared" si="4"/>
        <v>0</v>
      </c>
      <c r="P18" s="49">
        <v>1</v>
      </c>
      <c r="Q18" s="50">
        <v>0</v>
      </c>
      <c r="R18" s="51">
        <f>P18*Q18</f>
        <v>0</v>
      </c>
      <c r="S18" s="51">
        <f t="shared" si="5"/>
        <v>0</v>
      </c>
      <c r="T18" s="52">
        <v>0</v>
      </c>
      <c r="U18" s="51">
        <f t="shared" si="6"/>
        <v>0</v>
      </c>
      <c r="V18" s="56">
        <f>SUBTOTAL(9, V19:V19)</f>
        <v>0</v>
      </c>
      <c r="W18" s="54">
        <f t="shared" si="7"/>
        <v>0</v>
      </c>
      <c r="X18" s="73"/>
    </row>
    <row r="19" spans="1:24" ht="15.6" x14ac:dyDescent="0.3">
      <c r="A19" s="86">
        <v>1.4</v>
      </c>
      <c r="B19" s="87" t="s">
        <v>37</v>
      </c>
      <c r="C19" s="48" t="s">
        <v>48</v>
      </c>
      <c r="D19" s="114">
        <v>1</v>
      </c>
      <c r="E19" s="101">
        <v>0</v>
      </c>
      <c r="F19" s="51">
        <f>D19*E19</f>
        <v>0</v>
      </c>
      <c r="G19" s="51">
        <f t="shared" si="2"/>
        <v>0</v>
      </c>
      <c r="H19" s="52">
        <v>0</v>
      </c>
      <c r="I19" s="51">
        <f t="shared" si="3"/>
        <v>0</v>
      </c>
      <c r="J19" s="57">
        <v>1</v>
      </c>
      <c r="K19" s="50">
        <v>0</v>
      </c>
      <c r="L19" s="53">
        <f>J19*K19</f>
        <v>0</v>
      </c>
      <c r="M19" s="51">
        <f>L19*1000</f>
        <v>0</v>
      </c>
      <c r="N19" s="52">
        <v>0</v>
      </c>
      <c r="O19" s="51">
        <f t="shared" si="4"/>
        <v>0</v>
      </c>
      <c r="P19" s="57">
        <v>1</v>
      </c>
      <c r="Q19" s="50">
        <v>0</v>
      </c>
      <c r="R19" s="53">
        <f>P19*Q19</f>
        <v>0</v>
      </c>
      <c r="S19" s="51">
        <f t="shared" si="5"/>
        <v>0</v>
      </c>
      <c r="T19" s="52">
        <v>0</v>
      </c>
      <c r="U19" s="51">
        <f t="shared" si="6"/>
        <v>0</v>
      </c>
      <c r="V19" s="54">
        <f>SUM(F19,L19,R19)</f>
        <v>0</v>
      </c>
      <c r="W19" s="54">
        <f t="shared" si="7"/>
        <v>0</v>
      </c>
      <c r="X19" s="73"/>
    </row>
    <row r="20" spans="1:24" ht="27.6" x14ac:dyDescent="0.3">
      <c r="A20" s="86">
        <v>1.5</v>
      </c>
      <c r="B20" s="87" t="s">
        <v>38</v>
      </c>
      <c r="C20" s="48" t="s">
        <v>48</v>
      </c>
      <c r="D20" s="114">
        <v>1</v>
      </c>
      <c r="E20" s="101">
        <v>0</v>
      </c>
      <c r="F20" s="51">
        <f>D20*E20</f>
        <v>0</v>
      </c>
      <c r="G20" s="51">
        <f t="shared" si="2"/>
        <v>0</v>
      </c>
      <c r="H20" s="52">
        <v>0</v>
      </c>
      <c r="I20" s="51">
        <f t="shared" si="3"/>
        <v>0</v>
      </c>
      <c r="J20" s="57">
        <v>1</v>
      </c>
      <c r="K20" s="50">
        <v>0</v>
      </c>
      <c r="L20" s="53">
        <f>J20*K20</f>
        <v>0</v>
      </c>
      <c r="M20" s="51">
        <f>L20*1000</f>
        <v>0</v>
      </c>
      <c r="N20" s="52">
        <v>0</v>
      </c>
      <c r="O20" s="51">
        <f t="shared" si="4"/>
        <v>0</v>
      </c>
      <c r="P20" s="57">
        <v>1</v>
      </c>
      <c r="Q20" s="50">
        <v>0</v>
      </c>
      <c r="R20" s="53">
        <f>P20*Q20</f>
        <v>0</v>
      </c>
      <c r="S20" s="51">
        <f t="shared" si="5"/>
        <v>0</v>
      </c>
      <c r="T20" s="52">
        <v>0</v>
      </c>
      <c r="U20" s="51">
        <f t="shared" si="6"/>
        <v>0</v>
      </c>
      <c r="V20" s="54">
        <f>SUM(F20,L20,R20)</f>
        <v>0</v>
      </c>
      <c r="W20" s="54">
        <f t="shared" si="7"/>
        <v>0</v>
      </c>
      <c r="X20" s="73"/>
    </row>
    <row r="21" spans="1:24" s="77" customFormat="1" ht="15.6" x14ac:dyDescent="0.3">
      <c r="A21" s="85">
        <v>2</v>
      </c>
      <c r="B21" s="91" t="s">
        <v>47</v>
      </c>
      <c r="C21" s="58"/>
      <c r="D21" s="115"/>
      <c r="E21" s="100"/>
      <c r="F21" s="46">
        <f>SUM(F22)</f>
        <v>0</v>
      </c>
      <c r="G21" s="59"/>
      <c r="H21" s="60"/>
      <c r="I21" s="59">
        <f>I22</f>
        <v>0</v>
      </c>
      <c r="J21" s="45"/>
      <c r="K21" s="47"/>
      <c r="L21" s="46">
        <f>SUBTOTAL(9,L22:L22)</f>
        <v>0</v>
      </c>
      <c r="M21" s="46"/>
      <c r="N21" s="46"/>
      <c r="O21" s="46"/>
      <c r="P21" s="45"/>
      <c r="Q21" s="45"/>
      <c r="R21" s="46">
        <f>SUBTOTAL(9,R22:R22)</f>
        <v>0</v>
      </c>
      <c r="S21" s="46"/>
      <c r="T21" s="46"/>
      <c r="U21" s="46"/>
      <c r="V21" s="46">
        <f>SUBTOTAL(9,V22:V22)</f>
        <v>0</v>
      </c>
      <c r="W21" s="46">
        <f>SUBTOTAL(9,W22:W22)</f>
        <v>0</v>
      </c>
      <c r="X21" s="76"/>
    </row>
    <row r="22" spans="1:24" ht="89.25" customHeight="1" x14ac:dyDescent="0.3">
      <c r="A22" s="86" t="s">
        <v>50</v>
      </c>
      <c r="B22" s="88" t="s">
        <v>49</v>
      </c>
      <c r="C22" s="134" t="s">
        <v>46</v>
      </c>
      <c r="D22" s="135"/>
      <c r="E22" s="136"/>
      <c r="F22" s="51">
        <v>0</v>
      </c>
      <c r="G22" s="131" t="s">
        <v>45</v>
      </c>
      <c r="H22" s="132"/>
      <c r="I22" s="133"/>
      <c r="J22" s="62"/>
      <c r="K22" s="50">
        <v>0</v>
      </c>
      <c r="L22" s="53">
        <f>J22*K22</f>
        <v>0</v>
      </c>
      <c r="M22" s="53"/>
      <c r="N22" s="52">
        <v>0</v>
      </c>
      <c r="O22" s="53"/>
      <c r="P22" s="62"/>
      <c r="Q22" s="50">
        <v>0</v>
      </c>
      <c r="R22" s="53">
        <f>P22*Q22</f>
        <v>0</v>
      </c>
      <c r="S22" s="51">
        <f t="shared" si="5"/>
        <v>0</v>
      </c>
      <c r="T22" s="52">
        <v>0</v>
      </c>
      <c r="U22" s="51">
        <f t="shared" si="6"/>
        <v>0</v>
      </c>
      <c r="V22" s="53"/>
      <c r="W22" s="53"/>
      <c r="X22" s="73"/>
    </row>
    <row r="23" spans="1:24" ht="15.6" x14ac:dyDescent="0.3">
      <c r="A23" s="85">
        <v>3</v>
      </c>
      <c r="B23" s="89" t="s">
        <v>44</v>
      </c>
      <c r="C23" s="63"/>
      <c r="D23" s="116"/>
      <c r="E23" s="102"/>
      <c r="F23" s="46">
        <f>SUM(F24:F26)</f>
        <v>0</v>
      </c>
      <c r="G23" s="59"/>
      <c r="H23" s="60"/>
      <c r="I23" s="46">
        <f t="shared" si="3"/>
        <v>0</v>
      </c>
      <c r="J23" s="65"/>
      <c r="K23" s="64">
        <v>0</v>
      </c>
      <c r="L23" s="66">
        <f>J23*K23</f>
        <v>0</v>
      </c>
      <c r="M23" s="66"/>
      <c r="N23" s="66"/>
      <c r="O23" s="66"/>
      <c r="P23" s="65"/>
      <c r="Q23" s="64">
        <v>0</v>
      </c>
      <c r="R23" s="66">
        <f>P23*Q23</f>
        <v>0</v>
      </c>
      <c r="S23" s="66"/>
      <c r="T23" s="66"/>
      <c r="U23" s="66"/>
      <c r="V23" s="67">
        <f>SUM(F23,L23,R23)</f>
        <v>0</v>
      </c>
      <c r="W23" s="67"/>
      <c r="X23" s="73"/>
    </row>
    <row r="24" spans="1:24" ht="15.6" x14ac:dyDescent="0.3">
      <c r="A24" s="86">
        <v>3.1</v>
      </c>
      <c r="B24" s="90" t="s">
        <v>42</v>
      </c>
      <c r="C24" s="61"/>
      <c r="D24" s="113"/>
      <c r="E24" s="101">
        <v>0</v>
      </c>
      <c r="F24" s="51"/>
      <c r="G24" s="51"/>
      <c r="H24" s="52">
        <v>0</v>
      </c>
      <c r="I24" s="51"/>
      <c r="J24" s="62"/>
      <c r="K24" s="50"/>
      <c r="L24" s="53"/>
      <c r="M24" s="53"/>
      <c r="N24" s="52">
        <v>0</v>
      </c>
      <c r="O24" s="53"/>
      <c r="P24" s="62"/>
      <c r="Q24" s="50"/>
      <c r="R24" s="53">
        <f>P24*Q24</f>
        <v>0</v>
      </c>
      <c r="S24" s="51">
        <f t="shared" si="5"/>
        <v>0</v>
      </c>
      <c r="T24" s="52">
        <v>0</v>
      </c>
      <c r="U24" s="51">
        <f t="shared" si="6"/>
        <v>0</v>
      </c>
      <c r="V24" s="54">
        <f t="shared" ref="V24:V26" si="9">SUM(F24,L24,R24)</f>
        <v>0</v>
      </c>
      <c r="W24" s="54">
        <f t="shared" ref="W24:W26" si="10">U24+O24+I24</f>
        <v>0</v>
      </c>
      <c r="X24" s="73"/>
    </row>
    <row r="25" spans="1:24" ht="15.6" x14ac:dyDescent="0.3">
      <c r="A25" s="86">
        <v>3.2</v>
      </c>
      <c r="B25" s="90" t="s">
        <v>42</v>
      </c>
      <c r="C25" s="61"/>
      <c r="D25" s="113"/>
      <c r="E25" s="101">
        <v>0</v>
      </c>
      <c r="F25" s="51"/>
      <c r="G25" s="51"/>
      <c r="H25" s="52">
        <v>0</v>
      </c>
      <c r="I25" s="51"/>
      <c r="J25" s="62"/>
      <c r="K25" s="50"/>
      <c r="L25" s="53"/>
      <c r="M25" s="53"/>
      <c r="N25" s="52">
        <v>0</v>
      </c>
      <c r="O25" s="53"/>
      <c r="P25" s="62"/>
      <c r="Q25" s="50"/>
      <c r="R25" s="53">
        <f>P25*Q25</f>
        <v>0</v>
      </c>
      <c r="S25" s="51">
        <f t="shared" si="5"/>
        <v>0</v>
      </c>
      <c r="T25" s="52">
        <v>0</v>
      </c>
      <c r="U25" s="51">
        <f t="shared" si="6"/>
        <v>0</v>
      </c>
      <c r="V25" s="54">
        <f t="shared" si="9"/>
        <v>0</v>
      </c>
      <c r="W25" s="54">
        <f t="shared" si="10"/>
        <v>0</v>
      </c>
      <c r="X25" s="73"/>
    </row>
    <row r="26" spans="1:24" ht="15.6" x14ac:dyDescent="0.3">
      <c r="A26" s="86">
        <v>3.3</v>
      </c>
      <c r="B26" s="90" t="s">
        <v>42</v>
      </c>
      <c r="C26" s="61"/>
      <c r="D26" s="113"/>
      <c r="E26" s="101">
        <v>0</v>
      </c>
      <c r="F26" s="51">
        <f>D26*E26</f>
        <v>0</v>
      </c>
      <c r="G26" s="51">
        <f t="shared" si="2"/>
        <v>0</v>
      </c>
      <c r="H26" s="52">
        <v>0</v>
      </c>
      <c r="I26" s="51">
        <f t="shared" si="3"/>
        <v>0</v>
      </c>
      <c r="J26" s="62"/>
      <c r="K26" s="50">
        <v>0</v>
      </c>
      <c r="L26" s="53">
        <f>J26*K26</f>
        <v>0</v>
      </c>
      <c r="M26" s="53"/>
      <c r="N26" s="52">
        <v>0</v>
      </c>
      <c r="O26" s="53"/>
      <c r="P26" s="62"/>
      <c r="Q26" s="50"/>
      <c r="R26" s="53">
        <f>P26*Q26</f>
        <v>0</v>
      </c>
      <c r="S26" s="51">
        <f t="shared" si="5"/>
        <v>0</v>
      </c>
      <c r="T26" s="52">
        <v>0</v>
      </c>
      <c r="U26" s="51">
        <f t="shared" si="6"/>
        <v>0</v>
      </c>
      <c r="V26" s="54">
        <f t="shared" si="9"/>
        <v>0</v>
      </c>
      <c r="W26" s="54">
        <f t="shared" si="10"/>
        <v>0</v>
      </c>
      <c r="X26" s="73"/>
    </row>
    <row r="27" spans="1:24" ht="15.6" x14ac:dyDescent="0.3">
      <c r="A27" s="69"/>
      <c r="B27" s="68" t="s">
        <v>2</v>
      </c>
      <c r="C27" s="69"/>
      <c r="D27" s="117"/>
      <c r="E27" s="56">
        <f>(E15+E21+E23)*0.15</f>
        <v>0</v>
      </c>
      <c r="F27" s="56">
        <f>(F15+F21+F23)*0.15</f>
        <v>0</v>
      </c>
      <c r="G27" s="56"/>
      <c r="H27" s="55"/>
      <c r="I27" s="56">
        <f>(I15+I21+I23)*0.15</f>
        <v>0</v>
      </c>
      <c r="J27" s="70"/>
      <c r="K27" s="71"/>
      <c r="L27" s="56">
        <f>(L15+L21+L23)*0.15</f>
        <v>0</v>
      </c>
      <c r="M27" s="56"/>
      <c r="N27" s="56"/>
      <c r="O27" s="56"/>
      <c r="P27" s="70"/>
      <c r="Q27" s="71"/>
      <c r="R27" s="56">
        <f>(R15+R21+R23)*0.15</f>
        <v>0</v>
      </c>
      <c r="S27" s="56"/>
      <c r="T27" s="56"/>
      <c r="U27" s="56"/>
      <c r="V27" s="56">
        <f>(V15+V21+V23)*0.15</f>
        <v>0</v>
      </c>
      <c r="W27" s="56"/>
      <c r="X27" s="73"/>
    </row>
    <row r="28" spans="1:24" ht="15.6" x14ac:dyDescent="0.3">
      <c r="A28" s="69"/>
      <c r="B28" s="68" t="s">
        <v>16</v>
      </c>
      <c r="C28" s="69"/>
      <c r="D28" s="117"/>
      <c r="E28" s="56">
        <f>E15+E21+E23+E27</f>
        <v>0</v>
      </c>
      <c r="F28" s="56">
        <f>F15+F21+F23+F27</f>
        <v>0</v>
      </c>
      <c r="G28" s="56"/>
      <c r="H28" s="55"/>
      <c r="I28" s="56">
        <f>I15+I21+I23+I27</f>
        <v>0</v>
      </c>
      <c r="J28" s="70"/>
      <c r="K28" s="71"/>
      <c r="L28" s="56">
        <f>L15+L21+L23+L27</f>
        <v>0</v>
      </c>
      <c r="M28" s="56"/>
      <c r="N28" s="56"/>
      <c r="O28" s="56"/>
      <c r="P28" s="70"/>
      <c r="Q28" s="71"/>
      <c r="R28" s="56">
        <f>R15+R21+R23+R27</f>
        <v>0</v>
      </c>
      <c r="S28" s="56"/>
      <c r="T28" s="56"/>
      <c r="U28" s="56"/>
      <c r="V28" s="56">
        <f>V15+V21+V23+V27</f>
        <v>0</v>
      </c>
      <c r="W28" s="56"/>
      <c r="X28" s="73"/>
    </row>
    <row r="29" spans="1:24" x14ac:dyDescent="0.3">
      <c r="A29" s="28"/>
      <c r="B29" s="27"/>
      <c r="C29" s="28"/>
      <c r="D29" s="118"/>
      <c r="E29" s="103"/>
      <c r="F29" s="29"/>
      <c r="G29" s="29"/>
      <c r="H29" s="28"/>
      <c r="I29" s="29"/>
      <c r="J29" s="28"/>
      <c r="K29" s="29"/>
      <c r="L29" s="29"/>
      <c r="M29" s="29"/>
      <c r="N29" s="29"/>
      <c r="O29" s="29"/>
      <c r="P29" s="28"/>
      <c r="Q29" s="29"/>
      <c r="R29" s="29"/>
      <c r="S29" s="29"/>
      <c r="T29" s="29"/>
      <c r="U29" s="29"/>
      <c r="V29" s="29"/>
      <c r="W29" s="29"/>
      <c r="X29" s="29"/>
    </row>
    <row r="30" spans="1:24" ht="15" thickBot="1" x14ac:dyDescent="0.35">
      <c r="A30" s="28"/>
      <c r="B30" s="29"/>
      <c r="C30" s="28"/>
      <c r="D30" s="118"/>
      <c r="E30" s="103"/>
      <c r="F30" s="29"/>
      <c r="G30" s="29"/>
      <c r="H30" s="28"/>
      <c r="I30" s="29"/>
      <c r="J30" s="28"/>
      <c r="K30" s="29"/>
      <c r="L30" s="29"/>
      <c r="M30" s="29"/>
      <c r="N30" s="29"/>
      <c r="O30" s="29"/>
      <c r="P30" s="28"/>
      <c r="Q30" s="29"/>
      <c r="R30" s="29"/>
      <c r="S30" s="29"/>
      <c r="T30" s="29"/>
      <c r="U30" s="29"/>
      <c r="V30" s="29"/>
      <c r="W30" s="29"/>
      <c r="X30" s="29"/>
    </row>
    <row r="31" spans="1:24" ht="25.95" customHeight="1" x14ac:dyDescent="0.3">
      <c r="A31" s="28"/>
      <c r="B31" s="122" t="s">
        <v>23</v>
      </c>
      <c r="C31" s="33"/>
      <c r="D31" s="125"/>
      <c r="E31" s="126"/>
      <c r="F31" s="29"/>
      <c r="G31" s="29"/>
      <c r="H31" s="28"/>
      <c r="I31" s="29"/>
      <c r="J31" s="28"/>
      <c r="K31" s="29"/>
      <c r="L31" s="29"/>
      <c r="M31" s="29"/>
      <c r="N31" s="29"/>
      <c r="O31" s="29"/>
      <c r="P31" s="28"/>
      <c r="Q31" s="29"/>
      <c r="R31" s="29"/>
      <c r="S31" s="29"/>
      <c r="T31" s="29"/>
      <c r="U31" s="29"/>
      <c r="V31" s="29"/>
      <c r="W31" s="29"/>
      <c r="X31" s="29"/>
    </row>
    <row r="32" spans="1:24" ht="17.399999999999999" customHeight="1" x14ac:dyDescent="0.3">
      <c r="A32" s="28"/>
      <c r="B32" s="123"/>
      <c r="C32" s="34" t="s">
        <v>17</v>
      </c>
      <c r="D32" s="119" t="s">
        <v>19</v>
      </c>
      <c r="E32" s="104"/>
      <c r="F32" s="29"/>
      <c r="G32" s="29"/>
      <c r="H32" s="28"/>
      <c r="I32" s="29"/>
      <c r="J32" s="28"/>
      <c r="K32" s="29"/>
      <c r="L32" s="29"/>
      <c r="M32" s="29"/>
      <c r="N32" s="29"/>
      <c r="O32" s="29"/>
      <c r="P32" s="28"/>
      <c r="Q32" s="29"/>
      <c r="R32" s="29"/>
      <c r="S32" s="29"/>
      <c r="T32" s="29"/>
      <c r="U32" s="29"/>
      <c r="V32" s="29"/>
      <c r="W32" s="29"/>
      <c r="X32" s="29"/>
    </row>
    <row r="33" spans="1:24" ht="34.950000000000003" customHeight="1" x14ac:dyDescent="0.3">
      <c r="A33" s="28"/>
      <c r="B33" s="123"/>
      <c r="C33" s="35"/>
      <c r="D33" s="127"/>
      <c r="E33" s="128"/>
      <c r="F33" s="29"/>
      <c r="G33" s="29"/>
      <c r="H33" s="28"/>
      <c r="I33" s="29"/>
      <c r="J33" s="28"/>
      <c r="K33" s="29"/>
      <c r="L33" s="29"/>
      <c r="M33" s="29"/>
      <c r="N33" s="29"/>
      <c r="O33" s="29"/>
      <c r="P33" s="28"/>
      <c r="Q33" s="29"/>
      <c r="R33" s="29"/>
      <c r="S33" s="29"/>
      <c r="T33" s="29"/>
      <c r="U33" s="29"/>
      <c r="V33" s="29"/>
      <c r="W33" s="29"/>
      <c r="X33" s="29"/>
    </row>
    <row r="34" spans="1:24" ht="19.2" customHeight="1" thickBot="1" x14ac:dyDescent="0.35">
      <c r="A34" s="28"/>
      <c r="B34" s="124"/>
      <c r="C34" s="36" t="s">
        <v>25</v>
      </c>
      <c r="D34" s="129" t="s">
        <v>18</v>
      </c>
      <c r="E34" s="130"/>
      <c r="F34" s="29"/>
      <c r="G34" s="29"/>
      <c r="H34" s="28"/>
      <c r="I34" s="29"/>
      <c r="J34" s="28"/>
      <c r="K34" s="29"/>
      <c r="L34" s="29"/>
      <c r="M34" s="29"/>
      <c r="N34" s="29"/>
      <c r="O34" s="29"/>
      <c r="P34" s="28"/>
      <c r="Q34" s="29"/>
      <c r="R34" s="29"/>
      <c r="S34" s="29"/>
      <c r="T34" s="29"/>
      <c r="U34" s="29"/>
      <c r="V34" s="29"/>
      <c r="W34" s="29"/>
      <c r="X34" s="29"/>
    </row>
    <row r="35" spans="1:24" x14ac:dyDescent="0.3">
      <c r="A35" s="28"/>
      <c r="B35" s="29"/>
      <c r="C35" s="28"/>
      <c r="D35" s="118"/>
      <c r="E35" s="103"/>
      <c r="F35" s="29"/>
      <c r="G35" s="29"/>
      <c r="H35" s="28"/>
      <c r="I35" s="29"/>
      <c r="J35" s="28"/>
      <c r="K35" s="29"/>
      <c r="L35" s="29"/>
      <c r="M35" s="29"/>
      <c r="N35" s="29"/>
      <c r="O35" s="29"/>
      <c r="P35" s="28"/>
      <c r="Q35" s="29"/>
      <c r="R35" s="29"/>
      <c r="S35" s="29"/>
      <c r="T35" s="29"/>
      <c r="U35" s="29"/>
      <c r="V35" s="29"/>
      <c r="W35" s="29"/>
      <c r="X35" s="29"/>
    </row>
    <row r="36" spans="1:24" x14ac:dyDescent="0.3">
      <c r="A36" s="28"/>
      <c r="B36" s="29"/>
      <c r="C36" s="28"/>
      <c r="D36" s="118"/>
      <c r="E36" s="103"/>
      <c r="F36" s="29"/>
      <c r="G36" s="29"/>
      <c r="H36" s="28"/>
      <c r="I36" s="29"/>
      <c r="J36" s="28"/>
      <c r="K36" s="29"/>
      <c r="L36" s="29"/>
      <c r="M36" s="29"/>
      <c r="N36" s="29"/>
      <c r="O36" s="29"/>
      <c r="P36" s="28"/>
      <c r="Q36" s="29"/>
      <c r="R36" s="29"/>
      <c r="S36" s="29"/>
      <c r="T36" s="29"/>
      <c r="U36" s="29"/>
      <c r="V36" s="29"/>
      <c r="W36" s="29"/>
      <c r="X36" s="29"/>
    </row>
  </sheetData>
  <sheetProtection formatCells="0" formatColumns="0" formatRows="0" insertRows="0" deleteRows="0"/>
  <protectedRanges>
    <protectedRange sqref="C31:E33" name="Range7"/>
    <protectedRange sqref="X15:X28" name="Range6"/>
    <protectedRange sqref="P15:Q15 P21:Q26" name="Range5"/>
    <protectedRange sqref="J15:K15 J21:K26" name="Range4"/>
    <protectedRange sqref="E21:E22 D22 D16:D17 E15:E17 A21:B26 A15:B18 D18:E18 A19:E20 C21:D21 C15:D15 D23:E26 J16:K20 P16:Q20" name="Range3"/>
    <protectedRange sqref="B3:B5" name="Range1"/>
  </protectedRanges>
  <mergeCells count="13">
    <mergeCell ref="A13:A14"/>
    <mergeCell ref="B13:B14"/>
    <mergeCell ref="C13:C14"/>
    <mergeCell ref="J13:O13"/>
    <mergeCell ref="P13:U13"/>
    <mergeCell ref="V13:W13"/>
    <mergeCell ref="B31:B34"/>
    <mergeCell ref="D31:E31"/>
    <mergeCell ref="D33:E33"/>
    <mergeCell ref="D34:E34"/>
    <mergeCell ref="G22:I22"/>
    <mergeCell ref="C22:E22"/>
    <mergeCell ref="D13:I13"/>
  </mergeCells>
  <dataValidations count="1">
    <dataValidation type="decimal" operator="greaterThanOrEqual" allowBlank="1" showInputMessage="1" showErrorMessage="1" sqref="D15:E20 J22:K26 P22:Q26 D23:E26 J15:K20 P15:Q20" xr:uid="{00000000-0002-0000-0000-000001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 COST</vt:lpstr>
      <vt:lpstr>'PRICING SCHEDULE COST'!Print_Area</vt:lpstr>
      <vt:lpstr>'PRICING SCHEDULE COST'!Print_Titles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Nonhle Mkhwanazi</cp:lastModifiedBy>
  <cp:lastPrinted>2020-07-02T18:44:36Z</cp:lastPrinted>
  <dcterms:created xsi:type="dcterms:W3CDTF">2017-06-15T23:28:53Z</dcterms:created>
  <dcterms:modified xsi:type="dcterms:W3CDTF">2022-06-24T08:35:52Z</dcterms:modified>
</cp:coreProperties>
</file>