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mc:AlternateContent xmlns:mc="http://schemas.openxmlformats.org/markup-compatibility/2006">
    <mc:Choice Requires="x15">
      <x15ac:absPath xmlns:x15ac="http://schemas.microsoft.com/office/spreadsheetml/2010/11/ac" url="C:\Users\KwenaR\Desktop\Business Cases\Modernization\Upgrade Projects\Medium Voltage Switchgear Centurion&amp;Beta\RFB 2753_2023 Publication\"/>
    </mc:Choice>
  </mc:AlternateContent>
  <xr:revisionPtr revIDLastSave="0" documentId="13_ncr:1_{2F7FE4B1-1D5A-40A1-9C68-D65EE9F5CB8F}" xr6:coauthVersionLast="36" xr6:coauthVersionMax="36" xr10:uidLastSave="{00000000-0000-0000-0000-000000000000}"/>
  <bookViews>
    <workbookView xWindow="0" yWindow="0" windowWidth="21588" windowHeight="8496" xr2:uid="{00000000-000D-0000-FFFF-FFFF00000000}"/>
  </bookViews>
  <sheets>
    <sheet name="PRICING SCHEDULE" sheetId="6" r:id="rId1"/>
  </sheets>
  <definedNames>
    <definedName name="_xlnm.Print_Area" localSheetId="0">'PRICING SCHEDULE'!$A:$H</definedName>
    <definedName name="_xlnm.Print_Titles" localSheetId="0">'PRICING SCHEDULE'!$1:$5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 i="6" l="1"/>
  <c r="A18" i="6" s="1"/>
  <c r="A19" i="6" s="1"/>
  <c r="A20" i="6" s="1"/>
  <c r="A16" i="6"/>
  <c r="A21" i="6" s="1"/>
  <c r="F211" i="6"/>
  <c r="F210" i="6"/>
  <c r="F209" i="6"/>
  <c r="F208" i="6"/>
  <c r="F207" i="6"/>
  <c r="F206" i="6"/>
  <c r="F205" i="6"/>
  <c r="F204" i="6"/>
  <c r="F203" i="6"/>
  <c r="F202" i="6"/>
  <c r="F201" i="6"/>
  <c r="F105" i="6"/>
  <c r="F100" i="6"/>
  <c r="F104" i="6"/>
  <c r="F103" i="6"/>
  <c r="F102" i="6"/>
  <c r="F101" i="6"/>
  <c r="F99" i="6"/>
  <c r="F98" i="6"/>
  <c r="F97" i="6"/>
  <c r="F96" i="6"/>
  <c r="F95" i="6" s="1"/>
  <c r="A22" i="6" l="1"/>
  <c r="A23" i="6"/>
  <c r="F165" i="6"/>
  <c r="F164" i="6"/>
  <c r="F163" i="6"/>
  <c r="F162" i="6"/>
  <c r="F161" i="6"/>
  <c r="F160" i="6"/>
  <c r="F158" i="6"/>
  <c r="F157" i="6"/>
  <c r="F156" i="6"/>
  <c r="F155" i="6"/>
  <c r="F154" i="6"/>
  <c r="F152" i="6"/>
  <c r="F151" i="6"/>
  <c r="F150" i="6"/>
  <c r="F149" i="6"/>
  <c r="F148" i="6"/>
  <c r="F146" i="6"/>
  <c r="F145" i="6"/>
  <c r="F144" i="6"/>
  <c r="F143" i="6"/>
  <c r="F142" i="6"/>
  <c r="F140" i="6"/>
  <c r="F139" i="6"/>
  <c r="F138" i="6"/>
  <c r="F137" i="6"/>
  <c r="F136" i="6"/>
  <c r="F134" i="6"/>
  <c r="F133" i="6"/>
  <c r="F132" i="6"/>
  <c r="F131" i="6"/>
  <c r="F130" i="6"/>
  <c r="F46" i="6"/>
  <c r="F45" i="6"/>
  <c r="F44" i="6"/>
  <c r="F43" i="6"/>
  <c r="F42" i="6"/>
  <c r="F58" i="6"/>
  <c r="F57" i="6"/>
  <c r="F56" i="6"/>
  <c r="F55" i="6"/>
  <c r="F54" i="6"/>
  <c r="F52" i="6"/>
  <c r="F51" i="6"/>
  <c r="F50" i="6"/>
  <c r="F49" i="6"/>
  <c r="F48" i="6"/>
  <c r="F40" i="6"/>
  <c r="F39" i="6"/>
  <c r="F38" i="6"/>
  <c r="F37" i="6"/>
  <c r="F36" i="6"/>
  <c r="F34" i="6"/>
  <c r="F33" i="6"/>
  <c r="F32" i="6"/>
  <c r="F31" i="6"/>
  <c r="F30" i="6"/>
  <c r="F28" i="6"/>
  <c r="F27" i="6"/>
  <c r="A24" i="6" l="1"/>
  <c r="A25" i="6" s="1"/>
  <c r="A26" i="6" s="1"/>
  <c r="A27" i="6" s="1"/>
  <c r="A28" i="6" s="1"/>
  <c r="A29" i="6"/>
  <c r="F141" i="6"/>
  <c r="F29" i="6"/>
  <c r="F147" i="6"/>
  <c r="F159" i="6"/>
  <c r="F153" i="6"/>
  <c r="F135" i="6"/>
  <c r="F129" i="6"/>
  <c r="F41" i="6"/>
  <c r="F47" i="6"/>
  <c r="F35" i="6"/>
  <c r="F126" i="6"/>
  <c r="F125" i="6"/>
  <c r="F124" i="6"/>
  <c r="F123" i="6"/>
  <c r="F122" i="6"/>
  <c r="A30" i="6" l="1"/>
  <c r="A31" i="6" s="1"/>
  <c r="A32" i="6" s="1"/>
  <c r="A33" i="6" s="1"/>
  <c r="A34" i="6" s="1"/>
  <c r="A35" i="6"/>
  <c r="F121" i="6"/>
  <c r="A36" i="6" l="1"/>
  <c r="A37" i="6" s="1"/>
  <c r="A38" i="6" s="1"/>
  <c r="A39" i="6" s="1"/>
  <c r="A40" i="6" s="1"/>
  <c r="A41" i="6"/>
  <c r="F128" i="6"/>
  <c r="F167" i="6"/>
  <c r="F169" i="6"/>
  <c r="F171" i="6"/>
  <c r="F173" i="6"/>
  <c r="F175" i="6"/>
  <c r="F177" i="6"/>
  <c r="F179" i="6"/>
  <c r="F180" i="6"/>
  <c r="F182" i="6"/>
  <c r="F184" i="6"/>
  <c r="F185" i="6"/>
  <c r="F186" i="6"/>
  <c r="F188" i="6"/>
  <c r="F189" i="6"/>
  <c r="F191" i="6"/>
  <c r="F193" i="6"/>
  <c r="F194" i="6"/>
  <c r="F196" i="6"/>
  <c r="F197" i="6"/>
  <c r="F198" i="6"/>
  <c r="F200" i="6"/>
  <c r="F213" i="6"/>
  <c r="F214" i="6"/>
  <c r="F215" i="6"/>
  <c r="F216" i="6"/>
  <c r="F217" i="6"/>
  <c r="F218" i="6"/>
  <c r="F220" i="6"/>
  <c r="F222" i="6"/>
  <c r="F114" i="6"/>
  <c r="F69" i="6"/>
  <c r="A42" i="6" l="1"/>
  <c r="A43" i="6" s="1"/>
  <c r="A44" i="6" s="1"/>
  <c r="A45" i="6" s="1"/>
  <c r="A46" i="6" s="1"/>
  <c r="A47" i="6"/>
  <c r="F192" i="6"/>
  <c r="F178" i="6"/>
  <c r="F113" i="6"/>
  <c r="F170" i="6"/>
  <c r="F219" i="6"/>
  <c r="F212" i="6"/>
  <c r="F176" i="6"/>
  <c r="F199" i="6"/>
  <c r="F174" i="6"/>
  <c r="F195" i="6"/>
  <c r="F172" i="6"/>
  <c r="F190" i="6"/>
  <c r="F168" i="6"/>
  <c r="F127" i="6"/>
  <c r="F166" i="6"/>
  <c r="F183" i="6"/>
  <c r="F187" i="6"/>
  <c r="F221" i="6"/>
  <c r="F181" i="6"/>
  <c r="F116" i="6"/>
  <c r="F112" i="6"/>
  <c r="F111" i="6"/>
  <c r="F110" i="6"/>
  <c r="F109" i="6"/>
  <c r="F108" i="6"/>
  <c r="F107" i="6"/>
  <c r="F94" i="6"/>
  <c r="F92" i="6"/>
  <c r="F91" i="6"/>
  <c r="F90" i="6"/>
  <c r="F88" i="6"/>
  <c r="F87" i="6"/>
  <c r="F85" i="6"/>
  <c r="F83" i="6"/>
  <c r="F82" i="6"/>
  <c r="F80" i="6"/>
  <c r="F79" i="6"/>
  <c r="F78" i="6"/>
  <c r="F76" i="6"/>
  <c r="F74" i="6"/>
  <c r="F73" i="6"/>
  <c r="A48" i="6" l="1"/>
  <c r="A49" i="6" s="1"/>
  <c r="A50" i="6" s="1"/>
  <c r="A51" i="6" s="1"/>
  <c r="A52" i="6" s="1"/>
  <c r="A53" i="6"/>
  <c r="F224" i="6"/>
  <c r="F227" i="6" s="1"/>
  <c r="F84" i="6"/>
  <c r="F75" i="6"/>
  <c r="F81" i="6"/>
  <c r="F115" i="6"/>
  <c r="F77" i="6"/>
  <c r="F72" i="6"/>
  <c r="F106" i="6"/>
  <c r="F93" i="6"/>
  <c r="F89" i="6"/>
  <c r="F86" i="6"/>
  <c r="A54" i="6" l="1"/>
  <c r="A55" i="6" s="1"/>
  <c r="A56" i="6" s="1"/>
  <c r="A57" i="6" s="1"/>
  <c r="A58" i="6" s="1"/>
  <c r="A59" i="6" s="1"/>
  <c r="A60" i="6"/>
  <c r="F26" i="6"/>
  <c r="F25" i="6"/>
  <c r="F24" i="6"/>
  <c r="A61" i="6" l="1"/>
  <c r="A62" i="6"/>
  <c r="F23" i="6"/>
  <c r="A63" i="6" l="1"/>
  <c r="A64" i="6"/>
  <c r="F71" i="6"/>
  <c r="F68" i="6"/>
  <c r="F67" i="6"/>
  <c r="F65" i="6"/>
  <c r="F63" i="6"/>
  <c r="F61" i="6"/>
  <c r="F59" i="6"/>
  <c r="F22" i="6"/>
  <c r="F18" i="6"/>
  <c r="F19" i="6"/>
  <c r="F20" i="6"/>
  <c r="F17" i="6"/>
  <c r="A65" i="6" l="1"/>
  <c r="A66" i="6"/>
  <c r="F66" i="6"/>
  <c r="F16" i="6"/>
  <c r="F70" i="6"/>
  <c r="F21" i="6"/>
  <c r="F60" i="6"/>
  <c r="F53" i="6"/>
  <c r="F62" i="6"/>
  <c r="F64" i="6"/>
  <c r="A67" i="6" l="1"/>
  <c r="A68" i="6"/>
  <c r="F118" i="6"/>
  <c r="A69" i="6" l="1"/>
  <c r="A70" i="6"/>
  <c r="F226" i="6"/>
  <c r="F228" i="6"/>
  <c r="F229" i="6" s="1"/>
  <c r="F230" i="6" s="1"/>
  <c r="A71" i="6" l="1"/>
  <c r="A72" i="6"/>
  <c r="A73" i="6" l="1"/>
  <c r="A74" i="6" s="1"/>
  <c r="A75" i="6"/>
  <c r="A76" i="6" l="1"/>
  <c r="A77" i="6"/>
  <c r="A78" i="6" l="1"/>
  <c r="A79" i="6" s="1"/>
  <c r="A80" i="6" s="1"/>
  <c r="A81" i="6"/>
  <c r="A82" i="6" l="1"/>
  <c r="A83" i="6" s="1"/>
  <c r="A84" i="6"/>
  <c r="A85" i="6" l="1"/>
  <c r="A86" i="6"/>
  <c r="A87" i="6" l="1"/>
  <c r="A88" i="6" s="1"/>
  <c r="A89" i="6"/>
  <c r="A90" i="6" l="1"/>
  <c r="A91" i="6" s="1"/>
  <c r="A92" i="6" s="1"/>
  <c r="A93" i="6"/>
  <c r="A95" i="6" l="1"/>
  <c r="A94" i="6"/>
  <c r="A96" i="6" l="1"/>
  <c r="A97" i="6" s="1"/>
  <c r="A98" i="6" s="1"/>
  <c r="A99" i="6" s="1"/>
  <c r="A100" i="6"/>
  <c r="A106" i="6" l="1"/>
  <c r="A101" i="6"/>
  <c r="A102" i="6" s="1"/>
  <c r="A103" i="6" s="1"/>
  <c r="A104" i="6" s="1"/>
  <c r="A105" i="6" s="1"/>
  <c r="A107" i="6" l="1"/>
  <c r="A108" i="6" s="1"/>
  <c r="A109" i="6" s="1"/>
  <c r="A110" i="6" s="1"/>
  <c r="A111" i="6" s="1"/>
  <c r="A112" i="6" s="1"/>
  <c r="A113" i="6"/>
  <c r="A114" i="6" l="1"/>
  <c r="A115" i="6"/>
  <c r="A121" i="6" l="1"/>
  <c r="A116" i="6"/>
  <c r="A122" i="6" l="1"/>
  <c r="A123" i="6" s="1"/>
  <c r="A124" i="6" s="1"/>
  <c r="A125" i="6" s="1"/>
  <c r="A126" i="6" s="1"/>
  <c r="A127" i="6"/>
  <c r="A128" i="6" l="1"/>
  <c r="A129" i="6"/>
  <c r="A130" i="6" l="1"/>
  <c r="A131" i="6" s="1"/>
  <c r="A132" i="6" s="1"/>
  <c r="A133" i="6" s="1"/>
  <c r="A134" i="6" s="1"/>
  <c r="A135" i="6"/>
  <c r="A141" i="6" l="1"/>
  <c r="A136" i="6"/>
  <c r="A137" i="6" s="1"/>
  <c r="A138" i="6" s="1"/>
  <c r="A139" i="6" s="1"/>
  <c r="A140" i="6" s="1"/>
  <c r="A147" i="6" l="1"/>
  <c r="A142" i="6"/>
  <c r="A143" i="6" s="1"/>
  <c r="A144" i="6" s="1"/>
  <c r="A145" i="6" s="1"/>
  <c r="A146" i="6" s="1"/>
  <c r="A153" i="6" l="1"/>
  <c r="A148" i="6"/>
  <c r="A149" i="6" s="1"/>
  <c r="A150" i="6" s="1"/>
  <c r="A151" i="6" s="1"/>
  <c r="A152" i="6" s="1"/>
  <c r="A159" i="6" l="1"/>
  <c r="A154" i="6"/>
  <c r="A155" i="6" s="1"/>
  <c r="A156" i="6" s="1"/>
  <c r="A157" i="6" s="1"/>
  <c r="A158" i="6" s="1"/>
  <c r="A160" i="6" l="1"/>
  <c r="A161" i="6" s="1"/>
  <c r="A162" i="6" s="1"/>
  <c r="A163" i="6" s="1"/>
  <c r="A164" i="6" s="1"/>
  <c r="A165" i="6" s="1"/>
  <c r="A166" i="6"/>
  <c r="A168" i="6" l="1"/>
  <c r="A167" i="6"/>
  <c r="A170" i="6" l="1"/>
  <c r="A169" i="6"/>
  <c r="A171" i="6" l="1"/>
  <c r="A172" i="6"/>
  <c r="A173" i="6" l="1"/>
  <c r="A174" i="6"/>
  <c r="A175" i="6" l="1"/>
  <c r="A176" i="6"/>
  <c r="A177" i="6" l="1"/>
  <c r="A178" i="6"/>
  <c r="A179" i="6" l="1"/>
  <c r="A180" i="6" s="1"/>
  <c r="A181" i="6"/>
  <c r="A182" i="6" l="1"/>
  <c r="A183" i="6"/>
  <c r="A184" i="6" l="1"/>
  <c r="A185" i="6" s="1"/>
  <c r="A186" i="6" s="1"/>
  <c r="A187" i="6"/>
  <c r="A190" i="6" l="1"/>
  <c r="A188" i="6"/>
  <c r="A189" i="6" s="1"/>
  <c r="A191" i="6" l="1"/>
  <c r="A192" i="6"/>
  <c r="A193" i="6" l="1"/>
  <c r="A194" i="6" s="1"/>
  <c r="A195" i="6"/>
  <c r="A196" i="6" l="1"/>
  <c r="A197" i="6" s="1"/>
  <c r="A198" i="6" s="1"/>
  <c r="A199" i="6"/>
  <c r="A201" i="6" l="1"/>
  <c r="A200" i="6"/>
  <c r="A206" i="6" l="1"/>
  <c r="A202" i="6"/>
  <c r="A203" i="6" s="1"/>
  <c r="A204" i="6" s="1"/>
  <c r="A205" i="6" s="1"/>
  <c r="A207" i="6" l="1"/>
  <c r="A208" i="6" s="1"/>
  <c r="A209" i="6" s="1"/>
  <c r="A210" i="6" s="1"/>
  <c r="A211" i="6" s="1"/>
  <c r="A212" i="6"/>
  <c r="A219" i="6" l="1"/>
  <c r="A213" i="6"/>
  <c r="A214" i="6" s="1"/>
  <c r="A215" i="6" s="1"/>
  <c r="A216" i="6" s="1"/>
  <c r="A217" i="6" s="1"/>
  <c r="A218" i="6" s="1"/>
  <c r="A221" i="6" l="1"/>
  <c r="A222" i="6" s="1"/>
  <c r="A220" i="6"/>
</calcChain>
</file>

<file path=xl/sharedStrings.xml><?xml version="1.0" encoding="utf-8"?>
<sst xmlns="http://schemas.openxmlformats.org/spreadsheetml/2006/main" count="384" uniqueCount="103">
  <si>
    <t>Item No</t>
  </si>
  <si>
    <t>Unit of measure</t>
  </si>
  <si>
    <t>VAT (@15%)</t>
  </si>
  <si>
    <t>1. INSTRUCTION FOR COMPLETING THE PRICING SCHEDULE</t>
  </si>
  <si>
    <t xml:space="preserve">Qty </t>
  </si>
  <si>
    <t>TOTAL</t>
  </si>
  <si>
    <t>RFx No</t>
  </si>
  <si>
    <t>RFx Title</t>
  </si>
  <si>
    <t>Line Price Term 
(Excl VAT)</t>
  </si>
  <si>
    <t>SUPPLY CHAIN MANAGEMENT</t>
  </si>
  <si>
    <t xml:space="preserve">Bidder Name </t>
  </si>
  <si>
    <t>Goods/Service description</t>
  </si>
  <si>
    <t>TOTAL BID PRICE  (EXCL VAT)</t>
  </si>
  <si>
    <t>TOTAL  BID PRICE (INCL VAT)</t>
  </si>
  <si>
    <t>Name</t>
  </si>
  <si>
    <t>I, the bidder, confirm that the price(s) and rate(s) quoted cover all the goods and/or works specified in the bidding documents; that the price(s) or rate(s) cover all my obligations and I accept that any mistakes regarding price(s), rate(s) or calculations will be at my own risk.
[Note: First convert to PDF, then add signature]</t>
  </si>
  <si>
    <t>BRAND / MODEL</t>
  </si>
  <si>
    <t>Price clarification comment</t>
  </si>
  <si>
    <t>Signature (above)</t>
  </si>
  <si>
    <t>Pricing schedule</t>
  </si>
  <si>
    <r>
      <t xml:space="preserve">(a)  Bidder must complete/enter </t>
    </r>
    <r>
      <rPr>
        <b/>
        <sz val="12"/>
        <color theme="1"/>
        <rFont val="Calibri"/>
        <family val="2"/>
        <scheme val="minor"/>
      </rPr>
      <t xml:space="preserve">YELLOW </t>
    </r>
    <r>
      <rPr>
        <sz val="12"/>
        <color theme="1"/>
        <rFont val="Calibri"/>
        <family val="2"/>
        <scheme val="minor"/>
      </rPr>
      <t>cells only</t>
    </r>
  </si>
  <si>
    <t>(b)  Unit and Line prices must be VAT EXCLUSIVE and in South African Rand (ZAR) currency.</t>
  </si>
  <si>
    <t>(c) The price must include all cost to deliver the goods or render the service, including all applicable taxes, duty fees, logistics/delivery, storage, labour, overtime and subsistance and travel</t>
  </si>
  <si>
    <t>Upgrade of Medium Voltage Electrical Infrastructure at Centurion and Beta Data Centres</t>
  </si>
  <si>
    <t>PRELIMINARY AND GENERAL</t>
  </si>
  <si>
    <t>Preliminary and General work, services
meetings and inspections for which no 
specific items are listed in the price
schedule.</t>
  </si>
  <si>
    <t>Provide for storage of plant and equipment 
on site including protection thereof and for 
obtaining insurance called for in terms of 
this contract.</t>
  </si>
  <si>
    <t>Provide "as-built" drawings</t>
  </si>
  <si>
    <t>Provide and maintain a quality system</t>
  </si>
  <si>
    <t>Fixed charges</t>
  </si>
  <si>
    <t>CONTRACTORS SITE ESTABLISHMENT</t>
  </si>
  <si>
    <t>Each</t>
  </si>
  <si>
    <t xml:space="preserve">INCOMER PANEL
</t>
  </si>
  <si>
    <t xml:space="preserve">PFC FEEDER PANEL
</t>
  </si>
  <si>
    <t>COMPLETE SWITCHBOARD ASSEMBLY</t>
  </si>
  <si>
    <t>Sum</t>
  </si>
  <si>
    <t>110V DC BATTERY CHARGER</t>
  </si>
  <si>
    <t xml:space="preserve">TRANSFORMER FEEDER PANEL
</t>
  </si>
  <si>
    <t>Unit Cost</t>
  </si>
  <si>
    <t>POWER FACTOR CORRECTION</t>
  </si>
  <si>
    <t>metres</t>
  </si>
  <si>
    <t>Lump Sum</t>
  </si>
  <si>
    <t>CENTURION DATA CENTRE</t>
  </si>
  <si>
    <t>BETA DATA CENTRE</t>
  </si>
  <si>
    <r>
      <t xml:space="preserve">11KV SWITCHBOARDS - COMMISSIONING 
</t>
    </r>
    <r>
      <rPr>
        <sz val="12"/>
        <rFont val="Calibri"/>
        <family val="2"/>
        <scheme val="minor"/>
      </rPr>
      <t>All costs for equipment, labour and other expenses for the on-site testing and commissioning of equipment shall be included in the tendered rates for testing and commissioning as set out in the measurement and payment clauses of each piece of equipment and in the schedule of quantities. Any additional tests specified in the standard and detail specifications shall also be included in the tendered rates.</t>
    </r>
  </si>
  <si>
    <t>BETA DATA CENTRE SUBTOTAL PRICE (EXCL VAT)</t>
  </si>
  <si>
    <t>CENTURION DATA CENTRE SUBTOTAL PRICE (EXCL VAT)</t>
  </si>
  <si>
    <r>
      <t xml:space="preserve">11KV SWITCHBOARDS - FACTORY ACCEPTANCE TESTING
</t>
    </r>
    <r>
      <rPr>
        <sz val="12"/>
        <rFont val="Calibri"/>
        <family val="2"/>
        <scheme val="minor"/>
      </rPr>
      <t>All costs for equipment, labour and other expenses for the factory testing of equipment shall be included in the tendered rates for testing. All additional tests specified in the standard and detail specifications shall also be included in the tendered rates.</t>
    </r>
  </si>
  <si>
    <r>
      <t xml:space="preserve">11KV SWITCHBOARDS - DELIVERY AND OFF-LOADING
</t>
    </r>
    <r>
      <rPr>
        <sz val="12"/>
        <rFont val="Calibri"/>
        <family val="2"/>
        <scheme val="minor"/>
      </rPr>
      <t>All costs for preparing panels for shipping loading at works, transportation from works to site. Cost for packing material, wrapping or crating of panels to be included. Cost for off loading on site and placing panels in designated laydown area including required barricading and protection on site</t>
    </r>
  </si>
  <si>
    <r>
      <t xml:space="preserve">11KV SWITCHBOARDS - INSTALL
</t>
    </r>
    <r>
      <rPr>
        <sz val="12"/>
        <rFont val="Calibri"/>
        <family val="2"/>
        <scheme val="minor"/>
      </rPr>
      <t>All cost for moving of the panels from designated storage area into the room to be included. Removal of pacckage materials, placing panels in position, installation of busbars as well as bolting down to floor.</t>
    </r>
  </si>
  <si>
    <r>
      <t>2.4 mm</t>
    </r>
    <r>
      <rPr>
        <vertAlign val="superscript"/>
        <sz val="10"/>
        <rFont val="Arial"/>
        <family val="2"/>
      </rPr>
      <t>2</t>
    </r>
    <r>
      <rPr>
        <sz val="10"/>
        <rFont val="Arial"/>
        <family val="2"/>
      </rPr>
      <t>, 7-core, Cu PVC/PVC/SWA/PVC 600/1000V SABS 1507</t>
    </r>
  </si>
  <si>
    <t>REMOVAL OF LOW VOLTAGE CONTROL CABLES</t>
  </si>
  <si>
    <t>DISCONNECTING OF LOW VOLTAGE POWER CABLES</t>
  </si>
  <si>
    <t>INSTALLATION OF LOW VOLTAGE POWER CABLES</t>
  </si>
  <si>
    <t>TERMINATION OF LOW VOLTAGE POWER CABLES</t>
  </si>
  <si>
    <r>
      <t>2.4 mm</t>
    </r>
    <r>
      <rPr>
        <vertAlign val="superscript"/>
        <sz val="10"/>
        <color theme="1"/>
        <rFont val="Arial"/>
        <family val="2"/>
      </rPr>
      <t>2</t>
    </r>
    <r>
      <rPr>
        <sz val="10"/>
        <color theme="1"/>
        <rFont val="Arial"/>
        <family val="2"/>
      </rPr>
      <t>, 7-core, Cu PVC/PVC/SWA/PVC 600/1000V SABS 1507</t>
    </r>
  </si>
  <si>
    <r>
      <t>2.4 mm</t>
    </r>
    <r>
      <rPr>
        <vertAlign val="superscript"/>
        <sz val="10"/>
        <rFont val="Arial"/>
        <family val="2"/>
      </rPr>
      <t>2</t>
    </r>
    <r>
      <rPr>
        <sz val="10"/>
        <rFont val="Arial"/>
        <family val="2"/>
      </rPr>
      <t>, 7-core, Cu PVC/PVC/SWA/PVC 600/1000V SABS 1507</t>
    </r>
  </si>
  <si>
    <t>TESTING OF LOW VOLTAGE CONTROL CABLES</t>
  </si>
  <si>
    <t xml:space="preserve">SUPPLY, DELIVER AND OFF LOADING OF LOW VOLTAGE PVC FIRE RETARDENT CABLES TO SITE
</t>
  </si>
  <si>
    <t>SUPPLY, DELIVER AND OFF LOADING OF MEDIUM VOLTAGE CROSS-LINKED POLYETHELENE INSULATED FIRE RETARDENT POWER CABLES</t>
  </si>
  <si>
    <t>SUPPLY AND DELIVERY OF MEDIUM VOLTAGE INDOOR CABLE TERMINATION KITS</t>
  </si>
  <si>
    <t>DISCONNECTING OF MEDIUM VOLTAGE POWER CABLES</t>
  </si>
  <si>
    <r>
      <t>PILC 3c x 240mm</t>
    </r>
    <r>
      <rPr>
        <vertAlign val="superscript"/>
        <sz val="10"/>
        <rFont val="Arial"/>
        <family val="2"/>
      </rPr>
      <t>2</t>
    </r>
    <r>
      <rPr>
        <sz val="10"/>
        <rFont val="Arial"/>
        <family val="2"/>
      </rPr>
      <t xml:space="preserve"> 6.35/11kV</t>
    </r>
  </si>
  <si>
    <r>
      <t>XLPE 3 x 3c x 185mm</t>
    </r>
    <r>
      <rPr>
        <vertAlign val="superscript"/>
        <sz val="10"/>
        <rFont val="Arial"/>
        <family val="2"/>
      </rPr>
      <t>2</t>
    </r>
    <r>
      <rPr>
        <sz val="10"/>
        <rFont val="Arial"/>
        <family val="2"/>
      </rPr>
      <t xml:space="preserve">  6.35/11kV</t>
    </r>
  </si>
  <si>
    <r>
      <t xml:space="preserve">REMOVAL OF MEDIUM VOLTAGE POWER CABLES
</t>
    </r>
    <r>
      <rPr>
        <sz val="12"/>
        <rFont val="Calibri"/>
        <family val="2"/>
        <scheme val="minor"/>
      </rPr>
      <t>Rate to include for opening of cable ways breaking of fire proofing and loading and disposal of cables</t>
    </r>
  </si>
  <si>
    <t xml:space="preserve">185 mm2, 3-core, Type A 6.35/11kV </t>
  </si>
  <si>
    <t>INSTALLATION OF MEDIUM VOLTAGE POWER CABLES</t>
  </si>
  <si>
    <r>
      <t>XLPE 3c x 185mm</t>
    </r>
    <r>
      <rPr>
        <vertAlign val="superscript"/>
        <sz val="10"/>
        <rFont val="Arial"/>
        <family val="2"/>
      </rPr>
      <t>2</t>
    </r>
    <r>
      <rPr>
        <sz val="10"/>
        <rFont val="Arial"/>
        <family val="2"/>
      </rPr>
      <t xml:space="preserve">  6.35/11kV</t>
    </r>
  </si>
  <si>
    <r>
      <t xml:space="preserve">TERMINATION OF MEDIUM VOLTAGE POWER CABLES
</t>
    </r>
    <r>
      <rPr>
        <sz val="12"/>
        <rFont val="Calibri"/>
        <family val="2"/>
        <scheme val="minor"/>
      </rPr>
      <t>Terminations shall include cable numbers on both ends and installation of termination kits but excludes the supply of the termination kits</t>
    </r>
  </si>
  <si>
    <r>
      <t xml:space="preserve">TESTING OF MEDIUM VOLTAGE POWER CABLES
</t>
    </r>
    <r>
      <rPr>
        <sz val="12"/>
        <rFont val="Calibri"/>
        <family val="2"/>
        <scheme val="minor"/>
      </rPr>
      <t>VLF Testing of new installed cables</t>
    </r>
  </si>
  <si>
    <t>Daywork</t>
  </si>
  <si>
    <t>Unit rate per hour</t>
  </si>
  <si>
    <t>Labour</t>
  </si>
  <si>
    <t>Unskilled labourers</t>
  </si>
  <si>
    <t>Semi - skilled labourers</t>
  </si>
  <si>
    <t>Artisans</t>
  </si>
  <si>
    <t xml:space="preserve">Foreman/supervision </t>
  </si>
  <si>
    <t>Plant</t>
  </si>
  <si>
    <t>Unit rate per day</t>
  </si>
  <si>
    <t>Transport - specify</t>
  </si>
  <si>
    <t>Unit rate per km</t>
  </si>
  <si>
    <r>
      <t>240 mm</t>
    </r>
    <r>
      <rPr>
        <vertAlign val="superscript"/>
        <sz val="10"/>
        <rFont val="Arial"/>
        <family val="2"/>
      </rPr>
      <t>2</t>
    </r>
    <r>
      <rPr>
        <sz val="10"/>
        <rFont val="Arial"/>
        <family val="2"/>
      </rPr>
      <t xml:space="preserve">, 1-core, Type A 6.35/11kV </t>
    </r>
  </si>
  <si>
    <r>
      <t>XLPE 3 x 1c x 240mm</t>
    </r>
    <r>
      <rPr>
        <vertAlign val="superscript"/>
        <sz val="12"/>
        <rFont val="Calibri"/>
        <family val="2"/>
        <scheme val="minor"/>
      </rPr>
      <t>2</t>
    </r>
    <r>
      <rPr>
        <sz val="12"/>
        <rFont val="Calibri"/>
        <family val="2"/>
        <scheme val="minor"/>
      </rPr>
      <t xml:space="preserve"> Cu  to PILC 1 x 3c x 240mm2 Cu 6.35/11kV</t>
    </r>
  </si>
  <si>
    <t>SUPPLY, DELIVER AND OFF LOADING OF MEDIUM VOLTAGE TRIFOCATING JOINTS</t>
  </si>
  <si>
    <r>
      <t>185 mm</t>
    </r>
    <r>
      <rPr>
        <vertAlign val="superscript"/>
        <sz val="10"/>
        <rFont val="Arial"/>
        <family val="2"/>
      </rPr>
      <t>2</t>
    </r>
    <r>
      <rPr>
        <sz val="10"/>
        <rFont val="Arial"/>
        <family val="2"/>
      </rPr>
      <t xml:space="preserve">, 3-core, Type A 6.35/11kV </t>
    </r>
  </si>
  <si>
    <r>
      <t>XLPE 1c x 240mm</t>
    </r>
    <r>
      <rPr>
        <vertAlign val="superscript"/>
        <sz val="10"/>
        <rFont val="Arial"/>
        <family val="2"/>
      </rPr>
      <t>2</t>
    </r>
    <r>
      <rPr>
        <sz val="10"/>
        <rFont val="Arial"/>
        <family val="2"/>
      </rPr>
      <t xml:space="preserve">  6.35/11kV</t>
    </r>
  </si>
  <si>
    <r>
      <t xml:space="preserve">DAYWORK UNIT RATES: LABOUR
</t>
    </r>
    <r>
      <rPr>
        <sz val="12"/>
        <rFont val="Calibri"/>
        <family val="2"/>
        <scheme val="minor"/>
      </rPr>
      <t>Note that the quantities indicated below are only for evaluation purposes and to determine the contract unit rates. The final quantities will be based on works orders.</t>
    </r>
  </si>
  <si>
    <r>
      <t xml:space="preserve">PLANT UNIT RATES: 
</t>
    </r>
    <r>
      <rPr>
        <sz val="12"/>
        <rFont val="Calibri"/>
        <family val="2"/>
        <scheme val="minor"/>
      </rPr>
      <t xml:space="preserve">Note that the quantities indicated below are only for evaluation purposes and to determine the contract unit rates. The final quantities will be based on works orders </t>
    </r>
  </si>
  <si>
    <r>
      <t xml:space="preserve">TRANSPORT UNIT RATES: LABOUR
</t>
    </r>
    <r>
      <rPr>
        <sz val="12"/>
        <rFont val="Calibri"/>
        <family val="2"/>
        <scheme val="minor"/>
      </rPr>
      <t>Note that the quantities indicated below are only for evaluation purposes and to determine the contract unit rates. The final quantities will be based on works orders</t>
    </r>
  </si>
  <si>
    <t>Documents, Drawings, and Manufacturing and Commissioning Data Books</t>
  </si>
  <si>
    <r>
      <t xml:space="preserve">11KV SWITCHBOARDS - DESIGN, MANUFACTURE AND TEST
</t>
    </r>
    <r>
      <rPr>
        <sz val="12"/>
        <rFont val="Calibri"/>
        <family val="2"/>
        <scheme val="minor"/>
      </rPr>
      <t>Full compensation for the contractor's obligations to comply with the general design criteria shall be included in the tendered rates for the relevant items of equipment specified in other sections of these specifications</t>
    </r>
  </si>
  <si>
    <r>
      <t xml:space="preserve">11KV SWITCHBOARDS - REMOVAL AND DISPOSAL
</t>
    </r>
    <r>
      <rPr>
        <sz val="12"/>
        <rFont val="Calibri"/>
        <family val="2"/>
        <scheme val="minor"/>
      </rPr>
      <t>All costs for equipment, labour and other expenses for the on-site removal of the existing switchgear shall be included in the tendered rates. Disconnecting of existing cables, marking of cable cores for cables that are to be reused to be included. Disconnecting of panel interconnecting bolts busbar bolts and removal of Pnaels from room, loading and Transportation off site for Disposal of the Panels off site.</t>
    </r>
    <r>
      <rPr>
        <b/>
        <sz val="12"/>
        <rFont val="Calibri"/>
        <family val="2"/>
        <scheme val="minor"/>
      </rPr>
      <t xml:space="preserve"> Disposal Certificate to be submitted and Disposed equipment to be Credited to SITA </t>
    </r>
  </si>
  <si>
    <t>DC BATTERY CHARGER</t>
  </si>
  <si>
    <t>POWER FACTOR CORRECTION UNIT</t>
  </si>
  <si>
    <t>SUPPLY AND DELIVER OF NETWORK EQUIPEMENT</t>
  </si>
  <si>
    <t>Network Rack</t>
  </si>
  <si>
    <t>Network switch</t>
  </si>
  <si>
    <t>Cat 6 cabeling</t>
  </si>
  <si>
    <t>Power supply from BTU to network rack</t>
  </si>
  <si>
    <t>INSTALLATION AND COMMISSIONING OF NETWORK EQUIPEMENT</t>
  </si>
  <si>
    <t>Verify all communication is functional</t>
  </si>
  <si>
    <t>Cat 6 cabeling between relays, meters and switch</t>
  </si>
  <si>
    <t>RFB 2753/2023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</si>
</sst>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0.00_-;\-&quot;R&quot;* #,##0.00_-;_-&quot;R&quot;* &quot;-&quot;??_-;_-@_-"/>
    <numFmt numFmtId="43" formatCode="_-* #,##0.00_-;\-* #,##0.00_-;_-* &quot;-&quot;??_-;_-@_-"/>
    <numFmt numFmtId="164" formatCode="_-[$R-1C09]* #,##0.00_-;\-[$R-1C09]* #,##0.00_-;_-[$R-1C09]* &quot;-&quot;??_-;_-@_-"/>
  </numFmts>
  <fonts count="30"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b/>
      <sz val="12"/>
      <name val="Calibri"/>
      <family val="2"/>
      <scheme val="minor"/>
    </font>
    <font>
      <sz val="12"/>
      <name val="Calibri"/>
      <family val="2"/>
      <scheme val="minor"/>
    </font>
    <font>
      <sz val="24"/>
      <color theme="1"/>
      <name val="Calibri"/>
      <family val="2"/>
      <scheme val="minor"/>
    </font>
    <font>
      <sz val="24"/>
      <color rgb="FF002060"/>
      <name val="Calibri"/>
      <family val="2"/>
      <scheme val="minor"/>
    </font>
    <font>
      <sz val="18"/>
      <color rgb="FF002060"/>
      <name val="Calibri"/>
      <family val="2"/>
      <scheme val="minor"/>
    </font>
    <font>
      <b/>
      <sz val="12"/>
      <color rgb="FF000066"/>
      <name val="Calibri"/>
      <family val="2"/>
      <scheme val="minor"/>
    </font>
    <font>
      <sz val="11"/>
      <color theme="1"/>
      <name val="Calibri"/>
      <family val="2"/>
      <scheme val="minor"/>
    </font>
    <font>
      <sz val="8"/>
      <name val="Calibri"/>
      <family val="2"/>
      <scheme val="minor"/>
    </font>
    <font>
      <sz val="11"/>
      <name val="Calibri"/>
      <family val="2"/>
      <scheme val="minor"/>
    </font>
    <font>
      <b/>
      <sz val="11"/>
      <name val="Calibri"/>
      <family val="2"/>
      <scheme val="minor"/>
    </font>
    <font>
      <sz val="10"/>
      <name val="Arial"/>
      <family val="2"/>
    </font>
    <font>
      <sz val="10"/>
      <color theme="1"/>
      <name val="Calibri"/>
      <family val="2"/>
      <scheme val="minor"/>
    </font>
    <font>
      <sz val="10"/>
      <name val="Arial"/>
      <family val="2"/>
    </font>
    <font>
      <b/>
      <u/>
      <sz val="10"/>
      <name val="Times New Roman"/>
      <family val="1"/>
    </font>
    <font>
      <u/>
      <sz val="10"/>
      <name val="Times New Roman"/>
      <family val="1"/>
    </font>
    <font>
      <sz val="12"/>
      <name val="Courier"/>
      <family val="3"/>
    </font>
    <font>
      <i/>
      <sz val="10"/>
      <color rgb="FF7F7F7F"/>
      <name val="Calibri"/>
      <family val="2"/>
      <scheme val="minor"/>
    </font>
    <font>
      <b/>
      <sz val="10"/>
      <color theme="1"/>
      <name val="Calibri"/>
      <family val="2"/>
      <scheme val="minor"/>
    </font>
    <font>
      <sz val="10"/>
      <name val="Calibri"/>
      <family val="2"/>
      <scheme val="minor"/>
    </font>
    <font>
      <u/>
      <sz val="10"/>
      <color theme="10"/>
      <name val="Calibri"/>
      <family val="2"/>
      <scheme val="minor"/>
    </font>
    <font>
      <vertAlign val="superscript"/>
      <sz val="10"/>
      <name val="Arial"/>
      <family val="2"/>
    </font>
    <font>
      <sz val="10"/>
      <color theme="1"/>
      <name val="Arial"/>
      <family val="2"/>
    </font>
    <font>
      <vertAlign val="superscript"/>
      <sz val="10"/>
      <color theme="1"/>
      <name val="Arial"/>
      <family val="2"/>
    </font>
    <font>
      <b/>
      <sz val="10"/>
      <name val="Calibri"/>
      <family val="2"/>
      <scheme val="minor"/>
    </font>
    <font>
      <vertAlign val="superscript"/>
      <sz val="12"/>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4"/>
        <bgColor indexed="64"/>
      </patternFill>
    </fill>
    <fill>
      <patternFill patternType="solid">
        <fgColor theme="0" tint="-0.249977111117893"/>
        <bgColor indexed="64"/>
      </patternFill>
    </fill>
    <fill>
      <patternFill patternType="solid">
        <fgColor theme="8" tint="0.79998168889431442"/>
        <bgColor indexed="64"/>
      </patternFill>
    </fill>
  </fills>
  <borders count="34">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diagonal/>
    </border>
    <border>
      <left/>
      <right style="thin">
        <color theme="4"/>
      </right>
      <top style="thin">
        <color theme="4"/>
      </top>
      <bottom style="thin">
        <color theme="4"/>
      </bottom>
      <diagonal/>
    </border>
    <border>
      <left style="thin">
        <color theme="8"/>
      </left>
      <right style="thin">
        <color theme="8"/>
      </right>
      <top style="thin">
        <color theme="8"/>
      </top>
      <bottom style="thin">
        <color theme="8"/>
      </bottom>
      <diagonal/>
    </border>
    <border>
      <left style="thin">
        <color theme="8"/>
      </left>
      <right/>
      <top style="thin">
        <color theme="8"/>
      </top>
      <bottom style="thin">
        <color theme="8"/>
      </bottom>
      <diagonal/>
    </border>
    <border>
      <left/>
      <right style="medium">
        <color theme="8"/>
      </right>
      <top style="thin">
        <color theme="8"/>
      </top>
      <bottom style="medium">
        <color theme="8"/>
      </bottom>
      <diagonal/>
    </border>
    <border>
      <left style="thin">
        <color theme="8"/>
      </left>
      <right/>
      <top style="medium">
        <color theme="8"/>
      </top>
      <bottom style="thin">
        <color theme="8"/>
      </bottom>
      <diagonal/>
    </border>
    <border>
      <left/>
      <right/>
      <top style="medium">
        <color theme="8"/>
      </top>
      <bottom style="thin">
        <color theme="8"/>
      </bottom>
      <diagonal/>
    </border>
    <border>
      <left style="thin">
        <color theme="8"/>
      </left>
      <right/>
      <top style="thin">
        <color theme="8"/>
      </top>
      <bottom style="medium">
        <color theme="8"/>
      </bottom>
      <diagonal/>
    </border>
    <border>
      <left/>
      <right style="medium">
        <color theme="8"/>
      </right>
      <top style="thin">
        <color theme="8"/>
      </top>
      <bottom style="thin">
        <color theme="8"/>
      </bottom>
      <diagonal/>
    </border>
    <border>
      <left/>
      <right style="medium">
        <color theme="8"/>
      </right>
      <top style="medium">
        <color theme="8"/>
      </top>
      <bottom style="thin">
        <color theme="8"/>
      </bottom>
      <diagonal/>
    </border>
    <border>
      <left style="medium">
        <color theme="8"/>
      </left>
      <right style="thin">
        <color theme="8"/>
      </right>
      <top style="medium">
        <color theme="8"/>
      </top>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4"/>
      </left>
      <right style="thin">
        <color theme="4"/>
      </right>
      <top/>
      <bottom style="thin">
        <color theme="4"/>
      </bottom>
      <diagonal/>
    </border>
    <border>
      <left/>
      <right/>
      <top/>
      <bottom style="thin">
        <color theme="4"/>
      </bottom>
      <diagonal/>
    </border>
    <border>
      <left/>
      <right/>
      <top style="thin">
        <color theme="8"/>
      </top>
      <bottom style="thin">
        <color theme="8"/>
      </bottom>
      <diagonal/>
    </border>
    <border>
      <left/>
      <right/>
      <top style="thin">
        <color theme="8"/>
      </top>
      <bottom style="medium">
        <color theme="8"/>
      </bottom>
      <diagonal/>
    </border>
    <border>
      <left/>
      <right/>
      <top style="thin">
        <color theme="4"/>
      </top>
      <bottom style="thin">
        <color theme="4"/>
      </bottom>
      <diagonal/>
    </border>
    <border>
      <left style="thin">
        <color theme="4"/>
      </left>
      <right style="thin">
        <color theme="4"/>
      </right>
      <top/>
      <bottom/>
      <diagonal/>
    </border>
    <border>
      <left style="medium">
        <color theme="4"/>
      </left>
      <right style="thin">
        <color theme="4"/>
      </right>
      <top style="medium">
        <color theme="4"/>
      </top>
      <bottom style="medium">
        <color theme="4"/>
      </bottom>
      <diagonal/>
    </border>
    <border>
      <left style="thin">
        <color theme="4"/>
      </left>
      <right style="thin">
        <color theme="4"/>
      </right>
      <top style="medium">
        <color theme="4"/>
      </top>
      <bottom style="medium">
        <color theme="4"/>
      </bottom>
      <diagonal/>
    </border>
    <border>
      <left style="thin">
        <color theme="4"/>
      </left>
      <right/>
      <top style="medium">
        <color theme="4"/>
      </top>
      <bottom style="medium">
        <color theme="4"/>
      </bottom>
      <diagonal/>
    </border>
    <border>
      <left style="medium">
        <color theme="4"/>
      </left>
      <right/>
      <top style="medium">
        <color theme="4"/>
      </top>
      <bottom style="medium">
        <color theme="4"/>
      </bottom>
      <diagonal/>
    </border>
    <border>
      <left/>
      <right style="thin">
        <color theme="4"/>
      </right>
      <top/>
      <bottom/>
      <diagonal/>
    </border>
    <border>
      <left style="thin">
        <color theme="4"/>
      </left>
      <right/>
      <top/>
      <bottom/>
      <diagonal/>
    </border>
    <border>
      <left style="medium">
        <color theme="4"/>
      </left>
      <right/>
      <top style="medium">
        <color theme="4"/>
      </top>
      <bottom/>
      <diagonal/>
    </border>
    <border>
      <left style="medium">
        <color theme="4"/>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4"/>
      </left>
      <right/>
      <top/>
      <bottom style="medium">
        <color theme="4"/>
      </bottom>
      <diagonal/>
    </border>
    <border>
      <left style="thin">
        <color theme="8"/>
      </left>
      <right style="thin">
        <color theme="8"/>
      </right>
      <top style="thin">
        <color theme="8"/>
      </top>
      <bottom/>
      <diagonal/>
    </border>
  </borders>
  <cellStyleXfs count="17">
    <xf numFmtId="0" fontId="0" fillId="0" borderId="0"/>
    <xf numFmtId="43" fontId="11" fillId="0" borderId="0" applyFont="0" applyFill="0" applyBorder="0" applyAlignment="0" applyProtection="0"/>
    <xf numFmtId="9" fontId="11" fillId="0" borderId="0" applyFont="0" applyFill="0" applyBorder="0" applyAlignment="0" applyProtection="0"/>
    <xf numFmtId="0" fontId="15" fillId="0" borderId="0"/>
    <xf numFmtId="43" fontId="17" fillId="0" borderId="0" applyFont="0" applyFill="0" applyBorder="0" applyAlignment="0" applyProtection="0"/>
    <xf numFmtId="3" fontId="17" fillId="0" borderId="0" applyFont="0" applyFill="0" applyBorder="0" applyAlignment="0" applyProtection="0"/>
    <xf numFmtId="0" fontId="18" fillId="0" borderId="0"/>
    <xf numFmtId="0" fontId="19" fillId="0" borderId="0"/>
    <xf numFmtId="0" fontId="17" fillId="0" borderId="0"/>
    <xf numFmtId="0" fontId="20" fillId="0" borderId="0"/>
    <xf numFmtId="43" fontId="17" fillId="0" borderId="0" applyFont="0" applyFill="0" applyBorder="0" applyAlignment="0" applyProtection="0"/>
    <xf numFmtId="0" fontId="17" fillId="0" borderId="0"/>
    <xf numFmtId="0" fontId="21" fillId="0" borderId="0" applyNumberFormat="0" applyFill="0" applyBorder="0" applyAlignment="0" applyProtection="0"/>
    <xf numFmtId="0" fontId="23" fillId="0" borderId="0"/>
    <xf numFmtId="0" fontId="16" fillId="0" borderId="0"/>
    <xf numFmtId="0" fontId="24" fillId="0" borderId="0" applyNumberFormat="0" applyFill="0" applyBorder="0" applyAlignment="0" applyProtection="0"/>
    <xf numFmtId="0" fontId="11" fillId="0" borderId="0"/>
  </cellStyleXfs>
  <cellXfs count="160">
    <xf numFmtId="0" fontId="0" fillId="0" borderId="0" xfId="0"/>
    <xf numFmtId="0" fontId="1" fillId="0" borderId="0" xfId="0" applyFont="1" applyAlignment="1">
      <alignment vertical="top"/>
    </xf>
    <xf numFmtId="0" fontId="7" fillId="2" borderId="0" xfId="0" applyFont="1" applyFill="1"/>
    <xf numFmtId="0" fontId="8" fillId="2" borderId="0" xfId="0" applyFont="1" applyFill="1" applyAlignment="1">
      <alignment horizontal="left" vertical="top"/>
    </xf>
    <xf numFmtId="0" fontId="8" fillId="2" borderId="0" xfId="0" applyFont="1" applyFill="1" applyAlignment="1">
      <alignment horizontal="center" vertical="top"/>
    </xf>
    <xf numFmtId="0" fontId="9" fillId="2" borderId="0" xfId="0" applyFont="1" applyFill="1" applyAlignment="1">
      <alignment horizontal="center" vertical="top"/>
    </xf>
    <xf numFmtId="0" fontId="2" fillId="3" borderId="0" xfId="0" applyFont="1" applyFill="1"/>
    <xf numFmtId="0" fontId="5" fillId="2" borderId="1" xfId="0" applyFont="1" applyFill="1" applyBorder="1" applyAlignment="1">
      <alignment vertical="top" wrapText="1"/>
    </xf>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0" fontId="5" fillId="3" borderId="0" xfId="0" applyFont="1" applyFill="1" applyBorder="1" applyAlignment="1">
      <alignment wrapText="1"/>
    </xf>
    <xf numFmtId="0" fontId="5" fillId="3" borderId="0" xfId="0" applyFont="1" applyFill="1" applyBorder="1" applyAlignment="1"/>
    <xf numFmtId="0" fontId="2" fillId="3" borderId="0" xfId="0" applyFont="1" applyFill="1" applyBorder="1" applyAlignment="1">
      <alignment horizontal="left" vertical="center" wrapText="1"/>
    </xf>
    <xf numFmtId="0" fontId="6" fillId="3" borderId="0" xfId="0" applyFont="1" applyFill="1"/>
    <xf numFmtId="0" fontId="5" fillId="3" borderId="0" xfId="0" applyFont="1" applyFill="1" applyBorder="1" applyAlignment="1">
      <alignment vertical="top"/>
    </xf>
    <xf numFmtId="0" fontId="5" fillId="3" borderId="0" xfId="0" applyFont="1" applyFill="1" applyBorder="1" applyAlignment="1">
      <alignment horizontal="center" vertical="top" wrapText="1"/>
    </xf>
    <xf numFmtId="0" fontId="9" fillId="2" borderId="0" xfId="0" applyFont="1" applyFill="1" applyAlignment="1">
      <alignment horizontal="left" vertical="top" wrapText="1"/>
    </xf>
    <xf numFmtId="0" fontId="5" fillId="3" borderId="0" xfId="0" applyFont="1" applyFill="1" applyBorder="1" applyAlignment="1">
      <alignment vertical="top" wrapText="1"/>
    </xf>
    <xf numFmtId="9" fontId="5" fillId="4" borderId="1" xfId="2" applyFont="1" applyFill="1" applyBorder="1" applyAlignment="1">
      <alignment horizontal="center" vertical="top"/>
    </xf>
    <xf numFmtId="0" fontId="5" fillId="4" borderId="1" xfId="0" applyFont="1" applyFill="1" applyBorder="1" applyAlignment="1">
      <alignment horizontal="center" vertical="top"/>
    </xf>
    <xf numFmtId="0" fontId="7" fillId="0" borderId="0" xfId="0" applyFont="1" applyFill="1"/>
    <xf numFmtId="0" fontId="0" fillId="2" borderId="0" xfId="0" applyFont="1" applyFill="1"/>
    <xf numFmtId="0" fontId="0" fillId="0" borderId="0" xfId="0" applyFont="1" applyFill="1"/>
    <xf numFmtId="0" fontId="0" fillId="3" borderId="0" xfId="0" applyFont="1" applyFill="1"/>
    <xf numFmtId="0" fontId="0" fillId="0" borderId="0" xfId="0" applyFont="1"/>
    <xf numFmtId="0" fontId="0" fillId="0" borderId="0" xfId="0" applyFont="1" applyAlignment="1">
      <alignment vertical="top"/>
    </xf>
    <xf numFmtId="0" fontId="0" fillId="0" borderId="0" xfId="0" applyFont="1" applyAlignment="1">
      <alignment horizontal="center" vertical="top"/>
    </xf>
    <xf numFmtId="0" fontId="5" fillId="0" borderId="0" xfId="0" applyFont="1" applyFill="1" applyBorder="1" applyAlignment="1">
      <alignment wrapText="1"/>
    </xf>
    <xf numFmtId="0" fontId="5" fillId="0" borderId="3" xfId="0" applyFont="1" applyFill="1" applyBorder="1" applyAlignment="1">
      <alignment horizontal="left" vertical="top" wrapText="1"/>
    </xf>
    <xf numFmtId="0" fontId="5" fillId="6" borderId="5" xfId="0" applyFont="1" applyFill="1" applyBorder="1" applyAlignment="1">
      <alignment horizontal="left" vertical="top" wrapText="1"/>
    </xf>
    <xf numFmtId="0" fontId="0" fillId="3" borderId="0" xfId="0" applyFont="1" applyFill="1" applyAlignment="1">
      <alignment horizontal="right" vertical="top"/>
    </xf>
    <xf numFmtId="0" fontId="0" fillId="3" borderId="0" xfId="0" applyFont="1" applyFill="1" applyAlignment="1">
      <alignment horizontal="center" vertical="top"/>
    </xf>
    <xf numFmtId="0" fontId="0" fillId="3" borderId="0" xfId="0" applyFont="1" applyFill="1" applyAlignment="1">
      <alignment vertical="top"/>
    </xf>
    <xf numFmtId="0" fontId="5" fillId="2" borderId="1" xfId="0" applyFont="1" applyFill="1" applyBorder="1" applyAlignment="1">
      <alignment horizontal="center" vertical="top" wrapText="1"/>
    </xf>
    <xf numFmtId="1" fontId="7" fillId="2" borderId="0" xfId="0" applyNumberFormat="1" applyFont="1" applyFill="1" applyAlignment="1">
      <alignment horizontal="right"/>
    </xf>
    <xf numFmtId="1" fontId="0" fillId="2" borderId="0" xfId="0" applyNumberFormat="1" applyFont="1" applyFill="1" applyAlignment="1">
      <alignment horizontal="right"/>
    </xf>
    <xf numFmtId="1" fontId="5" fillId="3" borderId="0" xfId="0" applyNumberFormat="1" applyFont="1" applyFill="1" applyBorder="1" applyAlignment="1">
      <alignment horizontal="right" vertical="top"/>
    </xf>
    <xf numFmtId="1" fontId="5" fillId="3" borderId="0" xfId="0" applyNumberFormat="1" applyFont="1" applyFill="1" applyBorder="1" applyAlignment="1">
      <alignment horizontal="right" vertical="top" wrapText="1"/>
    </xf>
    <xf numFmtId="1" fontId="5" fillId="3" borderId="0" xfId="0" applyNumberFormat="1" applyFont="1" applyFill="1" applyBorder="1" applyAlignment="1">
      <alignment horizontal="right"/>
    </xf>
    <xf numFmtId="1" fontId="0" fillId="3" borderId="0" xfId="0" applyNumberFormat="1" applyFont="1" applyFill="1" applyAlignment="1">
      <alignment horizontal="right" vertical="top"/>
    </xf>
    <xf numFmtId="1" fontId="0" fillId="0" borderId="0" xfId="0" applyNumberFormat="1" applyFont="1" applyAlignment="1">
      <alignment horizontal="right" vertical="top"/>
    </xf>
    <xf numFmtId="0" fontId="2" fillId="3" borderId="0" xfId="0" applyFont="1" applyFill="1" applyBorder="1" applyAlignment="1">
      <alignment horizontal="center" vertical="center" wrapText="1"/>
    </xf>
    <xf numFmtId="0" fontId="2" fillId="3" borderId="0" xfId="0" applyFont="1" applyFill="1" applyAlignment="1">
      <alignment horizontal="center"/>
    </xf>
    <xf numFmtId="0" fontId="6" fillId="3" borderId="0" xfId="0" applyFont="1" applyFill="1" applyBorder="1" applyAlignment="1">
      <alignment horizontal="center" vertical="top"/>
    </xf>
    <xf numFmtId="0" fontId="5" fillId="4" borderId="1" xfId="0" applyFont="1" applyFill="1" applyBorder="1" applyAlignment="1">
      <alignment vertical="top"/>
    </xf>
    <xf numFmtId="0" fontId="0" fillId="3" borderId="0" xfId="0" applyFont="1" applyFill="1" applyBorder="1" applyAlignment="1">
      <alignment horizontal="center"/>
    </xf>
    <xf numFmtId="0" fontId="0" fillId="0" borderId="0" xfId="0" applyFont="1" applyAlignment="1">
      <alignment horizontal="center"/>
    </xf>
    <xf numFmtId="1" fontId="5" fillId="2" borderId="1" xfId="0" applyNumberFormat="1" applyFont="1" applyFill="1" applyBorder="1" applyAlignment="1">
      <alignment horizontal="center" vertical="top" wrapText="1"/>
    </xf>
    <xf numFmtId="1" fontId="5" fillId="4" borderId="1" xfId="0" applyNumberFormat="1" applyFont="1" applyFill="1" applyBorder="1" applyAlignment="1">
      <alignment horizontal="center" vertical="top"/>
    </xf>
    <xf numFmtId="0" fontId="14" fillId="6" borderId="1"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3" fillId="4" borderId="3" xfId="0" applyFont="1" applyFill="1" applyBorder="1" applyAlignment="1">
      <alignment vertical="top" wrapText="1"/>
    </xf>
    <xf numFmtId="0" fontId="2" fillId="0" borderId="16" xfId="0" applyFont="1" applyFill="1" applyBorder="1" applyAlignment="1">
      <alignment vertical="top" wrapText="1"/>
    </xf>
    <xf numFmtId="9" fontId="5" fillId="4" borderId="3" xfId="2" applyFont="1" applyFill="1" applyBorder="1" applyAlignment="1">
      <alignment horizontal="center" vertical="top"/>
    </xf>
    <xf numFmtId="0" fontId="5" fillId="4" borderId="1" xfId="0" applyFont="1" applyFill="1" applyBorder="1" applyAlignment="1">
      <alignment vertical="top" wrapText="1"/>
    </xf>
    <xf numFmtId="0" fontId="0" fillId="0" borderId="1" xfId="0" applyFont="1" applyBorder="1" applyAlignment="1">
      <alignment horizontal="center" vertical="top"/>
    </xf>
    <xf numFmtId="0" fontId="13" fillId="0" borderId="1" xfId="0" applyFont="1" applyBorder="1" applyAlignment="1">
      <alignment horizontal="center" vertical="top"/>
    </xf>
    <xf numFmtId="0" fontId="13" fillId="0" borderId="0" xfId="0" applyFont="1" applyAlignment="1">
      <alignment vertical="top"/>
    </xf>
    <xf numFmtId="0" fontId="23" fillId="6" borderId="4" xfId="0" applyFont="1" applyFill="1" applyBorder="1" applyAlignment="1">
      <alignment horizontal="center" vertical="center" wrapText="1"/>
    </xf>
    <xf numFmtId="0" fontId="23" fillId="6" borderId="16" xfId="0" applyFont="1" applyFill="1" applyBorder="1" applyAlignment="1">
      <alignment horizontal="center" vertical="center" wrapText="1"/>
    </xf>
    <xf numFmtId="0" fontId="16" fillId="0" borderId="0" xfId="0" applyFont="1" applyAlignment="1">
      <alignment vertical="top"/>
    </xf>
    <xf numFmtId="0" fontId="5" fillId="4" borderId="20" xfId="0" applyFont="1" applyFill="1" applyBorder="1" applyAlignment="1">
      <alignment vertical="top" wrapText="1"/>
    </xf>
    <xf numFmtId="0" fontId="23" fillId="6" borderId="1" xfId="0" applyFont="1" applyFill="1" applyBorder="1" applyAlignment="1">
      <alignment horizontal="center" vertical="center" wrapText="1"/>
    </xf>
    <xf numFmtId="0" fontId="22" fillId="7" borderId="30" xfId="0" applyFont="1" applyFill="1" applyBorder="1" applyAlignment="1">
      <alignment horizontal="right" vertical="top" wrapText="1"/>
    </xf>
    <xf numFmtId="0" fontId="22" fillId="7" borderId="30" xfId="0" applyFont="1" applyFill="1" applyBorder="1" applyAlignment="1">
      <alignment horizontal="center" vertical="top" wrapText="1"/>
    </xf>
    <xf numFmtId="1" fontId="16" fillId="7" borderId="30" xfId="0" applyNumberFormat="1" applyFont="1" applyFill="1" applyBorder="1" applyAlignment="1">
      <alignment horizontal="center" vertical="top" wrapText="1"/>
    </xf>
    <xf numFmtId="0" fontId="16" fillId="8" borderId="1" xfId="0" applyFont="1" applyFill="1" applyBorder="1" applyAlignment="1">
      <alignment vertical="top"/>
    </xf>
    <xf numFmtId="0" fontId="5" fillId="2" borderId="33" xfId="0" applyFont="1" applyFill="1" applyBorder="1" applyAlignment="1">
      <alignment horizontal="center" vertical="top" wrapText="1"/>
    </xf>
    <xf numFmtId="0" fontId="14" fillId="6" borderId="16" xfId="0" applyFont="1" applyFill="1" applyBorder="1" applyAlignment="1">
      <alignment horizontal="center" vertical="center" wrapText="1"/>
    </xf>
    <xf numFmtId="164" fontId="5" fillId="2" borderId="1" xfId="0" applyNumberFormat="1" applyFont="1" applyFill="1" applyBorder="1" applyAlignment="1">
      <alignment horizontal="center" vertical="top" wrapText="1"/>
    </xf>
    <xf numFmtId="0" fontId="7" fillId="2" borderId="0" xfId="0" applyFont="1" applyFill="1" applyAlignment="1">
      <alignment horizontal="center" vertical="top"/>
    </xf>
    <xf numFmtId="0" fontId="0" fillId="2" borderId="0" xfId="0" applyFont="1" applyFill="1" applyAlignment="1">
      <alignment horizontal="center" vertical="top"/>
    </xf>
    <xf numFmtId="0" fontId="6" fillId="5" borderId="1" xfId="0" applyFont="1" applyFill="1" applyBorder="1" applyAlignment="1">
      <alignment horizontal="center" vertical="top"/>
    </xf>
    <xf numFmtId="0" fontId="6" fillId="5" borderId="3" xfId="0" applyFont="1" applyFill="1" applyBorder="1" applyAlignment="1">
      <alignment horizontal="center" vertical="top"/>
    </xf>
    <xf numFmtId="0" fontId="6" fillId="5" borderId="5" xfId="0" applyFont="1" applyFill="1" applyBorder="1" applyAlignment="1">
      <alignment horizontal="center" vertical="top" wrapText="1"/>
    </xf>
    <xf numFmtId="0" fontId="6" fillId="0" borderId="0" xfId="0" applyFont="1" applyFill="1" applyBorder="1" applyAlignment="1">
      <alignment horizontal="center" vertical="top"/>
    </xf>
    <xf numFmtId="0" fontId="10" fillId="3" borderId="0" xfId="0" applyFont="1" applyFill="1" applyAlignment="1">
      <alignment horizontal="center" vertical="center"/>
    </xf>
    <xf numFmtId="0" fontId="2" fillId="3" borderId="0" xfId="0" applyFont="1" applyFill="1" applyBorder="1" applyAlignment="1">
      <alignment horizontal="center" vertical="top"/>
    </xf>
    <xf numFmtId="0" fontId="2" fillId="3" borderId="0" xfId="0" applyFont="1" applyFill="1" applyAlignment="1">
      <alignment horizontal="center" vertical="center"/>
    </xf>
    <xf numFmtId="0" fontId="5" fillId="4" borderId="1" xfId="0" applyFont="1" applyFill="1" applyBorder="1" applyAlignment="1">
      <alignment horizontal="center" vertical="top" wrapText="1"/>
    </xf>
    <xf numFmtId="0" fontId="2" fillId="0" borderId="1" xfId="0" quotePrefix="1" applyFont="1" applyFill="1" applyBorder="1" applyAlignment="1">
      <alignment horizontal="center" vertical="top" wrapText="1"/>
    </xf>
    <xf numFmtId="0" fontId="16" fillId="8" borderId="1" xfId="0" applyFont="1" applyFill="1" applyBorder="1" applyAlignment="1">
      <alignment horizontal="center" vertical="top"/>
    </xf>
    <xf numFmtId="0" fontId="22" fillId="7" borderId="29" xfId="0" applyFont="1" applyFill="1" applyBorder="1" applyAlignment="1">
      <alignment horizontal="center" vertical="top" wrapText="1"/>
    </xf>
    <xf numFmtId="164" fontId="4" fillId="4" borderId="1" xfId="0" applyNumberFormat="1"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1" fontId="2" fillId="0" borderId="1" xfId="0" applyNumberFormat="1" applyFont="1" applyFill="1" applyBorder="1" applyAlignment="1">
      <alignment horizontal="center" vertical="top" wrapText="1"/>
    </xf>
    <xf numFmtId="164" fontId="2" fillId="6" borderId="1" xfId="0" applyNumberFormat="1" applyFont="1" applyFill="1" applyBorder="1" applyAlignment="1">
      <alignment horizontal="center" vertical="top" wrapText="1"/>
    </xf>
    <xf numFmtId="44" fontId="3" fillId="5" borderId="2" xfId="0" applyNumberFormat="1" applyFont="1" applyFill="1" applyBorder="1" applyAlignment="1">
      <alignment horizontal="center" vertical="top" wrapText="1"/>
    </xf>
    <xf numFmtId="1" fontId="2" fillId="0" borderId="1" xfId="1" applyNumberFormat="1" applyFont="1" applyFill="1" applyBorder="1" applyAlignment="1">
      <alignment horizontal="center" vertical="top" wrapText="1"/>
    </xf>
    <xf numFmtId="1" fontId="4" fillId="4" borderId="1" xfId="0" applyNumberFormat="1" applyFont="1" applyFill="1" applyBorder="1" applyAlignment="1">
      <alignment horizontal="center" vertical="top" wrapText="1"/>
    </xf>
    <xf numFmtId="0" fontId="2" fillId="0" borderId="1" xfId="0" applyFont="1" applyFill="1" applyBorder="1" applyAlignment="1">
      <alignment horizontal="left" vertical="top" wrapText="1"/>
    </xf>
    <xf numFmtId="0" fontId="26" fillId="0" borderId="1" xfId="0" applyFont="1" applyBorder="1" applyAlignment="1">
      <alignment vertical="top"/>
    </xf>
    <xf numFmtId="1" fontId="6" fillId="0" borderId="1" xfId="1" applyNumberFormat="1" applyFont="1" applyFill="1" applyBorder="1" applyAlignment="1">
      <alignment horizontal="center" vertical="top" wrapText="1"/>
    </xf>
    <xf numFmtId="44" fontId="5" fillId="5" borderId="2" xfId="0" applyNumberFormat="1" applyFont="1" applyFill="1" applyBorder="1" applyAlignment="1">
      <alignment horizontal="center" vertical="top" wrapText="1"/>
    </xf>
    <xf numFmtId="1" fontId="5" fillId="4" borderId="1" xfId="2" applyNumberFormat="1" applyFont="1" applyFill="1" applyBorder="1" applyAlignment="1">
      <alignment horizontal="center" vertical="top"/>
    </xf>
    <xf numFmtId="0" fontId="16" fillId="7" borderId="31" xfId="0" applyFont="1" applyFill="1" applyBorder="1" applyAlignment="1">
      <alignment horizontal="center" vertical="top" wrapText="1"/>
    </xf>
    <xf numFmtId="44" fontId="22" fillId="7" borderId="32" xfId="0" applyNumberFormat="1" applyFont="1" applyFill="1" applyBorder="1" applyAlignment="1">
      <alignment horizontal="center" vertical="top" wrapText="1"/>
    </xf>
    <xf numFmtId="0" fontId="2" fillId="3" borderId="16" xfId="0" quotePrefix="1" applyFont="1" applyFill="1" applyBorder="1" applyAlignment="1">
      <alignment horizontal="center" vertical="top" wrapText="1"/>
    </xf>
    <xf numFmtId="0" fontId="17" fillId="3" borderId="16" xfId="0" applyFont="1" applyFill="1" applyBorder="1" applyAlignment="1">
      <alignment horizontal="left" vertical="top"/>
    </xf>
    <xf numFmtId="0" fontId="0" fillId="3" borderId="16" xfId="0" applyFont="1" applyFill="1" applyBorder="1" applyAlignment="1">
      <alignment horizontal="center" vertical="top"/>
    </xf>
    <xf numFmtId="1" fontId="2" fillId="3" borderId="16" xfId="1" applyNumberFormat="1" applyFont="1" applyFill="1" applyBorder="1" applyAlignment="1">
      <alignment horizontal="center" vertical="top" wrapText="1"/>
    </xf>
    <xf numFmtId="164" fontId="2" fillId="3" borderId="16" xfId="0" applyNumberFormat="1" applyFont="1" applyFill="1" applyBorder="1" applyAlignment="1">
      <alignment horizontal="center" vertical="top" wrapText="1"/>
    </xf>
    <xf numFmtId="44" fontId="3" fillId="3" borderId="2" xfId="0" applyNumberFormat="1" applyFont="1" applyFill="1" applyBorder="1" applyAlignment="1">
      <alignment horizontal="center" vertical="top" wrapText="1"/>
    </xf>
    <xf numFmtId="44" fontId="22" fillId="9" borderId="1" xfId="0" applyNumberFormat="1" applyFont="1" applyFill="1" applyBorder="1" applyAlignment="1">
      <alignment horizontal="left" vertical="top" wrapText="1"/>
    </xf>
    <xf numFmtId="164" fontId="28" fillId="9" borderId="1" xfId="0" applyNumberFormat="1" applyFont="1" applyFill="1" applyBorder="1" applyAlignment="1">
      <alignment horizontal="left" vertical="top" wrapText="1"/>
    </xf>
    <xf numFmtId="0" fontId="6" fillId="0" borderId="16" xfId="0" applyFont="1" applyFill="1" applyBorder="1" applyAlignment="1">
      <alignment vertical="top" wrapText="1"/>
    </xf>
    <xf numFmtId="0" fontId="15" fillId="0" borderId="0" xfId="0" applyFont="1" applyFill="1" applyBorder="1" applyAlignment="1">
      <alignment horizontal="left" vertical="top"/>
    </xf>
    <xf numFmtId="164" fontId="6" fillId="6" borderId="1" xfId="0" applyNumberFormat="1" applyFont="1" applyFill="1" applyBorder="1" applyAlignment="1">
      <alignment horizontal="center" vertical="top" wrapText="1"/>
    </xf>
    <xf numFmtId="1" fontId="5" fillId="4" borderId="1" xfId="0" applyNumberFormat="1" applyFont="1" applyFill="1" applyBorder="1" applyAlignment="1">
      <alignment horizontal="center" vertical="top" wrapText="1"/>
    </xf>
    <xf numFmtId="0" fontId="0" fillId="0" borderId="0" xfId="0" applyAlignment="1">
      <alignment vertical="top"/>
    </xf>
    <xf numFmtId="0" fontId="15" fillId="0" borderId="0" xfId="0" applyFont="1" applyAlignment="1">
      <alignment horizontal="left" vertical="top"/>
    </xf>
    <xf numFmtId="0" fontId="15" fillId="0" borderId="1" xfId="0" applyFont="1" applyBorder="1" applyAlignment="1">
      <alignment horizontal="left" vertical="top"/>
    </xf>
    <xf numFmtId="0" fontId="6" fillId="0" borderId="1" xfId="0" quotePrefix="1" applyFont="1" applyBorder="1" applyAlignment="1">
      <alignment horizontal="center" vertical="top" wrapText="1"/>
    </xf>
    <xf numFmtId="0" fontId="15" fillId="0" borderId="1" xfId="0" applyFont="1" applyBorder="1" applyAlignment="1">
      <alignment vertical="top"/>
    </xf>
    <xf numFmtId="1" fontId="6" fillId="0" borderId="16" xfId="1" applyNumberFormat="1" applyFont="1" applyFill="1" applyBorder="1" applyAlignment="1">
      <alignment horizontal="center" vertical="top" wrapText="1"/>
    </xf>
    <xf numFmtId="164" fontId="6" fillId="6" borderId="16" xfId="0" applyNumberFormat="1" applyFont="1" applyFill="1" applyBorder="1" applyAlignment="1">
      <alignment horizontal="center" vertical="top" wrapText="1"/>
    </xf>
    <xf numFmtId="44" fontId="5" fillId="5" borderId="1" xfId="0" applyNumberFormat="1" applyFont="1" applyFill="1" applyBorder="1" applyAlignment="1">
      <alignment horizontal="center" vertical="top" wrapText="1"/>
    </xf>
    <xf numFmtId="0" fontId="13" fillId="6" borderId="4" xfId="0" applyFont="1" applyFill="1" applyBorder="1" applyAlignment="1">
      <alignment horizontal="center" vertical="center" wrapText="1"/>
    </xf>
    <xf numFmtId="0" fontId="28" fillId="8" borderId="26" xfId="0" applyFont="1" applyFill="1" applyBorder="1" applyAlignment="1">
      <alignment horizontal="center" vertical="top" wrapText="1"/>
    </xf>
    <xf numFmtId="0" fontId="28" fillId="8" borderId="21" xfId="0" applyFont="1" applyFill="1" applyBorder="1" applyAlignment="1">
      <alignment horizontal="right" vertical="top" wrapText="1"/>
    </xf>
    <xf numFmtId="0" fontId="28" fillId="8" borderId="21" xfId="0" applyFont="1" applyFill="1" applyBorder="1" applyAlignment="1">
      <alignment horizontal="center" vertical="top" wrapText="1"/>
    </xf>
    <xf numFmtId="1" fontId="23" fillId="8" borderId="21" xfId="0" applyNumberFormat="1" applyFont="1" applyFill="1" applyBorder="1" applyAlignment="1">
      <alignment horizontal="center" vertical="top" wrapText="1"/>
    </xf>
    <xf numFmtId="0" fontId="23" fillId="8" borderId="27" xfId="0" applyFont="1" applyFill="1" applyBorder="1" applyAlignment="1">
      <alignment horizontal="center" vertical="top" wrapText="1"/>
    </xf>
    <xf numFmtId="44" fontId="28" fillId="8" borderId="28" xfId="0" applyNumberFormat="1" applyFont="1" applyFill="1" applyBorder="1" applyAlignment="1">
      <alignment horizontal="center" vertical="top" wrapText="1"/>
    </xf>
    <xf numFmtId="0" fontId="23" fillId="0" borderId="0" xfId="0" applyFont="1" applyAlignment="1">
      <alignment vertical="top"/>
    </xf>
    <xf numFmtId="0" fontId="28" fillId="7" borderId="22" xfId="0" applyFont="1" applyFill="1" applyBorder="1" applyAlignment="1">
      <alignment horizontal="center" vertical="top" wrapText="1"/>
    </xf>
    <xf numFmtId="0" fontId="28" fillId="7" borderId="23" xfId="0" applyFont="1" applyFill="1" applyBorder="1" applyAlignment="1">
      <alignment horizontal="right" vertical="top" wrapText="1"/>
    </xf>
    <xf numFmtId="0" fontId="28" fillId="7" borderId="23" xfId="0" applyFont="1" applyFill="1" applyBorder="1" applyAlignment="1">
      <alignment horizontal="center" vertical="top" wrapText="1"/>
    </xf>
    <xf numFmtId="1" fontId="23" fillId="7" borderId="23" xfId="0" applyNumberFormat="1" applyFont="1" applyFill="1" applyBorder="1" applyAlignment="1">
      <alignment horizontal="center" vertical="top" wrapText="1"/>
    </xf>
    <xf numFmtId="0" fontId="23" fillId="7" borderId="24" xfId="0" applyFont="1" applyFill="1" applyBorder="1" applyAlignment="1">
      <alignment horizontal="center" vertical="top" wrapText="1"/>
    </xf>
    <xf numFmtId="44" fontId="28" fillId="7" borderId="25" xfId="0" applyNumberFormat="1" applyFont="1" applyFill="1" applyBorder="1" applyAlignment="1">
      <alignment horizontal="center" vertical="top" wrapText="1"/>
    </xf>
    <xf numFmtId="0" fontId="28" fillId="5" borderId="26" xfId="0" applyFont="1" applyFill="1" applyBorder="1" applyAlignment="1">
      <alignment horizontal="center" vertical="top" wrapText="1"/>
    </xf>
    <xf numFmtId="0" fontId="28" fillId="5" borderId="21" xfId="0" applyFont="1" applyFill="1" applyBorder="1" applyAlignment="1">
      <alignment horizontal="right" vertical="top" wrapText="1"/>
    </xf>
    <xf numFmtId="0" fontId="28" fillId="5" borderId="21" xfId="0" applyFont="1" applyFill="1" applyBorder="1" applyAlignment="1">
      <alignment horizontal="center" vertical="top" wrapText="1"/>
    </xf>
    <xf numFmtId="1" fontId="23" fillId="5" borderId="21" xfId="0" applyNumberFormat="1" applyFont="1" applyFill="1" applyBorder="1" applyAlignment="1">
      <alignment horizontal="center" vertical="top" wrapText="1"/>
    </xf>
    <xf numFmtId="0" fontId="23" fillId="5" borderId="27" xfId="0" applyFont="1" applyFill="1" applyBorder="1" applyAlignment="1">
      <alignment horizontal="center" vertical="top" wrapText="1"/>
    </xf>
    <xf numFmtId="44" fontId="28" fillId="5" borderId="28" xfId="0" applyNumberFormat="1" applyFont="1" applyFill="1" applyBorder="1" applyAlignment="1">
      <alignment horizontal="center" vertical="top" wrapText="1"/>
    </xf>
    <xf numFmtId="0" fontId="13" fillId="0" borderId="1" xfId="0" applyFont="1" applyBorder="1" applyAlignment="1">
      <alignment horizontal="left" vertical="top"/>
    </xf>
    <xf numFmtId="0" fontId="5" fillId="4" borderId="2" xfId="0" applyFont="1" applyFill="1" applyBorder="1" applyAlignment="1">
      <alignment horizontal="center" vertical="top" wrapText="1"/>
    </xf>
    <xf numFmtId="0" fontId="5" fillId="4" borderId="20" xfId="0" applyFont="1" applyFill="1" applyBorder="1" applyAlignment="1">
      <alignment horizontal="center" vertical="top" wrapText="1"/>
    </xf>
    <xf numFmtId="0" fontId="5" fillId="4" borderId="17" xfId="0" applyFont="1" applyFill="1" applyBorder="1" applyAlignment="1">
      <alignment horizontal="center" vertical="top" wrapText="1"/>
    </xf>
    <xf numFmtId="0" fontId="2" fillId="3" borderId="13"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15" xfId="0" applyFont="1" applyFill="1" applyBorder="1" applyAlignment="1">
      <alignment horizontal="left" vertical="top"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6" xfId="0" applyFont="1" applyFill="1" applyBorder="1" applyAlignment="1">
      <alignment horizontal="center" vertical="top"/>
    </xf>
    <xf numFmtId="0" fontId="1" fillId="3" borderId="18" xfId="0" applyFont="1" applyFill="1" applyBorder="1" applyAlignment="1">
      <alignment horizontal="center" vertical="top"/>
    </xf>
    <xf numFmtId="0" fontId="1" fillId="3" borderId="11" xfId="0" applyFont="1" applyFill="1" applyBorder="1" applyAlignment="1">
      <alignment horizontal="center" vertical="top"/>
    </xf>
    <xf numFmtId="0" fontId="1" fillId="3" borderId="10" xfId="0" applyFont="1" applyFill="1" applyBorder="1" applyAlignment="1">
      <alignment horizontal="center" vertical="top"/>
    </xf>
    <xf numFmtId="0" fontId="1" fillId="3" borderId="19" xfId="0" applyFont="1" applyFill="1" applyBorder="1" applyAlignment="1">
      <alignment horizontal="center" vertical="top"/>
    </xf>
    <xf numFmtId="0" fontId="1" fillId="3" borderId="7" xfId="0" applyFont="1" applyFill="1" applyBorder="1" applyAlignment="1">
      <alignment horizontal="center" vertical="top"/>
    </xf>
    <xf numFmtId="0" fontId="3" fillId="9" borderId="1" xfId="0" applyFont="1" applyFill="1" applyBorder="1" applyAlignment="1">
      <alignment horizontal="center" vertical="top" wrapText="1"/>
    </xf>
    <xf numFmtId="0" fontId="22" fillId="9" borderId="2" xfId="0" applyFont="1" applyFill="1" applyBorder="1" applyAlignment="1">
      <alignment horizontal="center" vertical="top" wrapText="1"/>
    </xf>
    <xf numFmtId="0" fontId="22" fillId="9" borderId="20" xfId="0" applyFont="1" applyFill="1" applyBorder="1" applyAlignment="1">
      <alignment horizontal="center" vertical="top" wrapText="1"/>
    </xf>
    <xf numFmtId="0" fontId="22" fillId="9" borderId="4" xfId="0" applyFont="1" applyFill="1" applyBorder="1" applyAlignment="1">
      <alignment horizontal="center" vertical="top" wrapText="1"/>
    </xf>
    <xf numFmtId="0" fontId="5" fillId="0" borderId="1" xfId="0" applyFont="1" applyFill="1" applyBorder="1" applyAlignment="1">
      <alignment horizontal="left" vertical="top"/>
    </xf>
  </cellXfs>
  <cellStyles count="17">
    <cellStyle name="Comma" xfId="1" builtinId="3"/>
    <cellStyle name="Comma 2" xfId="10" xr:uid="{00000000-0005-0000-0000-000001000000}"/>
    <cellStyle name="Comma 3" xfId="4" xr:uid="{00000000-0005-0000-0000-00002F000000}"/>
    <cellStyle name="Comma0" xfId="5" xr:uid="{00000000-0005-0000-0000-000002000000}"/>
    <cellStyle name="Explanatory Text 2" xfId="12" xr:uid="{00000000-0005-0000-0000-000032000000}"/>
    <cellStyle name="Hyperlink 2" xfId="15" xr:uid="{FABF747B-A5C9-4514-856D-8A5D19FDA178}"/>
    <cellStyle name="Normal" xfId="0" builtinId="0"/>
    <cellStyle name="Normal 2" xfId="9" xr:uid="{00000000-0005-0000-0000-000005000000}"/>
    <cellStyle name="Normal 2 2" xfId="13" xr:uid="{07A9B10C-FC75-4DF6-9AE3-E11B8E797DED}"/>
    <cellStyle name="Normal 3" xfId="8" xr:uid="{00000000-0005-0000-0000-000006000000}"/>
    <cellStyle name="Normal 4" xfId="11" xr:uid="{00000000-0005-0000-0000-000007000000}"/>
    <cellStyle name="Normal 5" xfId="14" xr:uid="{58B9504A-D064-4BBF-B68D-EE9C9AF1BCBC}"/>
    <cellStyle name="Normal 6" xfId="3" xr:uid="{00000000-0005-0000-0000-000035000000}"/>
    <cellStyle name="Normal 7 10" xfId="16" xr:uid="{95FE33E8-B9F2-441F-841E-BB087B9BCC12}"/>
    <cellStyle name="OPSKRIF" xfId="6" xr:uid="{00000000-0005-0000-0000-000008000000}"/>
    <cellStyle name="OPSKRIFTE" xfId="7" xr:uid="{00000000-0005-0000-0000-000009000000}"/>
    <cellStyle name="Percent" xfId="2" builtinId="5"/>
  </cellStyles>
  <dxfs count="0"/>
  <tableStyles count="0" defaultTableStyle="TableStyleMedium2" defaultPivotStyle="PivotStyleLight16"/>
  <colors>
    <mruColors>
      <color rgb="FFFFFF99"/>
      <color rgb="FFFFFF00"/>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222573</xdr:colOff>
      <xdr:row>0</xdr:row>
      <xdr:rowOff>71016</xdr:rowOff>
    </xdr:from>
    <xdr:to>
      <xdr:col>0</xdr:col>
      <xdr:colOff>689298</xdr:colOff>
      <xdr:row>1</xdr:row>
      <xdr:rowOff>286372</xdr:rowOff>
    </xdr:to>
    <xdr:pic>
      <xdr:nvPicPr>
        <xdr:cNvPr id="2" name="Picture 1" descr="SITA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573" y="71016"/>
          <a:ext cx="466725" cy="6042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38"/>
  <sheetViews>
    <sheetView tabSelected="1" topLeftCell="A225" zoomScale="90" zoomScaleNormal="90" workbookViewId="0">
      <selection activeCell="E243" sqref="E243"/>
    </sheetView>
  </sheetViews>
  <sheetFormatPr defaultColWidth="9.109375" defaultRowHeight="14.4" x14ac:dyDescent="0.3"/>
  <cols>
    <col min="1" max="1" width="13.5546875" style="26" customWidth="1"/>
    <col min="2" max="2" width="69.88671875" style="25" customWidth="1"/>
    <col min="3" max="3" width="18.33203125" style="26" customWidth="1"/>
    <col min="4" max="4" width="7.5546875" style="40" customWidth="1"/>
    <col min="5" max="6" width="40.77734375" style="25" customWidth="1"/>
    <col min="7" max="7" width="32.77734375" style="25" customWidth="1"/>
    <col min="8" max="8" width="36.77734375" style="25" customWidth="1"/>
    <col min="9" max="16384" width="9.109375" style="25"/>
  </cols>
  <sheetData>
    <row r="1" spans="1:13" s="20" customFormat="1" ht="31.2" x14ac:dyDescent="0.6">
      <c r="A1" s="72"/>
      <c r="B1" s="3" t="s">
        <v>9</v>
      </c>
      <c r="C1" s="4"/>
      <c r="D1" s="34"/>
      <c r="E1" s="2"/>
      <c r="F1" s="2"/>
      <c r="G1" s="2"/>
      <c r="H1" s="2"/>
    </row>
    <row r="2" spans="1:13" s="22" customFormat="1" ht="28.8" customHeight="1" x14ac:dyDescent="0.3">
      <c r="A2" s="73"/>
      <c r="B2" s="16" t="s">
        <v>19</v>
      </c>
      <c r="C2" s="5"/>
      <c r="D2" s="35"/>
      <c r="E2" s="21"/>
      <c r="F2" s="21"/>
      <c r="G2" s="21"/>
      <c r="H2" s="21"/>
    </row>
    <row r="3" spans="1:13" s="24" customFormat="1" ht="15.6" x14ac:dyDescent="0.3">
      <c r="A3" s="74" t="s">
        <v>6</v>
      </c>
      <c r="B3" s="159" t="s">
        <v>102</v>
      </c>
      <c r="C3" s="15"/>
      <c r="D3" s="36"/>
      <c r="E3" s="14"/>
      <c r="F3" s="23"/>
      <c r="G3" s="23"/>
      <c r="H3" s="23"/>
      <c r="I3" s="23"/>
      <c r="J3" s="23"/>
      <c r="K3" s="23"/>
      <c r="L3" s="23"/>
      <c r="M3" s="23"/>
    </row>
    <row r="4" spans="1:13" s="24" customFormat="1" ht="31.2" x14ac:dyDescent="0.3">
      <c r="A4" s="75" t="s">
        <v>7</v>
      </c>
      <c r="B4" s="28" t="s">
        <v>23</v>
      </c>
      <c r="C4" s="15"/>
      <c r="D4" s="37"/>
      <c r="E4" s="17"/>
      <c r="F4" s="23"/>
      <c r="G4" s="23"/>
      <c r="H4" s="23"/>
      <c r="I4" s="23"/>
      <c r="J4" s="23"/>
      <c r="K4" s="23"/>
      <c r="L4" s="23"/>
      <c r="M4" s="23"/>
    </row>
    <row r="5" spans="1:13" s="24" customFormat="1" ht="15.6" x14ac:dyDescent="0.3">
      <c r="A5" s="76" t="s">
        <v>10</v>
      </c>
      <c r="B5" s="29"/>
      <c r="C5" s="15"/>
      <c r="D5" s="38"/>
      <c r="E5" s="11"/>
      <c r="F5" s="23"/>
      <c r="G5" s="23"/>
      <c r="H5" s="23"/>
      <c r="I5" s="23"/>
      <c r="J5" s="23"/>
      <c r="K5" s="23"/>
      <c r="L5" s="23"/>
      <c r="M5" s="23"/>
    </row>
    <row r="6" spans="1:13" s="22" customFormat="1" ht="15.6" x14ac:dyDescent="0.3">
      <c r="A6" s="77"/>
      <c r="B6" s="27"/>
      <c r="C6" s="15"/>
      <c r="D6" s="38"/>
      <c r="E6" s="11"/>
      <c r="F6" s="23"/>
      <c r="G6" s="23"/>
      <c r="H6" s="23"/>
      <c r="I6" s="23"/>
      <c r="J6" s="23"/>
      <c r="K6" s="23"/>
      <c r="L6" s="23"/>
      <c r="M6" s="23"/>
    </row>
    <row r="7" spans="1:13" s="23" customFormat="1" ht="15.6" x14ac:dyDescent="0.3">
      <c r="A7" s="78" t="s">
        <v>3</v>
      </c>
      <c r="B7" s="12"/>
      <c r="C7" s="41"/>
      <c r="D7" s="38"/>
      <c r="E7" s="11"/>
    </row>
    <row r="8" spans="1:13" s="23" customFormat="1" ht="15.6" x14ac:dyDescent="0.3">
      <c r="A8" s="79" t="s">
        <v>20</v>
      </c>
      <c r="B8" s="13"/>
      <c r="C8" s="43"/>
      <c r="D8" s="38"/>
      <c r="E8" s="11"/>
    </row>
    <row r="9" spans="1:13" s="23" customFormat="1" ht="15.6" x14ac:dyDescent="0.3">
      <c r="A9" s="80" t="s">
        <v>21</v>
      </c>
      <c r="B9" s="6"/>
      <c r="C9" s="42"/>
      <c r="D9" s="38"/>
      <c r="E9" s="11"/>
    </row>
    <row r="10" spans="1:13" s="23" customFormat="1" ht="15.6" x14ac:dyDescent="0.3">
      <c r="A10" s="80" t="s">
        <v>22</v>
      </c>
      <c r="B10" s="6"/>
      <c r="C10" s="42"/>
      <c r="D10" s="38"/>
      <c r="E10" s="11"/>
    </row>
    <row r="11" spans="1:13" s="23" customFormat="1" ht="15.6" x14ac:dyDescent="0.3">
      <c r="A11" s="43"/>
      <c r="B11" s="10"/>
      <c r="C11" s="15"/>
    </row>
    <row r="12" spans="1:13" s="24" customFormat="1" ht="15.6" x14ac:dyDescent="0.3">
      <c r="A12" s="52"/>
      <c r="B12" s="7"/>
      <c r="C12" s="33"/>
      <c r="F12" s="69" t="s">
        <v>5</v>
      </c>
      <c r="G12" s="45"/>
      <c r="H12" s="46"/>
    </row>
    <row r="13" spans="1:13" ht="31.2" x14ac:dyDescent="0.3">
      <c r="A13" s="52" t="s">
        <v>0</v>
      </c>
      <c r="B13" s="7" t="s">
        <v>11</v>
      </c>
      <c r="C13" s="52" t="s">
        <v>1</v>
      </c>
      <c r="D13" s="47" t="s">
        <v>4</v>
      </c>
      <c r="E13" s="7" t="s">
        <v>38</v>
      </c>
      <c r="F13" s="71" t="s">
        <v>8</v>
      </c>
      <c r="G13" s="71" t="s">
        <v>16</v>
      </c>
      <c r="H13" s="71" t="s">
        <v>17</v>
      </c>
    </row>
    <row r="14" spans="1:13" ht="15.6" x14ac:dyDescent="0.3">
      <c r="A14" s="52"/>
      <c r="B14" s="7"/>
      <c r="C14" s="52"/>
      <c r="D14" s="47"/>
      <c r="E14" s="7"/>
      <c r="F14" s="71"/>
      <c r="G14" s="71"/>
      <c r="H14" s="71"/>
    </row>
    <row r="15" spans="1:13" s="1" customFormat="1" ht="15.6" x14ac:dyDescent="0.3">
      <c r="A15" s="140" t="s">
        <v>42</v>
      </c>
      <c r="B15" s="141"/>
      <c r="C15" s="141"/>
      <c r="D15" s="141"/>
      <c r="E15" s="142"/>
      <c r="F15" s="142"/>
      <c r="G15" s="70"/>
      <c r="H15" s="50"/>
    </row>
    <row r="16" spans="1:13" s="1" customFormat="1" ht="35.4" customHeight="1" x14ac:dyDescent="0.3">
      <c r="A16" s="81">
        <f>1</f>
        <v>1</v>
      </c>
      <c r="B16" s="44" t="s">
        <v>24</v>
      </c>
      <c r="C16" s="18"/>
      <c r="D16" s="48"/>
      <c r="E16" s="85"/>
      <c r="F16" s="86">
        <f>SUBTOTAL(9, F17:F20)</f>
        <v>0</v>
      </c>
      <c r="G16" s="49"/>
      <c r="H16" s="50"/>
    </row>
    <row r="17" spans="1:8" s="1" customFormat="1" ht="69.599999999999994" customHeight="1" x14ac:dyDescent="0.3">
      <c r="A17" s="82">
        <f>A16+0.1</f>
        <v>1.1000000000000001</v>
      </c>
      <c r="B17" s="8" t="s">
        <v>25</v>
      </c>
      <c r="C17" s="9" t="s">
        <v>41</v>
      </c>
      <c r="D17" s="87">
        <v>1</v>
      </c>
      <c r="E17" s="88"/>
      <c r="F17" s="89">
        <f>E17*D17</f>
        <v>0</v>
      </c>
      <c r="G17" s="49"/>
      <c r="H17" s="50"/>
    </row>
    <row r="18" spans="1:8" s="1" customFormat="1" ht="31.2" x14ac:dyDescent="0.3">
      <c r="A18" s="82">
        <f t="shared" ref="A18:A20" si="0">A17+0.1</f>
        <v>1.2000000000000002</v>
      </c>
      <c r="B18" s="8" t="s">
        <v>89</v>
      </c>
      <c r="C18" s="9" t="s">
        <v>41</v>
      </c>
      <c r="D18" s="87">
        <v>1</v>
      </c>
      <c r="E18" s="88"/>
      <c r="F18" s="89">
        <f t="shared" ref="F18:F20" si="1">E18*D18</f>
        <v>0</v>
      </c>
      <c r="G18" s="49"/>
      <c r="H18" s="50"/>
    </row>
    <row r="19" spans="1:8" s="1" customFormat="1" ht="15.6" x14ac:dyDescent="0.3">
      <c r="A19" s="82">
        <f t="shared" si="0"/>
        <v>1.3000000000000003</v>
      </c>
      <c r="B19" s="8" t="s">
        <v>27</v>
      </c>
      <c r="C19" s="9" t="s">
        <v>41</v>
      </c>
      <c r="D19" s="87">
        <v>1</v>
      </c>
      <c r="E19" s="88"/>
      <c r="F19" s="89">
        <f t="shared" si="1"/>
        <v>0</v>
      </c>
      <c r="G19" s="49"/>
      <c r="H19" s="50"/>
    </row>
    <row r="20" spans="1:8" s="1" customFormat="1" ht="15.6" x14ac:dyDescent="0.3">
      <c r="A20" s="82">
        <f t="shared" si="0"/>
        <v>1.4000000000000004</v>
      </c>
      <c r="B20" s="8" t="s">
        <v>28</v>
      </c>
      <c r="C20" s="9" t="s">
        <v>41</v>
      </c>
      <c r="D20" s="87">
        <v>1</v>
      </c>
      <c r="E20" s="88"/>
      <c r="F20" s="89">
        <f t="shared" si="1"/>
        <v>0</v>
      </c>
      <c r="G20" s="49"/>
      <c r="H20" s="50"/>
    </row>
    <row r="21" spans="1:8" ht="30.6" customHeight="1" x14ac:dyDescent="0.3">
      <c r="A21" s="81">
        <f>A16+1</f>
        <v>2</v>
      </c>
      <c r="B21" s="53" t="s">
        <v>30</v>
      </c>
      <c r="C21" s="55"/>
      <c r="D21" s="48"/>
      <c r="E21" s="48"/>
      <c r="F21" s="86">
        <f>SUBTOTAL(9, F22:F22)</f>
        <v>0</v>
      </c>
      <c r="G21" s="51"/>
      <c r="H21" s="50"/>
    </row>
    <row r="22" spans="1:8" ht="15.6" x14ac:dyDescent="0.3">
      <c r="A22" s="82">
        <f>A21+0.1</f>
        <v>2.1</v>
      </c>
      <c r="B22" s="8" t="s">
        <v>29</v>
      </c>
      <c r="C22" s="9" t="s">
        <v>41</v>
      </c>
      <c r="D22" s="90">
        <v>1</v>
      </c>
      <c r="E22" s="88"/>
      <c r="F22" s="89">
        <f t="shared" ref="F22" si="2">E22*D22</f>
        <v>0</v>
      </c>
      <c r="G22" s="51"/>
      <c r="H22" s="50"/>
    </row>
    <row r="23" spans="1:8" ht="91.8" customHeight="1" x14ac:dyDescent="0.3">
      <c r="A23" s="81">
        <f>A21+1</f>
        <v>3</v>
      </c>
      <c r="B23" s="56" t="s">
        <v>90</v>
      </c>
      <c r="C23" s="19"/>
      <c r="D23" s="91"/>
      <c r="E23" s="91"/>
      <c r="F23" s="86">
        <f>SUBTOTAL(9,F24:F28)</f>
        <v>0</v>
      </c>
      <c r="G23" s="50"/>
      <c r="H23" s="50"/>
    </row>
    <row r="24" spans="1:8" ht="31.2" x14ac:dyDescent="0.3">
      <c r="A24" s="82">
        <f>A23+0.1</f>
        <v>3.1</v>
      </c>
      <c r="B24" s="92" t="s">
        <v>32</v>
      </c>
      <c r="C24" s="57" t="s">
        <v>31</v>
      </c>
      <c r="D24" s="87">
        <v>2</v>
      </c>
      <c r="E24" s="88"/>
      <c r="F24" s="89">
        <f t="shared" ref="F24:F26" si="3">E24*D24</f>
        <v>0</v>
      </c>
      <c r="G24" s="51"/>
      <c r="H24" s="50"/>
    </row>
    <row r="25" spans="1:8" ht="31.2" x14ac:dyDescent="0.3">
      <c r="A25" s="82">
        <f t="shared" ref="A25:A28" si="4">A24+0.1</f>
        <v>3.2</v>
      </c>
      <c r="B25" s="8" t="s">
        <v>37</v>
      </c>
      <c r="C25" s="57" t="s">
        <v>31</v>
      </c>
      <c r="D25" s="87">
        <v>4</v>
      </c>
      <c r="E25" s="88"/>
      <c r="F25" s="89">
        <f t="shared" si="3"/>
        <v>0</v>
      </c>
      <c r="G25" s="51"/>
      <c r="H25" s="50"/>
    </row>
    <row r="26" spans="1:8" ht="31.2" x14ac:dyDescent="0.3">
      <c r="A26" s="82">
        <f t="shared" si="4"/>
        <v>3.3000000000000003</v>
      </c>
      <c r="B26" s="8" t="s">
        <v>33</v>
      </c>
      <c r="C26" s="57" t="s">
        <v>31</v>
      </c>
      <c r="D26" s="87">
        <v>1</v>
      </c>
      <c r="E26" s="88"/>
      <c r="F26" s="89">
        <f t="shared" si="3"/>
        <v>0</v>
      </c>
      <c r="G26" s="51"/>
      <c r="H26" s="50"/>
    </row>
    <row r="27" spans="1:8" ht="32.4" customHeight="1" x14ac:dyDescent="0.3">
      <c r="A27" s="82">
        <f t="shared" si="4"/>
        <v>3.4000000000000004</v>
      </c>
      <c r="B27" s="8" t="s">
        <v>36</v>
      </c>
      <c r="C27" s="57" t="s">
        <v>31</v>
      </c>
      <c r="D27" s="90">
        <v>1</v>
      </c>
      <c r="E27" s="88"/>
      <c r="F27" s="89">
        <f>E27*D27</f>
        <v>0</v>
      </c>
      <c r="G27" s="51"/>
      <c r="H27" s="50"/>
    </row>
    <row r="28" spans="1:8" ht="28.8" customHeight="1" x14ac:dyDescent="0.3">
      <c r="A28" s="82">
        <f t="shared" si="4"/>
        <v>3.5000000000000004</v>
      </c>
      <c r="B28" s="54" t="s">
        <v>39</v>
      </c>
      <c r="C28" s="57" t="s">
        <v>31</v>
      </c>
      <c r="D28" s="90">
        <v>1</v>
      </c>
      <c r="E28" s="88"/>
      <c r="F28" s="89">
        <f>E28*D28</f>
        <v>0</v>
      </c>
      <c r="G28" s="50"/>
      <c r="H28" s="50"/>
    </row>
    <row r="29" spans="1:8" ht="88.8" customHeight="1" x14ac:dyDescent="0.3">
      <c r="A29" s="81">
        <f>A23+1</f>
        <v>4</v>
      </c>
      <c r="B29" s="56" t="s">
        <v>47</v>
      </c>
      <c r="C29" s="19"/>
      <c r="D29" s="91"/>
      <c r="E29" s="91"/>
      <c r="F29" s="86">
        <f>SUBTOTAL(9,F30:F34)</f>
        <v>0</v>
      </c>
      <c r="G29" s="50"/>
      <c r="H29" s="50"/>
    </row>
    <row r="30" spans="1:8" ht="31.2" x14ac:dyDescent="0.3">
      <c r="A30" s="82">
        <f>A29+0.1</f>
        <v>4.0999999999999996</v>
      </c>
      <c r="B30" s="92" t="s">
        <v>32</v>
      </c>
      <c r="C30" s="57" t="s">
        <v>31</v>
      </c>
      <c r="D30" s="87">
        <v>2</v>
      </c>
      <c r="E30" s="88"/>
      <c r="F30" s="89">
        <f t="shared" ref="F30:F32" si="5">E30*D30</f>
        <v>0</v>
      </c>
      <c r="G30" s="51"/>
      <c r="H30" s="50"/>
    </row>
    <row r="31" spans="1:8" ht="31.2" x14ac:dyDescent="0.3">
      <c r="A31" s="82">
        <f t="shared" ref="A31:A34" si="6">A30+0.1</f>
        <v>4.1999999999999993</v>
      </c>
      <c r="B31" s="8" t="s">
        <v>37</v>
      </c>
      <c r="C31" s="57" t="s">
        <v>31</v>
      </c>
      <c r="D31" s="87">
        <v>4</v>
      </c>
      <c r="E31" s="88"/>
      <c r="F31" s="89">
        <f t="shared" si="5"/>
        <v>0</v>
      </c>
      <c r="G31" s="51"/>
      <c r="H31" s="50"/>
    </row>
    <row r="32" spans="1:8" ht="31.2" x14ac:dyDescent="0.3">
      <c r="A32" s="82">
        <f t="shared" si="6"/>
        <v>4.2999999999999989</v>
      </c>
      <c r="B32" s="8" t="s">
        <v>33</v>
      </c>
      <c r="C32" s="57" t="s">
        <v>31</v>
      </c>
      <c r="D32" s="87">
        <v>1</v>
      </c>
      <c r="E32" s="88"/>
      <c r="F32" s="89">
        <f t="shared" si="5"/>
        <v>0</v>
      </c>
      <c r="G32" s="51"/>
      <c r="H32" s="50"/>
    </row>
    <row r="33" spans="1:8" ht="32.4" customHeight="1" x14ac:dyDescent="0.3">
      <c r="A33" s="82">
        <f t="shared" si="6"/>
        <v>4.3999999999999986</v>
      </c>
      <c r="B33" s="8" t="s">
        <v>36</v>
      </c>
      <c r="C33" s="57" t="s">
        <v>31</v>
      </c>
      <c r="D33" s="90">
        <v>1</v>
      </c>
      <c r="E33" s="88"/>
      <c r="F33" s="89">
        <f>E33*D33</f>
        <v>0</v>
      </c>
      <c r="G33" s="51"/>
      <c r="H33" s="50"/>
    </row>
    <row r="34" spans="1:8" ht="28.8" customHeight="1" x14ac:dyDescent="0.3">
      <c r="A34" s="82">
        <f t="shared" si="6"/>
        <v>4.4999999999999982</v>
      </c>
      <c r="B34" s="54" t="s">
        <v>39</v>
      </c>
      <c r="C34" s="57" t="s">
        <v>31</v>
      </c>
      <c r="D34" s="90">
        <v>1</v>
      </c>
      <c r="E34" s="88"/>
      <c r="F34" s="89">
        <f>E34*D34</f>
        <v>0</v>
      </c>
      <c r="G34" s="50"/>
      <c r="H34" s="50"/>
    </row>
    <row r="35" spans="1:8" ht="102.6" customHeight="1" x14ac:dyDescent="0.3">
      <c r="A35" s="81">
        <f>A29+1</f>
        <v>5</v>
      </c>
      <c r="B35" s="56" t="s">
        <v>48</v>
      </c>
      <c r="C35" s="19"/>
      <c r="D35" s="91"/>
      <c r="E35" s="91"/>
      <c r="F35" s="86">
        <f>SUBTOTAL(9,F36:F40)</f>
        <v>0</v>
      </c>
      <c r="G35" s="50"/>
      <c r="H35" s="50"/>
    </row>
    <row r="36" spans="1:8" ht="31.2" x14ac:dyDescent="0.3">
      <c r="A36" s="82">
        <f>A35+0.1</f>
        <v>5.0999999999999996</v>
      </c>
      <c r="B36" s="92" t="s">
        <v>32</v>
      </c>
      <c r="C36" s="57" t="s">
        <v>31</v>
      </c>
      <c r="D36" s="87">
        <v>2</v>
      </c>
      <c r="E36" s="88"/>
      <c r="F36" s="89">
        <f t="shared" ref="F36:F38" si="7">E36*D36</f>
        <v>0</v>
      </c>
      <c r="G36" s="51"/>
      <c r="H36" s="50"/>
    </row>
    <row r="37" spans="1:8" ht="31.2" x14ac:dyDescent="0.3">
      <c r="A37" s="82">
        <f t="shared" ref="A37:A40" si="8">A36+0.1</f>
        <v>5.1999999999999993</v>
      </c>
      <c r="B37" s="8" t="s">
        <v>37</v>
      </c>
      <c r="C37" s="57" t="s">
        <v>31</v>
      </c>
      <c r="D37" s="87">
        <v>4</v>
      </c>
      <c r="E37" s="88"/>
      <c r="F37" s="89">
        <f t="shared" si="7"/>
        <v>0</v>
      </c>
      <c r="G37" s="51"/>
      <c r="H37" s="50"/>
    </row>
    <row r="38" spans="1:8" ht="31.2" x14ac:dyDescent="0.3">
      <c r="A38" s="82">
        <f t="shared" si="8"/>
        <v>5.2999999999999989</v>
      </c>
      <c r="B38" s="8" t="s">
        <v>33</v>
      </c>
      <c r="C38" s="57" t="s">
        <v>31</v>
      </c>
      <c r="D38" s="87">
        <v>1</v>
      </c>
      <c r="E38" s="88"/>
      <c r="F38" s="89">
        <f t="shared" si="7"/>
        <v>0</v>
      </c>
      <c r="G38" s="51"/>
      <c r="H38" s="50"/>
    </row>
    <row r="39" spans="1:8" ht="32.4" customHeight="1" x14ac:dyDescent="0.3">
      <c r="A39" s="82">
        <f t="shared" si="8"/>
        <v>5.3999999999999986</v>
      </c>
      <c r="B39" s="8" t="s">
        <v>36</v>
      </c>
      <c r="C39" s="57" t="s">
        <v>31</v>
      </c>
      <c r="D39" s="90">
        <v>1</v>
      </c>
      <c r="E39" s="88"/>
      <c r="F39" s="89">
        <f>E39*D39</f>
        <v>0</v>
      </c>
      <c r="G39" s="51"/>
      <c r="H39" s="50"/>
    </row>
    <row r="40" spans="1:8" ht="28.8" customHeight="1" x14ac:dyDescent="0.3">
      <c r="A40" s="82">
        <f t="shared" si="8"/>
        <v>5.4999999999999982</v>
      </c>
      <c r="B40" s="54" t="s">
        <v>39</v>
      </c>
      <c r="C40" s="57" t="s">
        <v>31</v>
      </c>
      <c r="D40" s="90">
        <v>1</v>
      </c>
      <c r="E40" s="88"/>
      <c r="F40" s="89">
        <f>E40*D40</f>
        <v>0</v>
      </c>
      <c r="G40" s="50"/>
      <c r="H40" s="50"/>
    </row>
    <row r="41" spans="1:8" ht="143.4" customHeight="1" x14ac:dyDescent="0.3">
      <c r="A41" s="81">
        <f>A35+1</f>
        <v>6</v>
      </c>
      <c r="B41" s="56" t="s">
        <v>91</v>
      </c>
      <c r="C41" s="19"/>
      <c r="D41" s="91"/>
      <c r="E41" s="91"/>
      <c r="F41" s="86">
        <f>SUBTOTAL(9,F42:F46)</f>
        <v>0</v>
      </c>
      <c r="G41" s="50"/>
      <c r="H41" s="50"/>
    </row>
    <row r="42" spans="1:8" ht="31.2" x14ac:dyDescent="0.3">
      <c r="A42" s="82">
        <f>A41+0.1</f>
        <v>6.1</v>
      </c>
      <c r="B42" s="92" t="s">
        <v>32</v>
      </c>
      <c r="C42" s="57" t="s">
        <v>31</v>
      </c>
      <c r="D42" s="87">
        <v>2</v>
      </c>
      <c r="E42" s="88"/>
      <c r="F42" s="89">
        <f t="shared" ref="F42:F44" si="9">E42*D42</f>
        <v>0</v>
      </c>
      <c r="G42" s="51"/>
      <c r="H42" s="50"/>
    </row>
    <row r="43" spans="1:8" ht="31.2" x14ac:dyDescent="0.3">
      <c r="A43" s="82">
        <f t="shared" ref="A43:A46" si="10">A42+0.1</f>
        <v>6.1999999999999993</v>
      </c>
      <c r="B43" s="8" t="s">
        <v>37</v>
      </c>
      <c r="C43" s="57" t="s">
        <v>31</v>
      </c>
      <c r="D43" s="87">
        <v>4</v>
      </c>
      <c r="E43" s="88"/>
      <c r="F43" s="89">
        <f t="shared" si="9"/>
        <v>0</v>
      </c>
      <c r="G43" s="51"/>
      <c r="H43" s="50"/>
    </row>
    <row r="44" spans="1:8" ht="31.2" x14ac:dyDescent="0.3">
      <c r="A44" s="82">
        <f t="shared" si="10"/>
        <v>6.2999999999999989</v>
      </c>
      <c r="B44" s="8" t="s">
        <v>33</v>
      </c>
      <c r="C44" s="57" t="s">
        <v>31</v>
      </c>
      <c r="D44" s="87">
        <v>1</v>
      </c>
      <c r="E44" s="88"/>
      <c r="F44" s="89">
        <f t="shared" si="9"/>
        <v>0</v>
      </c>
      <c r="G44" s="51"/>
      <c r="H44" s="50"/>
    </row>
    <row r="45" spans="1:8" ht="32.4" customHeight="1" x14ac:dyDescent="0.3">
      <c r="A45" s="82">
        <f t="shared" si="10"/>
        <v>6.3999999999999986</v>
      </c>
      <c r="B45" s="8" t="s">
        <v>92</v>
      </c>
      <c r="C45" s="57" t="s">
        <v>31</v>
      </c>
      <c r="D45" s="90">
        <v>1</v>
      </c>
      <c r="E45" s="88"/>
      <c r="F45" s="89">
        <f>E45*D45</f>
        <v>0</v>
      </c>
      <c r="G45" s="51"/>
      <c r="H45" s="50"/>
    </row>
    <row r="46" spans="1:8" ht="28.8" customHeight="1" x14ac:dyDescent="0.3">
      <c r="A46" s="82">
        <f t="shared" si="10"/>
        <v>6.4999999999999982</v>
      </c>
      <c r="B46" s="54" t="s">
        <v>93</v>
      </c>
      <c r="C46" s="57" t="s">
        <v>31</v>
      </c>
      <c r="D46" s="90">
        <v>1</v>
      </c>
      <c r="E46" s="88"/>
      <c r="F46" s="89">
        <f>E46*D46</f>
        <v>0</v>
      </c>
      <c r="G46" s="50"/>
      <c r="H46" s="50"/>
    </row>
    <row r="47" spans="1:8" ht="88.2" customHeight="1" x14ac:dyDescent="0.3">
      <c r="A47" s="81">
        <f>A41+1</f>
        <v>7</v>
      </c>
      <c r="B47" s="56" t="s">
        <v>49</v>
      </c>
      <c r="C47" s="19"/>
      <c r="D47" s="91"/>
      <c r="E47" s="91"/>
      <c r="F47" s="86">
        <f>SUBTOTAL(9,F48:F52)</f>
        <v>0</v>
      </c>
      <c r="G47" s="50"/>
      <c r="H47" s="50"/>
    </row>
    <row r="48" spans="1:8" ht="35.4" customHeight="1" x14ac:dyDescent="0.3">
      <c r="A48" s="82">
        <f>A47+0.1</f>
        <v>7.1</v>
      </c>
      <c r="B48" s="92" t="s">
        <v>32</v>
      </c>
      <c r="C48" s="57" t="s">
        <v>31</v>
      </c>
      <c r="D48" s="87">
        <v>2</v>
      </c>
      <c r="E48" s="88"/>
      <c r="F48" s="89">
        <f t="shared" ref="F48:F50" si="11">E48*D48</f>
        <v>0</v>
      </c>
      <c r="G48" s="51"/>
      <c r="H48" s="50"/>
    </row>
    <row r="49" spans="1:8" ht="31.2" x14ac:dyDescent="0.3">
      <c r="A49" s="82">
        <f t="shared" ref="A49:A52" si="12">A48+0.1</f>
        <v>7.1999999999999993</v>
      </c>
      <c r="B49" s="8" t="s">
        <v>37</v>
      </c>
      <c r="C49" s="57" t="s">
        <v>31</v>
      </c>
      <c r="D49" s="87">
        <v>4</v>
      </c>
      <c r="E49" s="88"/>
      <c r="F49" s="89">
        <f t="shared" si="11"/>
        <v>0</v>
      </c>
      <c r="G49" s="51"/>
      <c r="H49" s="50"/>
    </row>
    <row r="50" spans="1:8" ht="31.2" x14ac:dyDescent="0.3">
      <c r="A50" s="82">
        <f t="shared" si="12"/>
        <v>7.2999999999999989</v>
      </c>
      <c r="B50" s="8" t="s">
        <v>33</v>
      </c>
      <c r="C50" s="57" t="s">
        <v>31</v>
      </c>
      <c r="D50" s="87">
        <v>1</v>
      </c>
      <c r="E50" s="88"/>
      <c r="F50" s="89">
        <f t="shared" si="11"/>
        <v>0</v>
      </c>
      <c r="G50" s="51"/>
      <c r="H50" s="50"/>
    </row>
    <row r="51" spans="1:8" ht="32.4" customHeight="1" x14ac:dyDescent="0.3">
      <c r="A51" s="82">
        <f t="shared" si="12"/>
        <v>7.3999999999999986</v>
      </c>
      <c r="B51" s="8" t="s">
        <v>36</v>
      </c>
      <c r="C51" s="57" t="s">
        <v>31</v>
      </c>
      <c r="D51" s="90">
        <v>1</v>
      </c>
      <c r="E51" s="88"/>
      <c r="F51" s="89">
        <f>E51*D51</f>
        <v>0</v>
      </c>
      <c r="G51" s="51"/>
      <c r="H51" s="50"/>
    </row>
    <row r="52" spans="1:8" ht="28.8" customHeight="1" x14ac:dyDescent="0.3">
      <c r="A52" s="82">
        <f t="shared" si="12"/>
        <v>7.4999999999999982</v>
      </c>
      <c r="B52" s="54" t="s">
        <v>39</v>
      </c>
      <c r="C52" s="57" t="s">
        <v>31</v>
      </c>
      <c r="D52" s="90">
        <v>1</v>
      </c>
      <c r="E52" s="88"/>
      <c r="F52" s="89">
        <f>E52*D52</f>
        <v>0</v>
      </c>
      <c r="G52" s="50"/>
      <c r="H52" s="50"/>
    </row>
    <row r="53" spans="1:8" ht="133.19999999999999" customHeight="1" x14ac:dyDescent="0.3">
      <c r="A53" s="81">
        <f>A47+1</f>
        <v>8</v>
      </c>
      <c r="B53" s="56" t="s">
        <v>44</v>
      </c>
      <c r="C53" s="19"/>
      <c r="D53" s="91"/>
      <c r="E53" s="91"/>
      <c r="F53" s="86">
        <f>SUBTOTAL(9,F54:F59)</f>
        <v>0</v>
      </c>
      <c r="G53" s="50"/>
      <c r="H53" s="50"/>
    </row>
    <row r="54" spans="1:8" ht="35.4" customHeight="1" x14ac:dyDescent="0.3">
      <c r="A54" s="82">
        <f>A53+0.1</f>
        <v>8.1</v>
      </c>
      <c r="B54" s="92" t="s">
        <v>32</v>
      </c>
      <c r="C54" s="57" t="s">
        <v>31</v>
      </c>
      <c r="D54" s="87">
        <v>2</v>
      </c>
      <c r="E54" s="88"/>
      <c r="F54" s="89">
        <f t="shared" ref="F54:F59" si="13">E54*D54</f>
        <v>0</v>
      </c>
      <c r="G54" s="51"/>
      <c r="H54" s="50"/>
    </row>
    <row r="55" spans="1:8" ht="31.2" x14ac:dyDescent="0.3">
      <c r="A55" s="82">
        <f t="shared" ref="A55:A59" si="14">A54+0.1</f>
        <v>8.1999999999999993</v>
      </c>
      <c r="B55" s="8" t="s">
        <v>37</v>
      </c>
      <c r="C55" s="57" t="s">
        <v>31</v>
      </c>
      <c r="D55" s="87">
        <v>4</v>
      </c>
      <c r="E55" s="88"/>
      <c r="F55" s="89">
        <f t="shared" si="13"/>
        <v>0</v>
      </c>
      <c r="G55" s="51"/>
      <c r="H55" s="50"/>
    </row>
    <row r="56" spans="1:8" ht="31.2" x14ac:dyDescent="0.3">
      <c r="A56" s="82">
        <f t="shared" si="14"/>
        <v>8.2999999999999989</v>
      </c>
      <c r="B56" s="8" t="s">
        <v>33</v>
      </c>
      <c r="C56" s="57" t="s">
        <v>31</v>
      </c>
      <c r="D56" s="87">
        <v>1</v>
      </c>
      <c r="E56" s="88"/>
      <c r="F56" s="89">
        <f t="shared" si="13"/>
        <v>0</v>
      </c>
      <c r="G56" s="51"/>
      <c r="H56" s="50"/>
    </row>
    <row r="57" spans="1:8" ht="32.4" customHeight="1" x14ac:dyDescent="0.3">
      <c r="A57" s="82">
        <f t="shared" si="14"/>
        <v>8.3999999999999986</v>
      </c>
      <c r="B57" s="8" t="s">
        <v>36</v>
      </c>
      <c r="C57" s="57" t="s">
        <v>31</v>
      </c>
      <c r="D57" s="90">
        <v>1</v>
      </c>
      <c r="E57" s="88"/>
      <c r="F57" s="89">
        <f>E57*D57</f>
        <v>0</v>
      </c>
      <c r="G57" s="51"/>
      <c r="H57" s="50"/>
    </row>
    <row r="58" spans="1:8" ht="28.8" customHeight="1" x14ac:dyDescent="0.3">
      <c r="A58" s="82">
        <f t="shared" si="14"/>
        <v>8.4999999999999982</v>
      </c>
      <c r="B58" s="54" t="s">
        <v>39</v>
      </c>
      <c r="C58" s="57" t="s">
        <v>31</v>
      </c>
      <c r="D58" s="90">
        <v>1</v>
      </c>
      <c r="E58" s="88"/>
      <c r="F58" s="89">
        <f>E58*D58</f>
        <v>0</v>
      </c>
      <c r="G58" s="50"/>
      <c r="H58" s="50"/>
    </row>
    <row r="59" spans="1:8" ht="15.6" x14ac:dyDescent="0.3">
      <c r="A59" s="82">
        <f t="shared" si="14"/>
        <v>8.5999999999999979</v>
      </c>
      <c r="B59" s="8" t="s">
        <v>34</v>
      </c>
      <c r="C59" s="57" t="s">
        <v>35</v>
      </c>
      <c r="D59" s="87">
        <v>1</v>
      </c>
      <c r="E59" s="88"/>
      <c r="F59" s="89">
        <f t="shared" si="13"/>
        <v>0</v>
      </c>
      <c r="G59" s="51"/>
      <c r="H59" s="50"/>
    </row>
    <row r="60" spans="1:8" ht="39.6" customHeight="1" x14ac:dyDescent="0.3">
      <c r="A60" s="81">
        <f>A53+1</f>
        <v>9</v>
      </c>
      <c r="B60" s="56" t="s">
        <v>58</v>
      </c>
      <c r="C60" s="19"/>
      <c r="D60" s="91"/>
      <c r="E60" s="91"/>
      <c r="F60" s="86">
        <f>SUBTOTAL(9,F61)</f>
        <v>0</v>
      </c>
      <c r="G60" s="50"/>
      <c r="H60" s="50"/>
    </row>
    <row r="61" spans="1:8" s="59" customFormat="1" ht="20.399999999999999" customHeight="1" x14ac:dyDescent="0.3">
      <c r="A61" s="82">
        <f>A60+0.1</f>
        <v>9.1</v>
      </c>
      <c r="B61" s="107" t="s">
        <v>50</v>
      </c>
      <c r="C61" s="58" t="s">
        <v>40</v>
      </c>
      <c r="D61" s="94">
        <v>100</v>
      </c>
      <c r="E61" s="109"/>
      <c r="F61" s="95">
        <f t="shared" ref="F61" si="15">E61*D61</f>
        <v>0</v>
      </c>
      <c r="G61" s="51"/>
      <c r="H61" s="50"/>
    </row>
    <row r="62" spans="1:8" s="59" customFormat="1" ht="30.6" customHeight="1" x14ac:dyDescent="0.3">
      <c r="A62" s="81">
        <f>A60+1</f>
        <v>10</v>
      </c>
      <c r="B62" s="56" t="s">
        <v>52</v>
      </c>
      <c r="C62" s="19"/>
      <c r="D62" s="110"/>
      <c r="E62" s="110"/>
      <c r="F62" s="86">
        <f>SUBTOTAL(9,F63)</f>
        <v>0</v>
      </c>
      <c r="G62" s="50"/>
      <c r="H62" s="50"/>
    </row>
    <row r="63" spans="1:8" s="59" customFormat="1" ht="16.2" x14ac:dyDescent="0.3">
      <c r="A63" s="82">
        <f>A62+0.1</f>
        <v>10.1</v>
      </c>
      <c r="B63" s="107" t="s">
        <v>50</v>
      </c>
      <c r="C63" s="58" t="s">
        <v>31</v>
      </c>
      <c r="D63" s="94">
        <v>8</v>
      </c>
      <c r="E63" s="109"/>
      <c r="F63" s="95">
        <f t="shared" ref="F63" si="16">E63*D63</f>
        <v>0</v>
      </c>
      <c r="G63" s="51"/>
      <c r="H63" s="50"/>
    </row>
    <row r="64" spans="1:8" ht="31.8" customHeight="1" x14ac:dyDescent="0.3">
      <c r="A64" s="81">
        <f>A62+1</f>
        <v>11</v>
      </c>
      <c r="B64" s="56" t="s">
        <v>51</v>
      </c>
      <c r="C64" s="19"/>
      <c r="D64" s="91"/>
      <c r="E64" s="91"/>
      <c r="F64" s="86">
        <f>SUBTOTAL(9,F65)</f>
        <v>0</v>
      </c>
      <c r="G64" s="50"/>
      <c r="H64" s="50"/>
    </row>
    <row r="65" spans="1:8" ht="15.6" x14ac:dyDescent="0.3">
      <c r="A65" s="82">
        <f>A64+0.1</f>
        <v>11.1</v>
      </c>
      <c r="B65" s="93" t="s">
        <v>55</v>
      </c>
      <c r="C65" s="57" t="s">
        <v>40</v>
      </c>
      <c r="D65" s="90">
        <v>100</v>
      </c>
      <c r="E65" s="88"/>
      <c r="F65" s="89">
        <f t="shared" ref="F65" si="17">E65*D65</f>
        <v>0</v>
      </c>
      <c r="G65" s="51"/>
      <c r="H65" s="50"/>
    </row>
    <row r="66" spans="1:8" ht="36.6" customHeight="1" x14ac:dyDescent="0.3">
      <c r="A66" s="81">
        <f>A64+1</f>
        <v>12</v>
      </c>
      <c r="B66" s="56" t="s">
        <v>53</v>
      </c>
      <c r="C66" s="19"/>
      <c r="D66" s="91"/>
      <c r="E66" s="91"/>
      <c r="F66" s="86">
        <f>SUBTOTAL(9,F67)</f>
        <v>0</v>
      </c>
      <c r="G66" s="50"/>
      <c r="H66" s="50"/>
    </row>
    <row r="67" spans="1:8" ht="15.6" x14ac:dyDescent="0.3">
      <c r="A67" s="82">
        <f>A66+0.1</f>
        <v>12.1</v>
      </c>
      <c r="B67" s="108" t="s">
        <v>56</v>
      </c>
      <c r="C67" s="57" t="s">
        <v>40</v>
      </c>
      <c r="D67" s="90">
        <v>100</v>
      </c>
      <c r="E67" s="88"/>
      <c r="F67" s="89">
        <f t="shared" ref="F67" si="18">E67*D67</f>
        <v>0</v>
      </c>
      <c r="G67" s="51"/>
      <c r="H67" s="50"/>
    </row>
    <row r="68" spans="1:8" ht="33.6" customHeight="1" x14ac:dyDescent="0.3">
      <c r="A68" s="81">
        <f>A66+1</f>
        <v>13</v>
      </c>
      <c r="B68" s="56" t="s">
        <v>54</v>
      </c>
      <c r="C68" s="19"/>
      <c r="D68" s="91"/>
      <c r="E68" s="91"/>
      <c r="F68" s="86">
        <f>SUBTOTAL(9,F69)</f>
        <v>0</v>
      </c>
      <c r="G68" s="50"/>
      <c r="H68" s="50"/>
    </row>
    <row r="69" spans="1:8" ht="15.6" x14ac:dyDescent="0.3">
      <c r="A69" s="82">
        <f>A68+0.1</f>
        <v>13.1</v>
      </c>
      <c r="B69" s="108" t="s">
        <v>56</v>
      </c>
      <c r="C69" s="57" t="s">
        <v>31</v>
      </c>
      <c r="D69" s="90">
        <v>8</v>
      </c>
      <c r="E69" s="88"/>
      <c r="F69" s="89">
        <f>+E69*D69</f>
        <v>0</v>
      </c>
      <c r="G69" s="51"/>
      <c r="H69" s="50"/>
    </row>
    <row r="70" spans="1:8" ht="31.8" customHeight="1" x14ac:dyDescent="0.3">
      <c r="A70" s="81">
        <f>A68+1</f>
        <v>14</v>
      </c>
      <c r="B70" s="56" t="s">
        <v>57</v>
      </c>
      <c r="C70" s="19"/>
      <c r="D70" s="91"/>
      <c r="E70" s="91"/>
      <c r="F70" s="86">
        <f>SUBTOTAL(9,F71)</f>
        <v>0</v>
      </c>
      <c r="G70" s="50"/>
      <c r="H70" s="50"/>
    </row>
    <row r="71" spans="1:8" s="59" customFormat="1" ht="15.6" x14ac:dyDescent="0.3">
      <c r="A71" s="82">
        <f>A70+0.1</f>
        <v>14.1</v>
      </c>
      <c r="B71" s="108" t="s">
        <v>50</v>
      </c>
      <c r="C71" s="58" t="s">
        <v>40</v>
      </c>
      <c r="D71" s="94">
        <v>50</v>
      </c>
      <c r="E71" s="109"/>
      <c r="F71" s="95">
        <f t="shared" ref="F71" si="19">E71*D71</f>
        <v>0</v>
      </c>
      <c r="G71" s="51"/>
      <c r="H71" s="50"/>
    </row>
    <row r="72" spans="1:8" s="111" customFormat="1" ht="31.2" x14ac:dyDescent="0.3">
      <c r="A72" s="81">
        <f>A70+1</f>
        <v>15</v>
      </c>
      <c r="B72" s="56" t="s">
        <v>59</v>
      </c>
      <c r="C72" s="19"/>
      <c r="D72" s="91"/>
      <c r="E72" s="91"/>
      <c r="F72" s="86">
        <f>SUBTOTAL(9,F73:F74)</f>
        <v>0</v>
      </c>
      <c r="G72" s="50"/>
      <c r="H72" s="50"/>
    </row>
    <row r="73" spans="1:8" s="59" customFormat="1" ht="15.6" x14ac:dyDescent="0.3">
      <c r="A73" s="82">
        <f>A72+0.1</f>
        <v>15.1</v>
      </c>
      <c r="B73" s="115" t="s">
        <v>81</v>
      </c>
      <c r="C73" s="58" t="s">
        <v>40</v>
      </c>
      <c r="D73" s="94">
        <v>100</v>
      </c>
      <c r="E73" s="109"/>
      <c r="F73" s="95">
        <f t="shared" ref="F73:F74" si="20">E73*D73</f>
        <v>0</v>
      </c>
      <c r="G73" s="51"/>
      <c r="H73" s="50"/>
    </row>
    <row r="74" spans="1:8" s="59" customFormat="1" ht="15.6" x14ac:dyDescent="0.3">
      <c r="A74" s="82">
        <f>A73+0.1</f>
        <v>15.2</v>
      </c>
      <c r="B74" s="115" t="s">
        <v>84</v>
      </c>
      <c r="C74" s="58" t="s">
        <v>40</v>
      </c>
      <c r="D74" s="94">
        <v>100</v>
      </c>
      <c r="E74" s="109"/>
      <c r="F74" s="95">
        <f t="shared" si="20"/>
        <v>0</v>
      </c>
      <c r="G74" s="51"/>
      <c r="H74" s="50"/>
    </row>
    <row r="75" spans="1:8" s="59" customFormat="1" ht="45" customHeight="1" x14ac:dyDescent="0.3">
      <c r="A75" s="81">
        <f>A72+1</f>
        <v>16</v>
      </c>
      <c r="B75" s="56" t="s">
        <v>83</v>
      </c>
      <c r="C75" s="19"/>
      <c r="D75" s="110"/>
      <c r="E75" s="110"/>
      <c r="F75" s="86">
        <f>SUBTOTAL(9,F76)</f>
        <v>0</v>
      </c>
      <c r="G75" s="50"/>
      <c r="H75" s="50"/>
    </row>
    <row r="76" spans="1:8" s="59" customFormat="1" ht="17.399999999999999" x14ac:dyDescent="0.3">
      <c r="A76" s="82">
        <f>A75+0.1</f>
        <v>16.100000000000001</v>
      </c>
      <c r="B76" s="115" t="s">
        <v>82</v>
      </c>
      <c r="C76" s="58" t="s">
        <v>31</v>
      </c>
      <c r="D76" s="94">
        <v>8</v>
      </c>
      <c r="E76" s="109"/>
      <c r="F76" s="95">
        <f t="shared" ref="F76" si="21">E76*D76</f>
        <v>0</v>
      </c>
      <c r="G76" s="51"/>
      <c r="H76" s="50"/>
    </row>
    <row r="77" spans="1:8" s="59" customFormat="1" ht="44.4" customHeight="1" x14ac:dyDescent="0.3">
      <c r="A77" s="81">
        <f>A75+1</f>
        <v>17</v>
      </c>
      <c r="B77" s="56" t="s">
        <v>60</v>
      </c>
      <c r="C77" s="19"/>
      <c r="D77" s="110"/>
      <c r="E77" s="110"/>
      <c r="F77" s="86">
        <f>SUBTOTAL(9,F78:F80)</f>
        <v>0</v>
      </c>
      <c r="G77" s="50"/>
      <c r="H77" s="50"/>
    </row>
    <row r="78" spans="1:8" s="59" customFormat="1" ht="15.6" x14ac:dyDescent="0.3">
      <c r="A78" s="82">
        <f>A77+0.1</f>
        <v>17.100000000000001</v>
      </c>
      <c r="B78" s="115" t="s">
        <v>62</v>
      </c>
      <c r="C78" s="58" t="s">
        <v>31</v>
      </c>
      <c r="D78" s="94">
        <v>4</v>
      </c>
      <c r="E78" s="109"/>
      <c r="F78" s="95">
        <f t="shared" ref="F78:F80" si="22">E78*D78</f>
        <v>0</v>
      </c>
      <c r="G78" s="51"/>
      <c r="H78" s="50"/>
    </row>
    <row r="79" spans="1:8" s="59" customFormat="1" ht="15.6" x14ac:dyDescent="0.3">
      <c r="A79" s="82">
        <f t="shared" ref="A79:A80" si="23">A78+0.1</f>
        <v>17.200000000000003</v>
      </c>
      <c r="B79" s="115" t="s">
        <v>85</v>
      </c>
      <c r="C79" s="58" t="s">
        <v>31</v>
      </c>
      <c r="D79" s="94">
        <v>12</v>
      </c>
      <c r="E79" s="109"/>
      <c r="F79" s="95">
        <f t="shared" si="22"/>
        <v>0</v>
      </c>
      <c r="G79" s="51"/>
      <c r="H79" s="50"/>
    </row>
    <row r="80" spans="1:8" s="59" customFormat="1" ht="15.6" x14ac:dyDescent="0.3">
      <c r="A80" s="82">
        <f t="shared" si="23"/>
        <v>17.300000000000004</v>
      </c>
      <c r="B80" s="115" t="s">
        <v>67</v>
      </c>
      <c r="C80" s="58" t="s">
        <v>31</v>
      </c>
      <c r="D80" s="94">
        <v>16</v>
      </c>
      <c r="E80" s="109"/>
      <c r="F80" s="95">
        <f t="shared" si="22"/>
        <v>0</v>
      </c>
      <c r="G80" s="51"/>
      <c r="H80" s="50"/>
    </row>
    <row r="81" spans="1:8" s="59" customFormat="1" ht="15.6" x14ac:dyDescent="0.3">
      <c r="A81" s="81">
        <f>A77+1</f>
        <v>18</v>
      </c>
      <c r="B81" s="56" t="s">
        <v>61</v>
      </c>
      <c r="C81" s="19"/>
      <c r="D81" s="110"/>
      <c r="E81" s="110"/>
      <c r="F81" s="86">
        <f>SUBTOTAL(9,F82:F83)</f>
        <v>0</v>
      </c>
      <c r="G81" s="50"/>
      <c r="H81" s="50"/>
    </row>
    <row r="82" spans="1:8" s="59" customFormat="1" ht="15.6" x14ac:dyDescent="0.3">
      <c r="A82" s="82">
        <f>A81+0.1</f>
        <v>18.100000000000001</v>
      </c>
      <c r="B82" s="112" t="s">
        <v>62</v>
      </c>
      <c r="C82" s="58" t="s">
        <v>31</v>
      </c>
      <c r="D82" s="94">
        <v>2</v>
      </c>
      <c r="E82" s="109"/>
      <c r="F82" s="95">
        <f t="shared" ref="F82:F83" si="24">E82*D82</f>
        <v>0</v>
      </c>
      <c r="G82" s="51"/>
      <c r="H82" s="50"/>
    </row>
    <row r="83" spans="1:8" s="59" customFormat="1" ht="15.6" x14ac:dyDescent="0.3">
      <c r="A83" s="82">
        <f>A82+0.1</f>
        <v>18.200000000000003</v>
      </c>
      <c r="B83" s="112" t="s">
        <v>63</v>
      </c>
      <c r="C83" s="58" t="s">
        <v>31</v>
      </c>
      <c r="D83" s="94">
        <v>8</v>
      </c>
      <c r="E83" s="109"/>
      <c r="F83" s="95">
        <f t="shared" si="24"/>
        <v>0</v>
      </c>
      <c r="G83" s="51"/>
      <c r="H83" s="50"/>
    </row>
    <row r="84" spans="1:8" s="59" customFormat="1" ht="46.8" x14ac:dyDescent="0.3">
      <c r="A84" s="81">
        <f>A81+1</f>
        <v>19</v>
      </c>
      <c r="B84" s="56" t="s">
        <v>64</v>
      </c>
      <c r="C84" s="19"/>
      <c r="D84" s="110"/>
      <c r="E84" s="110"/>
      <c r="F84" s="86">
        <f>SUBTOTAL(9,F85)</f>
        <v>0</v>
      </c>
      <c r="G84" s="50"/>
      <c r="H84" s="50"/>
    </row>
    <row r="85" spans="1:8" s="59" customFormat="1" ht="15.6" x14ac:dyDescent="0.3">
      <c r="A85" s="82">
        <f>A84+0.1</f>
        <v>19.100000000000001</v>
      </c>
      <c r="B85" s="112" t="s">
        <v>65</v>
      </c>
      <c r="C85" s="58" t="s">
        <v>40</v>
      </c>
      <c r="D85" s="94">
        <v>100</v>
      </c>
      <c r="E85" s="109"/>
      <c r="F85" s="95">
        <f t="shared" ref="F85" si="25">E85*D85</f>
        <v>0</v>
      </c>
      <c r="G85" s="51"/>
      <c r="H85" s="50"/>
    </row>
    <row r="86" spans="1:8" s="59" customFormat="1" ht="15.6" x14ac:dyDescent="0.3">
      <c r="A86" s="81">
        <f>A84+1</f>
        <v>20</v>
      </c>
      <c r="B86" s="56" t="s">
        <v>66</v>
      </c>
      <c r="C86" s="19"/>
      <c r="D86" s="110"/>
      <c r="E86" s="110"/>
      <c r="F86" s="86">
        <f>SUBTOTAL(9,F87:F88)</f>
        <v>0</v>
      </c>
      <c r="G86" s="50"/>
      <c r="H86" s="50"/>
    </row>
    <row r="87" spans="1:8" s="59" customFormat="1" ht="15.6" x14ac:dyDescent="0.3">
      <c r="A87" s="82">
        <f>A86+0.1</f>
        <v>20.100000000000001</v>
      </c>
      <c r="B87" s="113" t="s">
        <v>85</v>
      </c>
      <c r="C87" s="58" t="s">
        <v>40</v>
      </c>
      <c r="D87" s="94">
        <v>100</v>
      </c>
      <c r="E87" s="109"/>
      <c r="F87" s="95">
        <f t="shared" ref="F87:F88" si="26">E87*D87</f>
        <v>0</v>
      </c>
      <c r="G87" s="51"/>
      <c r="H87" s="50"/>
    </row>
    <row r="88" spans="1:8" s="59" customFormat="1" ht="15.6" x14ac:dyDescent="0.3">
      <c r="A88" s="82">
        <f>A87+0.1</f>
        <v>20.200000000000003</v>
      </c>
      <c r="B88" s="113" t="s">
        <v>67</v>
      </c>
      <c r="C88" s="58" t="s">
        <v>40</v>
      </c>
      <c r="D88" s="94">
        <v>100</v>
      </c>
      <c r="E88" s="109"/>
      <c r="F88" s="95">
        <f t="shared" si="26"/>
        <v>0</v>
      </c>
      <c r="G88" s="51"/>
      <c r="H88" s="50"/>
    </row>
    <row r="89" spans="1:8" s="59" customFormat="1" ht="46.8" x14ac:dyDescent="0.3">
      <c r="A89" s="81">
        <f>A86+1</f>
        <v>21</v>
      </c>
      <c r="B89" s="56" t="s">
        <v>68</v>
      </c>
      <c r="C89" s="19"/>
      <c r="D89" s="110"/>
      <c r="E89" s="110"/>
      <c r="F89" s="86">
        <f>SUBTOTAL(9,F90:F92)</f>
        <v>0</v>
      </c>
      <c r="G89" s="50"/>
      <c r="H89" s="50"/>
    </row>
    <row r="90" spans="1:8" s="59" customFormat="1" ht="15.6" x14ac:dyDescent="0.3">
      <c r="A90" s="82">
        <f>A89+0.1</f>
        <v>21.1</v>
      </c>
      <c r="B90" s="113" t="s">
        <v>62</v>
      </c>
      <c r="C90" s="58" t="s">
        <v>31</v>
      </c>
      <c r="D90" s="94">
        <v>4</v>
      </c>
      <c r="E90" s="109"/>
      <c r="F90" s="95">
        <f t="shared" ref="F90:F92" si="27">E90*D90</f>
        <v>0</v>
      </c>
      <c r="G90" s="51"/>
      <c r="H90" s="50"/>
    </row>
    <row r="91" spans="1:8" s="59" customFormat="1" ht="15.6" x14ac:dyDescent="0.3">
      <c r="A91" s="82">
        <f t="shared" ref="A91:A92" si="28">A90+0.1</f>
        <v>21.200000000000003</v>
      </c>
      <c r="B91" s="113" t="s">
        <v>85</v>
      </c>
      <c r="C91" s="58" t="s">
        <v>31</v>
      </c>
      <c r="D91" s="94">
        <v>12</v>
      </c>
      <c r="E91" s="109"/>
      <c r="F91" s="95">
        <f t="shared" si="27"/>
        <v>0</v>
      </c>
      <c r="G91" s="51"/>
      <c r="H91" s="50"/>
    </row>
    <row r="92" spans="1:8" s="59" customFormat="1" ht="15.6" x14ac:dyDescent="0.3">
      <c r="A92" s="82">
        <f t="shared" si="28"/>
        <v>21.300000000000004</v>
      </c>
      <c r="B92" s="113" t="s">
        <v>67</v>
      </c>
      <c r="C92" s="58" t="s">
        <v>31</v>
      </c>
      <c r="D92" s="94">
        <v>16</v>
      </c>
      <c r="E92" s="109"/>
      <c r="F92" s="95">
        <f t="shared" si="27"/>
        <v>0</v>
      </c>
      <c r="G92" s="51"/>
      <c r="H92" s="50"/>
    </row>
    <row r="93" spans="1:8" s="59" customFormat="1" ht="31.2" x14ac:dyDescent="0.3">
      <c r="A93" s="81">
        <f>A89+1</f>
        <v>22</v>
      </c>
      <c r="B93" s="56" t="s">
        <v>69</v>
      </c>
      <c r="C93" s="19"/>
      <c r="D93" s="110"/>
      <c r="E93" s="110"/>
      <c r="F93" s="86">
        <f>SUBTOTAL(9,F94)</f>
        <v>0</v>
      </c>
      <c r="G93" s="50"/>
      <c r="H93" s="50"/>
    </row>
    <row r="94" spans="1:8" s="59" customFormat="1" ht="15.6" x14ac:dyDescent="0.3">
      <c r="A94" s="82">
        <f>A93+0.1</f>
        <v>22.1</v>
      </c>
      <c r="B94" s="112" t="s">
        <v>67</v>
      </c>
      <c r="C94" s="58" t="s">
        <v>31</v>
      </c>
      <c r="D94" s="116">
        <v>8</v>
      </c>
      <c r="E94" s="109"/>
      <c r="F94" s="95">
        <f t="shared" ref="F94" si="29">E94*D94</f>
        <v>0</v>
      </c>
      <c r="G94" s="51"/>
      <c r="H94" s="50"/>
    </row>
    <row r="95" spans="1:8" s="59" customFormat="1" ht="15.6" x14ac:dyDescent="0.3">
      <c r="A95" s="81">
        <f>A93+1</f>
        <v>23</v>
      </c>
      <c r="B95" s="56" t="s">
        <v>94</v>
      </c>
      <c r="C95" s="19"/>
      <c r="D95" s="110"/>
      <c r="E95" s="110"/>
      <c r="F95" s="86">
        <f>SUBTOTAL(9,F96)</f>
        <v>0</v>
      </c>
      <c r="G95" s="50"/>
      <c r="H95" s="50"/>
    </row>
    <row r="96" spans="1:8" s="59" customFormat="1" ht="15.6" x14ac:dyDescent="0.3">
      <c r="A96" s="114">
        <f>A95+0.1</f>
        <v>23.1</v>
      </c>
      <c r="B96" s="139" t="s">
        <v>95</v>
      </c>
      <c r="C96" s="58" t="s">
        <v>31</v>
      </c>
      <c r="D96" s="116">
        <v>1</v>
      </c>
      <c r="E96" s="109"/>
      <c r="F96" s="95">
        <f t="shared" ref="F96" si="30">E96*D96</f>
        <v>0</v>
      </c>
      <c r="G96" s="51"/>
      <c r="H96" s="50"/>
    </row>
    <row r="97" spans="1:8" s="59" customFormat="1" ht="15.6" x14ac:dyDescent="0.3">
      <c r="A97" s="114">
        <f t="shared" ref="A97:A99" si="31">A96+0.1</f>
        <v>23.200000000000003</v>
      </c>
      <c r="B97" s="139" t="s">
        <v>96</v>
      </c>
      <c r="C97" s="58" t="s">
        <v>31</v>
      </c>
      <c r="D97" s="116">
        <v>1</v>
      </c>
      <c r="E97" s="109"/>
      <c r="F97" s="95">
        <f t="shared" ref="F97:F99" si="32">E97*D97</f>
        <v>0</v>
      </c>
      <c r="G97" s="51"/>
      <c r="H97" s="50"/>
    </row>
    <row r="98" spans="1:8" s="59" customFormat="1" ht="15.6" x14ac:dyDescent="0.3">
      <c r="A98" s="114">
        <f t="shared" si="31"/>
        <v>23.300000000000004</v>
      </c>
      <c r="B98" s="139" t="s">
        <v>97</v>
      </c>
      <c r="C98" s="58" t="s">
        <v>35</v>
      </c>
      <c r="D98" s="116">
        <v>1</v>
      </c>
      <c r="E98" s="109"/>
      <c r="F98" s="95">
        <f t="shared" si="32"/>
        <v>0</v>
      </c>
      <c r="G98" s="51"/>
      <c r="H98" s="50"/>
    </row>
    <row r="99" spans="1:8" s="59" customFormat="1" ht="15.6" x14ac:dyDescent="0.3">
      <c r="A99" s="114">
        <f t="shared" si="31"/>
        <v>23.400000000000006</v>
      </c>
      <c r="B99" s="139" t="s">
        <v>98</v>
      </c>
      <c r="C99" s="58" t="s">
        <v>35</v>
      </c>
      <c r="D99" s="116">
        <v>1</v>
      </c>
      <c r="E99" s="109"/>
      <c r="F99" s="95">
        <f t="shared" si="32"/>
        <v>0</v>
      </c>
      <c r="G99" s="51"/>
      <c r="H99" s="50"/>
    </row>
    <row r="100" spans="1:8" s="59" customFormat="1" ht="15.6" x14ac:dyDescent="0.3">
      <c r="A100" s="81">
        <f>A95+1</f>
        <v>24</v>
      </c>
      <c r="B100" s="56" t="s">
        <v>99</v>
      </c>
      <c r="C100" s="19"/>
      <c r="D100" s="110"/>
      <c r="E100" s="110"/>
      <c r="F100" s="86">
        <f>SUBTOTAL(9,F101)</f>
        <v>0</v>
      </c>
      <c r="G100" s="50"/>
      <c r="H100" s="50"/>
    </row>
    <row r="101" spans="1:8" s="59" customFormat="1" ht="15.6" x14ac:dyDescent="0.3">
      <c r="A101" s="114">
        <f>A100+0.1</f>
        <v>24.1</v>
      </c>
      <c r="B101" s="139" t="s">
        <v>95</v>
      </c>
      <c r="C101" s="58" t="s">
        <v>31</v>
      </c>
      <c r="D101" s="116">
        <v>1</v>
      </c>
      <c r="E101" s="109"/>
      <c r="F101" s="95">
        <f t="shared" ref="F101:F104" si="33">E101*D101</f>
        <v>0</v>
      </c>
      <c r="G101" s="51"/>
      <c r="H101" s="50"/>
    </row>
    <row r="102" spans="1:8" s="59" customFormat="1" ht="15.6" x14ac:dyDescent="0.3">
      <c r="A102" s="114">
        <f t="shared" ref="A102:A105" si="34">A101+0.1</f>
        <v>24.200000000000003</v>
      </c>
      <c r="B102" s="139" t="s">
        <v>96</v>
      </c>
      <c r="C102" s="58" t="s">
        <v>31</v>
      </c>
      <c r="D102" s="116">
        <v>1</v>
      </c>
      <c r="E102" s="109"/>
      <c r="F102" s="95">
        <f t="shared" si="33"/>
        <v>0</v>
      </c>
      <c r="G102" s="51"/>
      <c r="H102" s="50"/>
    </row>
    <row r="103" spans="1:8" s="59" customFormat="1" ht="15.6" x14ac:dyDescent="0.3">
      <c r="A103" s="114">
        <f t="shared" si="34"/>
        <v>24.300000000000004</v>
      </c>
      <c r="B103" s="139" t="s">
        <v>101</v>
      </c>
      <c r="C103" s="58" t="s">
        <v>35</v>
      </c>
      <c r="D103" s="116">
        <v>1</v>
      </c>
      <c r="E103" s="109"/>
      <c r="F103" s="95">
        <f t="shared" si="33"/>
        <v>0</v>
      </c>
      <c r="G103" s="51"/>
      <c r="H103" s="50"/>
    </row>
    <row r="104" spans="1:8" s="59" customFormat="1" ht="15.6" x14ac:dyDescent="0.3">
      <c r="A104" s="114">
        <f t="shared" si="34"/>
        <v>24.400000000000006</v>
      </c>
      <c r="B104" s="139" t="s">
        <v>98</v>
      </c>
      <c r="C104" s="58" t="s">
        <v>35</v>
      </c>
      <c r="D104" s="116">
        <v>1</v>
      </c>
      <c r="E104" s="109"/>
      <c r="F104" s="95">
        <f t="shared" si="33"/>
        <v>0</v>
      </c>
      <c r="G104" s="51"/>
      <c r="H104" s="50"/>
    </row>
    <row r="105" spans="1:8" s="59" customFormat="1" ht="15.6" x14ac:dyDescent="0.3">
      <c r="A105" s="114">
        <f t="shared" si="34"/>
        <v>24.500000000000007</v>
      </c>
      <c r="B105" s="139" t="s">
        <v>100</v>
      </c>
      <c r="C105" s="58" t="s">
        <v>35</v>
      </c>
      <c r="D105" s="116">
        <v>2</v>
      </c>
      <c r="E105" s="109"/>
      <c r="F105" s="95">
        <f t="shared" ref="F105" si="35">E105*D105</f>
        <v>0</v>
      </c>
      <c r="G105" s="51"/>
      <c r="H105" s="50"/>
    </row>
    <row r="106" spans="1:8" s="59" customFormat="1" ht="62.4" x14ac:dyDescent="0.3">
      <c r="A106" s="81">
        <f>A100+1</f>
        <v>25</v>
      </c>
      <c r="B106" s="56" t="s">
        <v>86</v>
      </c>
      <c r="C106" s="18"/>
      <c r="D106" s="96"/>
      <c r="E106" s="96"/>
      <c r="F106" s="86">
        <f>SUBTOTAL(9, F107:F112)</f>
        <v>0</v>
      </c>
      <c r="G106" s="51"/>
      <c r="H106" s="50"/>
    </row>
    <row r="107" spans="1:8" s="59" customFormat="1" ht="15.6" x14ac:dyDescent="0.3">
      <c r="A107" s="114">
        <f>A106+0.1</f>
        <v>25.1</v>
      </c>
      <c r="B107" s="115" t="s">
        <v>70</v>
      </c>
      <c r="C107" s="58" t="s">
        <v>71</v>
      </c>
      <c r="D107" s="116">
        <v>500</v>
      </c>
      <c r="E107" s="117"/>
      <c r="F107" s="95">
        <f t="shared" ref="F107:F112" si="36">E107*D107</f>
        <v>0</v>
      </c>
      <c r="G107" s="51"/>
      <c r="H107" s="50"/>
    </row>
    <row r="108" spans="1:8" s="59" customFormat="1" ht="15.6" x14ac:dyDescent="0.3">
      <c r="A108" s="114">
        <f t="shared" ref="A108:A112" si="37">A107+0.1</f>
        <v>25.200000000000003</v>
      </c>
      <c r="B108" s="115" t="s">
        <v>72</v>
      </c>
      <c r="C108" s="58" t="s">
        <v>71</v>
      </c>
      <c r="D108" s="116">
        <v>500</v>
      </c>
      <c r="E108" s="117"/>
      <c r="F108" s="95">
        <f t="shared" si="36"/>
        <v>0</v>
      </c>
      <c r="G108" s="51"/>
      <c r="H108" s="50"/>
    </row>
    <row r="109" spans="1:8" s="59" customFormat="1" ht="15.6" x14ac:dyDescent="0.3">
      <c r="A109" s="114">
        <f t="shared" si="37"/>
        <v>25.300000000000004</v>
      </c>
      <c r="B109" s="115" t="s">
        <v>73</v>
      </c>
      <c r="C109" s="58" t="s">
        <v>71</v>
      </c>
      <c r="D109" s="116">
        <v>500</v>
      </c>
      <c r="E109" s="117"/>
      <c r="F109" s="95">
        <f t="shared" si="36"/>
        <v>0</v>
      </c>
      <c r="G109" s="51"/>
      <c r="H109" s="50"/>
    </row>
    <row r="110" spans="1:8" s="59" customFormat="1" ht="15.6" x14ac:dyDescent="0.3">
      <c r="A110" s="114">
        <f t="shared" si="37"/>
        <v>25.400000000000006</v>
      </c>
      <c r="B110" s="115" t="s">
        <v>74</v>
      </c>
      <c r="C110" s="58" t="s">
        <v>71</v>
      </c>
      <c r="D110" s="116">
        <v>500</v>
      </c>
      <c r="E110" s="117"/>
      <c r="F110" s="95">
        <f t="shared" si="36"/>
        <v>0</v>
      </c>
      <c r="G110" s="51"/>
      <c r="H110" s="50"/>
    </row>
    <row r="111" spans="1:8" s="59" customFormat="1" ht="15.6" x14ac:dyDescent="0.3">
      <c r="A111" s="114">
        <f t="shared" si="37"/>
        <v>25.500000000000007</v>
      </c>
      <c r="B111" s="115" t="s">
        <v>75</v>
      </c>
      <c r="C111" s="58" t="s">
        <v>71</v>
      </c>
      <c r="D111" s="116">
        <v>500</v>
      </c>
      <c r="E111" s="117"/>
      <c r="F111" s="95">
        <f t="shared" si="36"/>
        <v>0</v>
      </c>
      <c r="G111" s="51"/>
      <c r="H111" s="50"/>
    </row>
    <row r="112" spans="1:8" s="59" customFormat="1" ht="15.6" x14ac:dyDescent="0.3">
      <c r="A112" s="114">
        <f t="shared" si="37"/>
        <v>25.600000000000009</v>
      </c>
      <c r="B112" s="115" t="s">
        <v>76</v>
      </c>
      <c r="C112" s="58" t="s">
        <v>71</v>
      </c>
      <c r="D112" s="116">
        <v>500</v>
      </c>
      <c r="E112" s="117"/>
      <c r="F112" s="95">
        <f t="shared" si="36"/>
        <v>0</v>
      </c>
      <c r="G112" s="51"/>
      <c r="H112" s="50"/>
    </row>
    <row r="113" spans="1:8" s="59" customFormat="1" ht="62.4" x14ac:dyDescent="0.3">
      <c r="A113" s="81">
        <f>A106+1</f>
        <v>26</v>
      </c>
      <c r="B113" s="56" t="s">
        <v>87</v>
      </c>
      <c r="C113" s="18"/>
      <c r="D113" s="96"/>
      <c r="E113" s="96"/>
      <c r="F113" s="86">
        <f>SUBTOTAL(9, F114)</f>
        <v>0</v>
      </c>
      <c r="G113" s="51"/>
      <c r="H113" s="50"/>
    </row>
    <row r="114" spans="1:8" s="59" customFormat="1" ht="15.6" x14ac:dyDescent="0.3">
      <c r="A114" s="114">
        <f>A113+0.1</f>
        <v>26.1</v>
      </c>
      <c r="B114" s="115" t="s">
        <v>77</v>
      </c>
      <c r="C114" s="58" t="s">
        <v>78</v>
      </c>
      <c r="D114" s="116">
        <v>5</v>
      </c>
      <c r="E114" s="117"/>
      <c r="F114" s="95">
        <f t="shared" ref="F114:F116" si="38">E114*D114</f>
        <v>0</v>
      </c>
      <c r="G114" s="51"/>
      <c r="H114" s="50"/>
    </row>
    <row r="115" spans="1:8" s="59" customFormat="1" ht="62.4" x14ac:dyDescent="0.3">
      <c r="A115" s="81">
        <f>A113+1</f>
        <v>27</v>
      </c>
      <c r="B115" s="56" t="s">
        <v>88</v>
      </c>
      <c r="C115" s="18"/>
      <c r="D115" s="96"/>
      <c r="E115" s="96"/>
      <c r="F115" s="86">
        <f>SUBTOTAL(9, F116)</f>
        <v>0</v>
      </c>
      <c r="G115" s="51"/>
      <c r="H115" s="50"/>
    </row>
    <row r="116" spans="1:8" s="59" customFormat="1" ht="15.6" x14ac:dyDescent="0.3">
      <c r="A116" s="114">
        <f>A115+0.1</f>
        <v>27.1</v>
      </c>
      <c r="B116" s="115" t="s">
        <v>79</v>
      </c>
      <c r="C116" s="58" t="s">
        <v>80</v>
      </c>
      <c r="D116" s="94">
        <v>2000</v>
      </c>
      <c r="E116" s="109"/>
      <c r="F116" s="118">
        <f t="shared" si="38"/>
        <v>0</v>
      </c>
      <c r="G116" s="119"/>
      <c r="H116" s="50"/>
    </row>
    <row r="117" spans="1:8" s="62" customFormat="1" ht="13.8" x14ac:dyDescent="0.3">
      <c r="A117" s="83"/>
      <c r="B117" s="68"/>
      <c r="C117" s="68"/>
      <c r="D117" s="68"/>
      <c r="E117" s="68"/>
      <c r="F117" s="68"/>
      <c r="G117" s="60"/>
      <c r="H117" s="61"/>
    </row>
    <row r="118" spans="1:8" s="62" customFormat="1" ht="23.4" customHeight="1" thickBot="1" x14ac:dyDescent="0.35">
      <c r="A118" s="84"/>
      <c r="B118" s="65" t="s">
        <v>46</v>
      </c>
      <c r="C118" s="66"/>
      <c r="D118" s="67"/>
      <c r="E118" s="97"/>
      <c r="F118" s="98">
        <f>+SUBTOTAL(9,F16:F116)</f>
        <v>0</v>
      </c>
      <c r="G118" s="60"/>
      <c r="H118" s="61"/>
    </row>
    <row r="119" spans="1:8" ht="15.6" x14ac:dyDescent="0.3">
      <c r="A119" s="99"/>
      <c r="B119" s="100"/>
      <c r="C119" s="101"/>
      <c r="D119" s="102"/>
      <c r="E119" s="103"/>
      <c r="F119" s="104"/>
      <c r="G119" s="51"/>
      <c r="H119" s="50"/>
    </row>
    <row r="120" spans="1:8" s="1" customFormat="1" ht="15.6" customHeight="1" x14ac:dyDescent="0.3">
      <c r="A120" s="140" t="s">
        <v>43</v>
      </c>
      <c r="B120" s="141"/>
      <c r="C120" s="141"/>
      <c r="D120" s="141"/>
      <c r="E120" s="141"/>
      <c r="F120" s="63"/>
      <c r="G120" s="49"/>
      <c r="H120" s="50"/>
    </row>
    <row r="121" spans="1:8" s="1" customFormat="1" ht="15.6" x14ac:dyDescent="0.3">
      <c r="A121" s="81">
        <f>A115+1</f>
        <v>28</v>
      </c>
      <c r="B121" s="44" t="s">
        <v>24</v>
      </c>
      <c r="C121" s="18"/>
      <c r="D121" s="48"/>
      <c r="E121" s="85"/>
      <c r="F121" s="86">
        <f xml:space="preserve"> SUBTOTAL(9,F122:F125)</f>
        <v>0</v>
      </c>
      <c r="G121" s="49"/>
      <c r="H121" s="50"/>
    </row>
    <row r="122" spans="1:8" s="1" customFormat="1" ht="69.599999999999994" customHeight="1" x14ac:dyDescent="0.3">
      <c r="A122" s="114">
        <f>A121+0.1</f>
        <v>28.1</v>
      </c>
      <c r="B122" s="8" t="s">
        <v>25</v>
      </c>
      <c r="C122" s="9" t="s">
        <v>41</v>
      </c>
      <c r="D122" s="87">
        <v>1</v>
      </c>
      <c r="E122" s="88"/>
      <c r="F122" s="89">
        <f>E122*D122</f>
        <v>0</v>
      </c>
      <c r="G122" s="49"/>
      <c r="H122" s="50"/>
    </row>
    <row r="123" spans="1:8" s="1" customFormat="1" ht="62.4" x14ac:dyDescent="0.3">
      <c r="A123" s="114">
        <f t="shared" ref="A123:A126" si="39">A122+0.1</f>
        <v>28.200000000000003</v>
      </c>
      <c r="B123" s="8" t="s">
        <v>26</v>
      </c>
      <c r="C123" s="9" t="s">
        <v>41</v>
      </c>
      <c r="D123" s="87">
        <v>1</v>
      </c>
      <c r="E123" s="88"/>
      <c r="F123" s="89">
        <f t="shared" ref="F123:F126" si="40">E123*D123</f>
        <v>0</v>
      </c>
      <c r="G123" s="49"/>
      <c r="H123" s="50"/>
    </row>
    <row r="124" spans="1:8" s="1" customFormat="1" ht="31.2" x14ac:dyDescent="0.3">
      <c r="A124" s="114">
        <f t="shared" si="39"/>
        <v>28.300000000000004</v>
      </c>
      <c r="B124" s="8" t="s">
        <v>89</v>
      </c>
      <c r="C124" s="9" t="s">
        <v>41</v>
      </c>
      <c r="D124" s="87">
        <v>1</v>
      </c>
      <c r="E124" s="88"/>
      <c r="F124" s="89">
        <f t="shared" si="40"/>
        <v>0</v>
      </c>
      <c r="G124" s="49"/>
      <c r="H124" s="50"/>
    </row>
    <row r="125" spans="1:8" s="1" customFormat="1" ht="15.6" x14ac:dyDescent="0.3">
      <c r="A125" s="114">
        <f t="shared" si="39"/>
        <v>28.400000000000006</v>
      </c>
      <c r="B125" s="8" t="s">
        <v>27</v>
      </c>
      <c r="C125" s="9" t="s">
        <v>41</v>
      </c>
      <c r="D125" s="87">
        <v>1</v>
      </c>
      <c r="E125" s="88"/>
      <c r="F125" s="89">
        <f t="shared" si="40"/>
        <v>0</v>
      </c>
      <c r="G125" s="49"/>
      <c r="H125" s="50"/>
    </row>
    <row r="126" spans="1:8" s="1" customFormat="1" ht="15.6" x14ac:dyDescent="0.3">
      <c r="A126" s="114">
        <f t="shared" si="39"/>
        <v>28.500000000000007</v>
      </c>
      <c r="B126" s="8" t="s">
        <v>28</v>
      </c>
      <c r="C126" s="9" t="s">
        <v>41</v>
      </c>
      <c r="D126" s="87">
        <v>1</v>
      </c>
      <c r="E126" s="88"/>
      <c r="F126" s="89">
        <f t="shared" si="40"/>
        <v>0</v>
      </c>
      <c r="G126" s="49"/>
      <c r="H126" s="50"/>
    </row>
    <row r="127" spans="1:8" ht="33.6" customHeight="1" x14ac:dyDescent="0.3">
      <c r="A127" s="81">
        <f>A121+1</f>
        <v>29</v>
      </c>
      <c r="B127" s="53" t="s">
        <v>30</v>
      </c>
      <c r="C127" s="55"/>
      <c r="D127" s="48"/>
      <c r="E127" s="48"/>
      <c r="F127" s="86">
        <f>SUBTOTAL(9, F128:F128)</f>
        <v>0</v>
      </c>
      <c r="G127" s="51"/>
      <c r="H127" s="50"/>
    </row>
    <row r="128" spans="1:8" ht="15.6" x14ac:dyDescent="0.3">
      <c r="A128" s="114">
        <f>A127+0.1</f>
        <v>29.1</v>
      </c>
      <c r="B128" s="8" t="s">
        <v>29</v>
      </c>
      <c r="C128" s="9" t="s">
        <v>41</v>
      </c>
      <c r="D128" s="90">
        <v>1</v>
      </c>
      <c r="E128" s="88"/>
      <c r="F128" s="89">
        <f t="shared" ref="F128" si="41">E128*D128</f>
        <v>0</v>
      </c>
      <c r="G128" s="51"/>
      <c r="H128" s="50"/>
    </row>
    <row r="129" spans="1:8" ht="91.8" customHeight="1" x14ac:dyDescent="0.3">
      <c r="A129" s="81">
        <f>A127+1</f>
        <v>30</v>
      </c>
      <c r="B129" s="56" t="s">
        <v>90</v>
      </c>
      <c r="C129" s="19"/>
      <c r="D129" s="91"/>
      <c r="E129" s="91"/>
      <c r="F129" s="86">
        <f>SUBTOTAL(9,F130:F134)</f>
        <v>0</v>
      </c>
      <c r="G129" s="50"/>
      <c r="H129" s="50"/>
    </row>
    <row r="130" spans="1:8" ht="31.2" x14ac:dyDescent="0.3">
      <c r="A130" s="114">
        <f>A129+0.1</f>
        <v>30.1</v>
      </c>
      <c r="B130" s="92" t="s">
        <v>32</v>
      </c>
      <c r="C130" s="57" t="s">
        <v>31</v>
      </c>
      <c r="D130" s="87">
        <v>2</v>
      </c>
      <c r="E130" s="88"/>
      <c r="F130" s="89">
        <f t="shared" ref="F130:F132" si="42">E130*D130</f>
        <v>0</v>
      </c>
      <c r="G130" s="51"/>
      <c r="H130" s="50"/>
    </row>
    <row r="131" spans="1:8" ht="31.2" x14ac:dyDescent="0.3">
      <c r="A131" s="114">
        <f t="shared" ref="A131:A134" si="43">A130+0.1</f>
        <v>30.200000000000003</v>
      </c>
      <c r="B131" s="8" t="s">
        <v>37</v>
      </c>
      <c r="C131" s="57" t="s">
        <v>31</v>
      </c>
      <c r="D131" s="87">
        <v>3</v>
      </c>
      <c r="E131" s="88"/>
      <c r="F131" s="89">
        <f t="shared" si="42"/>
        <v>0</v>
      </c>
      <c r="G131" s="51"/>
      <c r="H131" s="50"/>
    </row>
    <row r="132" spans="1:8" ht="31.2" x14ac:dyDescent="0.3">
      <c r="A132" s="114">
        <f t="shared" si="43"/>
        <v>30.300000000000004</v>
      </c>
      <c r="B132" s="8" t="s">
        <v>33</v>
      </c>
      <c r="C132" s="57" t="s">
        <v>31</v>
      </c>
      <c r="D132" s="87">
        <v>1</v>
      </c>
      <c r="E132" s="88"/>
      <c r="F132" s="89">
        <f t="shared" si="42"/>
        <v>0</v>
      </c>
      <c r="G132" s="51"/>
      <c r="H132" s="50"/>
    </row>
    <row r="133" spans="1:8" ht="32.4" customHeight="1" x14ac:dyDescent="0.3">
      <c r="A133" s="114">
        <f t="shared" si="43"/>
        <v>30.400000000000006</v>
      </c>
      <c r="B133" s="8" t="s">
        <v>36</v>
      </c>
      <c r="C133" s="57" t="s">
        <v>31</v>
      </c>
      <c r="D133" s="90">
        <v>1</v>
      </c>
      <c r="E133" s="88"/>
      <c r="F133" s="89">
        <f>E133*D133</f>
        <v>0</v>
      </c>
      <c r="G133" s="51"/>
      <c r="H133" s="50"/>
    </row>
    <row r="134" spans="1:8" ht="28.8" customHeight="1" x14ac:dyDescent="0.3">
      <c r="A134" s="114">
        <f t="shared" si="43"/>
        <v>30.500000000000007</v>
      </c>
      <c r="B134" s="54" t="s">
        <v>39</v>
      </c>
      <c r="C134" s="57" t="s">
        <v>31</v>
      </c>
      <c r="D134" s="90">
        <v>1</v>
      </c>
      <c r="E134" s="88"/>
      <c r="F134" s="89">
        <f>E134*D134</f>
        <v>0</v>
      </c>
      <c r="G134" s="50"/>
      <c r="H134" s="50"/>
    </row>
    <row r="135" spans="1:8" ht="88.8" customHeight="1" x14ac:dyDescent="0.3">
      <c r="A135" s="81">
        <f>A129+1</f>
        <v>31</v>
      </c>
      <c r="B135" s="56" t="s">
        <v>47</v>
      </c>
      <c r="C135" s="19"/>
      <c r="D135" s="91"/>
      <c r="E135" s="91"/>
      <c r="F135" s="86">
        <f>SUBTOTAL(9,F136:F140)</f>
        <v>0</v>
      </c>
      <c r="G135" s="50"/>
      <c r="H135" s="50"/>
    </row>
    <row r="136" spans="1:8" ht="31.2" x14ac:dyDescent="0.3">
      <c r="A136" s="114">
        <f>A135+0.1</f>
        <v>31.1</v>
      </c>
      <c r="B136" s="92" t="s">
        <v>32</v>
      </c>
      <c r="C136" s="57" t="s">
        <v>31</v>
      </c>
      <c r="D136" s="87">
        <v>2</v>
      </c>
      <c r="E136" s="88"/>
      <c r="F136" s="89">
        <f t="shared" ref="F136:F138" si="44">E136*D136</f>
        <v>0</v>
      </c>
      <c r="G136" s="51"/>
      <c r="H136" s="50"/>
    </row>
    <row r="137" spans="1:8" ht="31.2" x14ac:dyDescent="0.3">
      <c r="A137" s="114">
        <f t="shared" ref="A137:A140" si="45">A136+0.1</f>
        <v>31.200000000000003</v>
      </c>
      <c r="B137" s="8" t="s">
        <v>37</v>
      </c>
      <c r="C137" s="57" t="s">
        <v>31</v>
      </c>
      <c r="D137" s="87">
        <v>3</v>
      </c>
      <c r="E137" s="88"/>
      <c r="F137" s="89">
        <f t="shared" si="44"/>
        <v>0</v>
      </c>
      <c r="G137" s="51"/>
      <c r="H137" s="50"/>
    </row>
    <row r="138" spans="1:8" ht="31.2" x14ac:dyDescent="0.3">
      <c r="A138" s="114">
        <f t="shared" si="45"/>
        <v>31.300000000000004</v>
      </c>
      <c r="B138" s="8" t="s">
        <v>33</v>
      </c>
      <c r="C138" s="57" t="s">
        <v>31</v>
      </c>
      <c r="D138" s="87">
        <v>1</v>
      </c>
      <c r="E138" s="88"/>
      <c r="F138" s="89">
        <f t="shared" si="44"/>
        <v>0</v>
      </c>
      <c r="G138" s="51"/>
      <c r="H138" s="50"/>
    </row>
    <row r="139" spans="1:8" ht="32.4" customHeight="1" x14ac:dyDescent="0.3">
      <c r="A139" s="114">
        <f t="shared" si="45"/>
        <v>31.400000000000006</v>
      </c>
      <c r="B139" s="8" t="s">
        <v>36</v>
      </c>
      <c r="C139" s="57" t="s">
        <v>31</v>
      </c>
      <c r="D139" s="90">
        <v>1</v>
      </c>
      <c r="E139" s="88"/>
      <c r="F139" s="89">
        <f>E139*D139</f>
        <v>0</v>
      </c>
      <c r="G139" s="51"/>
      <c r="H139" s="50"/>
    </row>
    <row r="140" spans="1:8" ht="28.8" customHeight="1" x14ac:dyDescent="0.3">
      <c r="A140" s="114">
        <f t="shared" si="45"/>
        <v>31.500000000000007</v>
      </c>
      <c r="B140" s="54" t="s">
        <v>39</v>
      </c>
      <c r="C140" s="57" t="s">
        <v>31</v>
      </c>
      <c r="D140" s="90">
        <v>1</v>
      </c>
      <c r="E140" s="88"/>
      <c r="F140" s="89">
        <f>E140*D140</f>
        <v>0</v>
      </c>
      <c r="G140" s="50"/>
      <c r="H140" s="50"/>
    </row>
    <row r="141" spans="1:8" ht="102.6" customHeight="1" x14ac:dyDescent="0.3">
      <c r="A141" s="81">
        <f>A135+1</f>
        <v>32</v>
      </c>
      <c r="B141" s="56" t="s">
        <v>48</v>
      </c>
      <c r="C141" s="19"/>
      <c r="D141" s="91"/>
      <c r="E141" s="91"/>
      <c r="F141" s="86">
        <f>SUBTOTAL(9,F142:F146)</f>
        <v>0</v>
      </c>
      <c r="G141" s="50"/>
      <c r="H141" s="50"/>
    </row>
    <row r="142" spans="1:8" ht="31.2" x14ac:dyDescent="0.3">
      <c r="A142" s="114">
        <f>A141+0.1</f>
        <v>32.1</v>
      </c>
      <c r="B142" s="92" t="s">
        <v>32</v>
      </c>
      <c r="C142" s="57" t="s">
        <v>31</v>
      </c>
      <c r="D142" s="87">
        <v>2</v>
      </c>
      <c r="E142" s="88"/>
      <c r="F142" s="89">
        <f t="shared" ref="F142:F144" si="46">E142*D142</f>
        <v>0</v>
      </c>
      <c r="G142" s="51"/>
      <c r="H142" s="50"/>
    </row>
    <row r="143" spans="1:8" ht="31.2" x14ac:dyDescent="0.3">
      <c r="A143" s="114">
        <f t="shared" ref="A143:A146" si="47">A142+0.1</f>
        <v>32.200000000000003</v>
      </c>
      <c r="B143" s="8" t="s">
        <v>37</v>
      </c>
      <c r="C143" s="57" t="s">
        <v>31</v>
      </c>
      <c r="D143" s="87">
        <v>3</v>
      </c>
      <c r="E143" s="88"/>
      <c r="F143" s="89">
        <f t="shared" si="46"/>
        <v>0</v>
      </c>
      <c r="G143" s="51"/>
      <c r="H143" s="50"/>
    </row>
    <row r="144" spans="1:8" ht="31.2" x14ac:dyDescent="0.3">
      <c r="A144" s="114">
        <f t="shared" si="47"/>
        <v>32.300000000000004</v>
      </c>
      <c r="B144" s="8" t="s">
        <v>33</v>
      </c>
      <c r="C144" s="57" t="s">
        <v>31</v>
      </c>
      <c r="D144" s="87">
        <v>1</v>
      </c>
      <c r="E144" s="88"/>
      <c r="F144" s="89">
        <f t="shared" si="46"/>
        <v>0</v>
      </c>
      <c r="G144" s="51"/>
      <c r="H144" s="50"/>
    </row>
    <row r="145" spans="1:8" ht="32.4" customHeight="1" x14ac:dyDescent="0.3">
      <c r="A145" s="114">
        <f t="shared" si="47"/>
        <v>32.400000000000006</v>
      </c>
      <c r="B145" s="8" t="s">
        <v>36</v>
      </c>
      <c r="C145" s="57" t="s">
        <v>31</v>
      </c>
      <c r="D145" s="90">
        <v>1</v>
      </c>
      <c r="E145" s="88"/>
      <c r="F145" s="89">
        <f>E145*D145</f>
        <v>0</v>
      </c>
      <c r="G145" s="51"/>
      <c r="H145" s="50"/>
    </row>
    <row r="146" spans="1:8" ht="28.8" customHeight="1" x14ac:dyDescent="0.3">
      <c r="A146" s="114">
        <f t="shared" si="47"/>
        <v>32.500000000000007</v>
      </c>
      <c r="B146" s="54" t="s">
        <v>39</v>
      </c>
      <c r="C146" s="57" t="s">
        <v>31</v>
      </c>
      <c r="D146" s="90">
        <v>1</v>
      </c>
      <c r="E146" s="88"/>
      <c r="F146" s="89">
        <f>E146*D146</f>
        <v>0</v>
      </c>
      <c r="G146" s="50"/>
      <c r="H146" s="50"/>
    </row>
    <row r="147" spans="1:8" ht="143.4" customHeight="1" x14ac:dyDescent="0.3">
      <c r="A147" s="81">
        <f>A141+1</f>
        <v>33</v>
      </c>
      <c r="B147" s="56" t="s">
        <v>91</v>
      </c>
      <c r="C147" s="19"/>
      <c r="D147" s="91"/>
      <c r="E147" s="91"/>
      <c r="F147" s="86">
        <f>SUBTOTAL(9,F148:F152)</f>
        <v>0</v>
      </c>
      <c r="G147" s="50"/>
      <c r="H147" s="50"/>
    </row>
    <row r="148" spans="1:8" ht="31.2" x14ac:dyDescent="0.3">
      <c r="A148" s="114">
        <f>A147+0.1</f>
        <v>33.1</v>
      </c>
      <c r="B148" s="92" t="s">
        <v>32</v>
      </c>
      <c r="C148" s="57" t="s">
        <v>31</v>
      </c>
      <c r="D148" s="87">
        <v>2</v>
      </c>
      <c r="E148" s="88"/>
      <c r="F148" s="89">
        <f t="shared" ref="F148:F150" si="48">E148*D148</f>
        <v>0</v>
      </c>
      <c r="G148" s="51"/>
      <c r="H148" s="50"/>
    </row>
    <row r="149" spans="1:8" ht="31.2" x14ac:dyDescent="0.3">
      <c r="A149" s="114">
        <f t="shared" ref="A149:A152" si="49">A148+0.1</f>
        <v>33.200000000000003</v>
      </c>
      <c r="B149" s="8" t="s">
        <v>37</v>
      </c>
      <c r="C149" s="57" t="s">
        <v>31</v>
      </c>
      <c r="D149" s="87">
        <v>3</v>
      </c>
      <c r="E149" s="88"/>
      <c r="F149" s="89">
        <f t="shared" si="48"/>
        <v>0</v>
      </c>
      <c r="G149" s="51"/>
      <c r="H149" s="50"/>
    </row>
    <row r="150" spans="1:8" ht="31.2" x14ac:dyDescent="0.3">
      <c r="A150" s="114">
        <f t="shared" si="49"/>
        <v>33.300000000000004</v>
      </c>
      <c r="B150" s="8" t="s">
        <v>33</v>
      </c>
      <c r="C150" s="57" t="s">
        <v>31</v>
      </c>
      <c r="D150" s="87">
        <v>1</v>
      </c>
      <c r="E150" s="88"/>
      <c r="F150" s="89">
        <f t="shared" si="48"/>
        <v>0</v>
      </c>
      <c r="G150" s="51"/>
      <c r="H150" s="50"/>
    </row>
    <row r="151" spans="1:8" ht="32.4" customHeight="1" x14ac:dyDescent="0.3">
      <c r="A151" s="114">
        <f t="shared" si="49"/>
        <v>33.400000000000006</v>
      </c>
      <c r="B151" s="8" t="s">
        <v>92</v>
      </c>
      <c r="C151" s="57" t="s">
        <v>31</v>
      </c>
      <c r="D151" s="90">
        <v>1</v>
      </c>
      <c r="E151" s="88"/>
      <c r="F151" s="89">
        <f>E151*D151</f>
        <v>0</v>
      </c>
      <c r="G151" s="51"/>
      <c r="H151" s="50"/>
    </row>
    <row r="152" spans="1:8" ht="28.8" customHeight="1" x14ac:dyDescent="0.3">
      <c r="A152" s="114">
        <f t="shared" si="49"/>
        <v>33.500000000000007</v>
      </c>
      <c r="B152" s="54" t="s">
        <v>93</v>
      </c>
      <c r="C152" s="57" t="s">
        <v>31</v>
      </c>
      <c r="D152" s="90">
        <v>1</v>
      </c>
      <c r="E152" s="88"/>
      <c r="F152" s="89">
        <f>E152*D152</f>
        <v>0</v>
      </c>
      <c r="G152" s="50"/>
      <c r="H152" s="50"/>
    </row>
    <row r="153" spans="1:8" ht="88.2" customHeight="1" x14ac:dyDescent="0.3">
      <c r="A153" s="81">
        <f>A147+1</f>
        <v>34</v>
      </c>
      <c r="B153" s="56" t="s">
        <v>49</v>
      </c>
      <c r="C153" s="19"/>
      <c r="D153" s="91"/>
      <c r="E153" s="91"/>
      <c r="F153" s="86">
        <f>SUBTOTAL(9,F154:F158)</f>
        <v>0</v>
      </c>
      <c r="G153" s="50"/>
      <c r="H153" s="50"/>
    </row>
    <row r="154" spans="1:8" ht="35.4" customHeight="1" x14ac:dyDescent="0.3">
      <c r="A154" s="114">
        <f>A153+0.1</f>
        <v>34.1</v>
      </c>
      <c r="B154" s="92" t="s">
        <v>32</v>
      </c>
      <c r="C154" s="57" t="s">
        <v>31</v>
      </c>
      <c r="D154" s="87">
        <v>2</v>
      </c>
      <c r="E154" s="88"/>
      <c r="F154" s="89">
        <f t="shared" ref="F154:F156" si="50">E154*D154</f>
        <v>0</v>
      </c>
      <c r="G154" s="51"/>
      <c r="H154" s="50"/>
    </row>
    <row r="155" spans="1:8" ht="31.2" x14ac:dyDescent="0.3">
      <c r="A155" s="114">
        <f t="shared" ref="A155:A158" si="51">A154+0.1</f>
        <v>34.200000000000003</v>
      </c>
      <c r="B155" s="8" t="s">
        <v>37</v>
      </c>
      <c r="C155" s="57" t="s">
        <v>31</v>
      </c>
      <c r="D155" s="87">
        <v>3</v>
      </c>
      <c r="E155" s="88"/>
      <c r="F155" s="89">
        <f t="shared" si="50"/>
        <v>0</v>
      </c>
      <c r="G155" s="51"/>
      <c r="H155" s="50"/>
    </row>
    <row r="156" spans="1:8" ht="31.2" x14ac:dyDescent="0.3">
      <c r="A156" s="114">
        <f t="shared" si="51"/>
        <v>34.300000000000004</v>
      </c>
      <c r="B156" s="8" t="s">
        <v>33</v>
      </c>
      <c r="C156" s="57" t="s">
        <v>31</v>
      </c>
      <c r="D156" s="87">
        <v>1</v>
      </c>
      <c r="E156" s="88"/>
      <c r="F156" s="89">
        <f t="shared" si="50"/>
        <v>0</v>
      </c>
      <c r="G156" s="51"/>
      <c r="H156" s="50"/>
    </row>
    <row r="157" spans="1:8" ht="32.4" customHeight="1" x14ac:dyDescent="0.3">
      <c r="A157" s="114">
        <f t="shared" si="51"/>
        <v>34.400000000000006</v>
      </c>
      <c r="B157" s="8" t="s">
        <v>36</v>
      </c>
      <c r="C157" s="57" t="s">
        <v>31</v>
      </c>
      <c r="D157" s="90">
        <v>1</v>
      </c>
      <c r="E157" s="88"/>
      <c r="F157" s="89">
        <f>E157*D157</f>
        <v>0</v>
      </c>
      <c r="G157" s="51"/>
      <c r="H157" s="50"/>
    </row>
    <row r="158" spans="1:8" ht="28.8" customHeight="1" x14ac:dyDescent="0.3">
      <c r="A158" s="114">
        <f t="shared" si="51"/>
        <v>34.500000000000007</v>
      </c>
      <c r="B158" s="54" t="s">
        <v>39</v>
      </c>
      <c r="C158" s="57" t="s">
        <v>31</v>
      </c>
      <c r="D158" s="90">
        <v>1</v>
      </c>
      <c r="E158" s="88"/>
      <c r="F158" s="89">
        <f>E158*D158</f>
        <v>0</v>
      </c>
      <c r="G158" s="50"/>
      <c r="H158" s="50"/>
    </row>
    <row r="159" spans="1:8" ht="133.19999999999999" customHeight="1" x14ac:dyDescent="0.3">
      <c r="A159" s="81">
        <f>A153+1</f>
        <v>35</v>
      </c>
      <c r="B159" s="56" t="s">
        <v>44</v>
      </c>
      <c r="C159" s="19"/>
      <c r="D159" s="91"/>
      <c r="E159" s="91"/>
      <c r="F159" s="86">
        <f>SUBTOTAL(9,F160:F165)</f>
        <v>0</v>
      </c>
      <c r="G159" s="50"/>
      <c r="H159" s="50"/>
    </row>
    <row r="160" spans="1:8" ht="35.4" customHeight="1" x14ac:dyDescent="0.3">
      <c r="A160" s="114">
        <f>A159+0.1</f>
        <v>35.1</v>
      </c>
      <c r="B160" s="92" t="s">
        <v>32</v>
      </c>
      <c r="C160" s="57" t="s">
        <v>31</v>
      </c>
      <c r="D160" s="87">
        <v>2</v>
      </c>
      <c r="E160" s="88"/>
      <c r="F160" s="89">
        <f t="shared" ref="F160:F162" si="52">E160*D160</f>
        <v>0</v>
      </c>
      <c r="G160" s="51"/>
      <c r="H160" s="50"/>
    </row>
    <row r="161" spans="1:8" ht="31.2" x14ac:dyDescent="0.3">
      <c r="A161" s="114">
        <f t="shared" ref="A161:A165" si="53">A160+0.1</f>
        <v>35.200000000000003</v>
      </c>
      <c r="B161" s="8" t="s">
        <v>37</v>
      </c>
      <c r="C161" s="57" t="s">
        <v>31</v>
      </c>
      <c r="D161" s="87">
        <v>3</v>
      </c>
      <c r="E161" s="88"/>
      <c r="F161" s="89">
        <f t="shared" si="52"/>
        <v>0</v>
      </c>
      <c r="G161" s="51"/>
      <c r="H161" s="50"/>
    </row>
    <row r="162" spans="1:8" ht="31.2" x14ac:dyDescent="0.3">
      <c r="A162" s="114">
        <f t="shared" si="53"/>
        <v>35.300000000000004</v>
      </c>
      <c r="B162" s="8" t="s">
        <v>33</v>
      </c>
      <c r="C162" s="57" t="s">
        <v>31</v>
      </c>
      <c r="D162" s="87">
        <v>1</v>
      </c>
      <c r="E162" s="88"/>
      <c r="F162" s="89">
        <f t="shared" si="52"/>
        <v>0</v>
      </c>
      <c r="G162" s="51"/>
      <c r="H162" s="50"/>
    </row>
    <row r="163" spans="1:8" ht="32.4" customHeight="1" x14ac:dyDescent="0.3">
      <c r="A163" s="114">
        <f t="shared" si="53"/>
        <v>35.400000000000006</v>
      </c>
      <c r="B163" s="8" t="s">
        <v>36</v>
      </c>
      <c r="C163" s="57" t="s">
        <v>31</v>
      </c>
      <c r="D163" s="90">
        <v>1</v>
      </c>
      <c r="E163" s="88"/>
      <c r="F163" s="89">
        <f>E163*D163</f>
        <v>0</v>
      </c>
      <c r="G163" s="51"/>
      <c r="H163" s="50"/>
    </row>
    <row r="164" spans="1:8" ht="28.8" customHeight="1" x14ac:dyDescent="0.3">
      <c r="A164" s="114">
        <f t="shared" si="53"/>
        <v>35.500000000000007</v>
      </c>
      <c r="B164" s="54" t="s">
        <v>39</v>
      </c>
      <c r="C164" s="57" t="s">
        <v>31</v>
      </c>
      <c r="D164" s="90">
        <v>1</v>
      </c>
      <c r="E164" s="88"/>
      <c r="F164" s="89">
        <f>E164*D164</f>
        <v>0</v>
      </c>
      <c r="G164" s="50"/>
      <c r="H164" s="50"/>
    </row>
    <row r="165" spans="1:8" ht="15.6" x14ac:dyDescent="0.3">
      <c r="A165" s="114">
        <f t="shared" si="53"/>
        <v>35.600000000000009</v>
      </c>
      <c r="B165" s="8" t="s">
        <v>34</v>
      </c>
      <c r="C165" s="57" t="s">
        <v>35</v>
      </c>
      <c r="D165" s="87">
        <v>1</v>
      </c>
      <c r="E165" s="88"/>
      <c r="F165" s="89">
        <f t="shared" ref="F165" si="54">E165*D165</f>
        <v>0</v>
      </c>
      <c r="G165" s="51"/>
      <c r="H165" s="50"/>
    </row>
    <row r="166" spans="1:8" ht="39.6" customHeight="1" x14ac:dyDescent="0.3">
      <c r="A166" s="81">
        <f>A159+1</f>
        <v>36</v>
      </c>
      <c r="B166" s="56" t="s">
        <v>58</v>
      </c>
      <c r="C166" s="19"/>
      <c r="D166" s="91"/>
      <c r="E166" s="91"/>
      <c r="F166" s="86">
        <f>SUBTOTAL(9,F167:F167)</f>
        <v>0</v>
      </c>
      <c r="G166" s="50"/>
      <c r="H166" s="50"/>
    </row>
    <row r="167" spans="1:8" s="59" customFormat="1" ht="20.399999999999999" customHeight="1" x14ac:dyDescent="0.3">
      <c r="A167" s="114">
        <f>A166+0.1</f>
        <v>36.1</v>
      </c>
      <c r="B167" s="107" t="s">
        <v>50</v>
      </c>
      <c r="C167" s="58" t="s">
        <v>40</v>
      </c>
      <c r="D167" s="94">
        <v>100</v>
      </c>
      <c r="E167" s="109"/>
      <c r="F167" s="95">
        <f t="shared" ref="F167" si="55">E167*D167</f>
        <v>0</v>
      </c>
      <c r="G167" s="51"/>
      <c r="H167" s="50"/>
    </row>
    <row r="168" spans="1:8" s="59" customFormat="1" ht="51.6" customHeight="1" x14ac:dyDescent="0.3">
      <c r="A168" s="81">
        <f>A166+1</f>
        <v>37</v>
      </c>
      <c r="B168" s="56" t="s">
        <v>52</v>
      </c>
      <c r="C168" s="19"/>
      <c r="D168" s="110"/>
      <c r="E168" s="110"/>
      <c r="F168" s="86">
        <f>SUBTOTAL(9,F169)</f>
        <v>0</v>
      </c>
      <c r="G168" s="50"/>
      <c r="H168" s="50"/>
    </row>
    <row r="169" spans="1:8" s="59" customFormat="1" ht="16.2" x14ac:dyDescent="0.3">
      <c r="A169" s="114">
        <f>A168+0.1</f>
        <v>37.1</v>
      </c>
      <c r="B169" s="107" t="s">
        <v>50</v>
      </c>
      <c r="C169" s="58" t="s">
        <v>31</v>
      </c>
      <c r="D169" s="94">
        <v>12</v>
      </c>
      <c r="E169" s="109"/>
      <c r="F169" s="95">
        <f t="shared" ref="F169" si="56">E169*D169</f>
        <v>0</v>
      </c>
      <c r="G169" s="51"/>
      <c r="H169" s="50"/>
    </row>
    <row r="170" spans="1:8" ht="42.6" customHeight="1" x14ac:dyDescent="0.3">
      <c r="A170" s="81">
        <f>A168+1</f>
        <v>38</v>
      </c>
      <c r="B170" s="56" t="s">
        <v>51</v>
      </c>
      <c r="C170" s="19"/>
      <c r="D170" s="91"/>
      <c r="E170" s="91"/>
      <c r="F170" s="86">
        <f>SUBTOTAL(9,F171:F171)</f>
        <v>0</v>
      </c>
      <c r="G170" s="50"/>
      <c r="H170" s="50"/>
    </row>
    <row r="171" spans="1:8" ht="15.6" x14ac:dyDescent="0.3">
      <c r="A171" s="114">
        <f>A170+0.1</f>
        <v>38.1</v>
      </c>
      <c r="B171" s="93" t="s">
        <v>55</v>
      </c>
      <c r="C171" s="57" t="s">
        <v>40</v>
      </c>
      <c r="D171" s="90">
        <v>100</v>
      </c>
      <c r="E171" s="88"/>
      <c r="F171" s="89">
        <f t="shared" ref="F171" si="57">E171*D171</f>
        <v>0</v>
      </c>
      <c r="G171" s="51"/>
      <c r="H171" s="50"/>
    </row>
    <row r="172" spans="1:8" ht="39.6" customHeight="1" x14ac:dyDescent="0.3">
      <c r="A172" s="81">
        <f>A170+1</f>
        <v>39</v>
      </c>
      <c r="B172" s="56" t="s">
        <v>53</v>
      </c>
      <c r="C172" s="19"/>
      <c r="D172" s="91"/>
      <c r="E172" s="91"/>
      <c r="F172" s="86">
        <f>SUBTOTAL(9,F173:F173)</f>
        <v>0</v>
      </c>
      <c r="G172" s="50"/>
      <c r="H172" s="50"/>
    </row>
    <row r="173" spans="1:8" ht="15.6" x14ac:dyDescent="0.3">
      <c r="A173" s="114">
        <f>A172+0.1</f>
        <v>39.1</v>
      </c>
      <c r="B173" s="108" t="s">
        <v>56</v>
      </c>
      <c r="C173" s="57" t="s">
        <v>40</v>
      </c>
      <c r="D173" s="90">
        <v>100</v>
      </c>
      <c r="E173" s="88"/>
      <c r="F173" s="89">
        <f t="shared" ref="F173" si="58">E173*D173</f>
        <v>0</v>
      </c>
      <c r="G173" s="51"/>
      <c r="H173" s="50"/>
    </row>
    <row r="174" spans="1:8" ht="34.799999999999997" customHeight="1" x14ac:dyDescent="0.3">
      <c r="A174" s="81">
        <f>A172+1</f>
        <v>40</v>
      </c>
      <c r="B174" s="56" t="s">
        <v>54</v>
      </c>
      <c r="C174" s="19"/>
      <c r="D174" s="91"/>
      <c r="E174" s="91"/>
      <c r="F174" s="86">
        <f>SUBTOTAL(9,F175)</f>
        <v>0</v>
      </c>
      <c r="G174" s="50"/>
      <c r="H174" s="50"/>
    </row>
    <row r="175" spans="1:8" ht="15.6" x14ac:dyDescent="0.3">
      <c r="A175" s="114">
        <f>A174+0.1</f>
        <v>40.1</v>
      </c>
      <c r="B175" s="108" t="s">
        <v>56</v>
      </c>
      <c r="C175" s="57" t="s">
        <v>31</v>
      </c>
      <c r="D175" s="90">
        <v>12</v>
      </c>
      <c r="E175" s="88"/>
      <c r="F175" s="89">
        <f t="shared" ref="F175" si="59">E175*D175</f>
        <v>0</v>
      </c>
      <c r="G175" s="51"/>
      <c r="H175" s="50"/>
    </row>
    <row r="176" spans="1:8" ht="34.799999999999997" customHeight="1" x14ac:dyDescent="0.3">
      <c r="A176" s="81">
        <f>A174+1</f>
        <v>41</v>
      </c>
      <c r="B176" s="56" t="s">
        <v>57</v>
      </c>
      <c r="C176" s="19"/>
      <c r="D176" s="91"/>
      <c r="E176" s="91"/>
      <c r="F176" s="86">
        <f>SUBTOTAL(9,F177:F177)</f>
        <v>0</v>
      </c>
      <c r="G176" s="50"/>
      <c r="H176" s="50"/>
    </row>
    <row r="177" spans="1:8" s="59" customFormat="1" ht="15.6" x14ac:dyDescent="0.3">
      <c r="A177" s="114">
        <f>A176+0.1</f>
        <v>41.1</v>
      </c>
      <c r="B177" s="108" t="s">
        <v>50</v>
      </c>
      <c r="C177" s="58" t="s">
        <v>40</v>
      </c>
      <c r="D177" s="94">
        <v>50</v>
      </c>
      <c r="E177" s="109"/>
      <c r="F177" s="95">
        <f t="shared" ref="F177" si="60">E177*D177</f>
        <v>0</v>
      </c>
      <c r="G177" s="51"/>
      <c r="H177" s="50"/>
    </row>
    <row r="178" spans="1:8" s="111" customFormat="1" ht="67.8" customHeight="1" x14ac:dyDescent="0.3">
      <c r="A178" s="81">
        <f>A176+1</f>
        <v>42</v>
      </c>
      <c r="B178" s="56" t="s">
        <v>59</v>
      </c>
      <c r="C178" s="19"/>
      <c r="D178" s="91"/>
      <c r="E178" s="91"/>
      <c r="F178" s="86">
        <f>SUBTOTAL(9,F179:F180)</f>
        <v>0</v>
      </c>
      <c r="G178" s="50"/>
      <c r="H178" s="50"/>
    </row>
    <row r="179" spans="1:8" s="59" customFormat="1" ht="15.6" x14ac:dyDescent="0.3">
      <c r="A179" s="114">
        <f>A178+0.1</f>
        <v>42.1</v>
      </c>
      <c r="B179" s="115" t="s">
        <v>81</v>
      </c>
      <c r="C179" s="58" t="s">
        <v>40</v>
      </c>
      <c r="D179" s="94">
        <v>100</v>
      </c>
      <c r="E179" s="109"/>
      <c r="F179" s="95">
        <f t="shared" ref="F179:F180" si="61">E179*D179</f>
        <v>0</v>
      </c>
      <c r="G179" s="51"/>
      <c r="H179" s="50"/>
    </row>
    <row r="180" spans="1:8" s="59" customFormat="1" ht="15.6" x14ac:dyDescent="0.3">
      <c r="A180" s="114">
        <f>A179+0.1</f>
        <v>42.2</v>
      </c>
      <c r="B180" s="115" t="s">
        <v>84</v>
      </c>
      <c r="C180" s="58" t="s">
        <v>40</v>
      </c>
      <c r="D180" s="94">
        <v>100</v>
      </c>
      <c r="E180" s="109"/>
      <c r="F180" s="95">
        <f t="shared" si="61"/>
        <v>0</v>
      </c>
      <c r="G180" s="51"/>
      <c r="H180" s="50"/>
    </row>
    <row r="181" spans="1:8" s="59" customFormat="1" ht="45" customHeight="1" x14ac:dyDescent="0.3">
      <c r="A181" s="81">
        <f>A178+1</f>
        <v>43</v>
      </c>
      <c r="B181" s="56" t="s">
        <v>83</v>
      </c>
      <c r="C181" s="19"/>
      <c r="D181" s="110"/>
      <c r="E181" s="110"/>
      <c r="F181" s="86">
        <f>SUBTOTAL(9,F182)</f>
        <v>0</v>
      </c>
      <c r="G181" s="50"/>
      <c r="H181" s="50"/>
    </row>
    <row r="182" spans="1:8" s="59" customFormat="1" ht="17.399999999999999" x14ac:dyDescent="0.3">
      <c r="A182" s="114">
        <f>A181+0.1</f>
        <v>43.1</v>
      </c>
      <c r="B182" s="115" t="s">
        <v>82</v>
      </c>
      <c r="C182" s="58" t="s">
        <v>31</v>
      </c>
      <c r="D182" s="94">
        <v>4</v>
      </c>
      <c r="E182" s="109"/>
      <c r="F182" s="95">
        <f t="shared" ref="F182" si="62">E182*D182</f>
        <v>0</v>
      </c>
      <c r="G182" s="51"/>
      <c r="H182" s="50"/>
    </row>
    <row r="183" spans="1:8" s="59" customFormat="1" ht="44.4" customHeight="1" x14ac:dyDescent="0.3">
      <c r="A183" s="81">
        <f>A181+1</f>
        <v>44</v>
      </c>
      <c r="B183" s="56" t="s">
        <v>60</v>
      </c>
      <c r="C183" s="19"/>
      <c r="D183" s="110"/>
      <c r="E183" s="110"/>
      <c r="F183" s="86">
        <f>SUBTOTAL(9,F184:F186)</f>
        <v>0</v>
      </c>
      <c r="G183" s="50"/>
      <c r="H183" s="50"/>
    </row>
    <row r="184" spans="1:8" s="59" customFormat="1" ht="15.6" x14ac:dyDescent="0.3">
      <c r="A184" s="114">
        <f>A183+0.1</f>
        <v>44.1</v>
      </c>
      <c r="B184" s="115" t="s">
        <v>62</v>
      </c>
      <c r="C184" s="58" t="s">
        <v>31</v>
      </c>
      <c r="D184" s="94">
        <v>4</v>
      </c>
      <c r="E184" s="109"/>
      <c r="F184" s="95">
        <f t="shared" ref="F184:F186" si="63">E184*D184</f>
        <v>0</v>
      </c>
      <c r="G184" s="51"/>
      <c r="H184" s="50"/>
    </row>
    <row r="185" spans="1:8" s="59" customFormat="1" ht="15.6" x14ac:dyDescent="0.3">
      <c r="A185" s="114">
        <f t="shared" ref="A185:A186" si="64">A184+0.1</f>
        <v>44.2</v>
      </c>
      <c r="B185" s="115" t="s">
        <v>85</v>
      </c>
      <c r="C185" s="58" t="s">
        <v>31</v>
      </c>
      <c r="D185" s="94">
        <v>12</v>
      </c>
      <c r="E185" s="109"/>
      <c r="F185" s="95">
        <f t="shared" si="63"/>
        <v>0</v>
      </c>
      <c r="G185" s="51"/>
      <c r="H185" s="50"/>
    </row>
    <row r="186" spans="1:8" s="59" customFormat="1" ht="15.6" x14ac:dyDescent="0.3">
      <c r="A186" s="114">
        <f t="shared" si="64"/>
        <v>44.300000000000004</v>
      </c>
      <c r="B186" s="115" t="s">
        <v>67</v>
      </c>
      <c r="C186" s="58" t="s">
        <v>31</v>
      </c>
      <c r="D186" s="94">
        <v>12</v>
      </c>
      <c r="E186" s="109"/>
      <c r="F186" s="95">
        <f t="shared" si="63"/>
        <v>0</v>
      </c>
      <c r="G186" s="51"/>
      <c r="H186" s="50"/>
    </row>
    <row r="187" spans="1:8" s="59" customFormat="1" ht="29.4" customHeight="1" x14ac:dyDescent="0.3">
      <c r="A187" s="81">
        <f>A183+1</f>
        <v>45</v>
      </c>
      <c r="B187" s="56" t="s">
        <v>61</v>
      </c>
      <c r="C187" s="19"/>
      <c r="D187" s="110"/>
      <c r="E187" s="110"/>
      <c r="F187" s="86">
        <f>SUBTOTAL(9,F188:F189)</f>
        <v>0</v>
      </c>
      <c r="G187" s="50"/>
      <c r="H187" s="50"/>
    </row>
    <row r="188" spans="1:8" s="59" customFormat="1" ht="15.6" x14ac:dyDescent="0.3">
      <c r="A188" s="114">
        <f>A187+0.1</f>
        <v>45.1</v>
      </c>
      <c r="B188" s="112" t="s">
        <v>62</v>
      </c>
      <c r="C188" s="58" t="s">
        <v>31</v>
      </c>
      <c r="D188" s="94">
        <v>2</v>
      </c>
      <c r="E188" s="109"/>
      <c r="F188" s="95">
        <f t="shared" ref="F188:F189" si="65">E188*D188</f>
        <v>0</v>
      </c>
      <c r="G188" s="51"/>
      <c r="H188" s="50"/>
    </row>
    <row r="189" spans="1:8" s="59" customFormat="1" ht="15.6" x14ac:dyDescent="0.3">
      <c r="A189" s="114">
        <f>A188+0.1</f>
        <v>45.2</v>
      </c>
      <c r="B189" s="112" t="s">
        <v>63</v>
      </c>
      <c r="C189" s="58" t="s">
        <v>31</v>
      </c>
      <c r="D189" s="94">
        <v>6</v>
      </c>
      <c r="E189" s="109"/>
      <c r="F189" s="95">
        <f t="shared" si="65"/>
        <v>0</v>
      </c>
      <c r="G189" s="51"/>
      <c r="H189" s="50"/>
    </row>
    <row r="190" spans="1:8" s="59" customFormat="1" ht="51" customHeight="1" x14ac:dyDescent="0.3">
      <c r="A190" s="81">
        <f>A187+1</f>
        <v>46</v>
      </c>
      <c r="B190" s="56" t="s">
        <v>64</v>
      </c>
      <c r="C190" s="19"/>
      <c r="D190" s="110"/>
      <c r="E190" s="110"/>
      <c r="F190" s="86">
        <f>SUBTOTAL(9,F191)</f>
        <v>0</v>
      </c>
      <c r="G190" s="50"/>
      <c r="H190" s="50"/>
    </row>
    <row r="191" spans="1:8" s="59" customFormat="1" ht="15.6" x14ac:dyDescent="0.3">
      <c r="A191" s="114">
        <f>A190+0.1</f>
        <v>46.1</v>
      </c>
      <c r="B191" s="112" t="s">
        <v>65</v>
      </c>
      <c r="C191" s="58" t="s">
        <v>40</v>
      </c>
      <c r="D191" s="94">
        <v>100</v>
      </c>
      <c r="E191" s="109"/>
      <c r="F191" s="95">
        <f t="shared" ref="F191" si="66">E191*D191</f>
        <v>0</v>
      </c>
      <c r="G191" s="51"/>
      <c r="H191" s="50"/>
    </row>
    <row r="192" spans="1:8" s="59" customFormat="1" ht="50.4" customHeight="1" x14ac:dyDescent="0.3">
      <c r="A192" s="81">
        <f>A190+1</f>
        <v>47</v>
      </c>
      <c r="B192" s="56" t="s">
        <v>66</v>
      </c>
      <c r="C192" s="19"/>
      <c r="D192" s="110"/>
      <c r="E192" s="110"/>
      <c r="F192" s="86">
        <f>SUBTOTAL(9,F193:F194)</f>
        <v>0</v>
      </c>
      <c r="G192" s="50"/>
      <c r="H192" s="50"/>
    </row>
    <row r="193" spans="1:8" s="59" customFormat="1" ht="15.6" x14ac:dyDescent="0.3">
      <c r="A193" s="114">
        <f>A192+0.1</f>
        <v>47.1</v>
      </c>
      <c r="B193" s="113" t="s">
        <v>85</v>
      </c>
      <c r="C193" s="58" t="s">
        <v>40</v>
      </c>
      <c r="D193" s="94">
        <v>100</v>
      </c>
      <c r="E193" s="109"/>
      <c r="F193" s="95">
        <f t="shared" ref="F193:F194" si="67">E193*D193</f>
        <v>0</v>
      </c>
      <c r="G193" s="51"/>
      <c r="H193" s="50"/>
    </row>
    <row r="194" spans="1:8" s="59" customFormat="1" ht="15.6" x14ac:dyDescent="0.3">
      <c r="A194" s="114">
        <f>A193+0.1</f>
        <v>47.2</v>
      </c>
      <c r="B194" s="113" t="s">
        <v>67</v>
      </c>
      <c r="C194" s="58" t="s">
        <v>40</v>
      </c>
      <c r="D194" s="94">
        <v>100</v>
      </c>
      <c r="E194" s="109"/>
      <c r="F194" s="95">
        <f t="shared" si="67"/>
        <v>0</v>
      </c>
      <c r="G194" s="51"/>
      <c r="H194" s="50"/>
    </row>
    <row r="195" spans="1:8" s="59" customFormat="1" ht="46.8" x14ac:dyDescent="0.3">
      <c r="A195" s="81">
        <f>A192+1</f>
        <v>48</v>
      </c>
      <c r="B195" s="56" t="s">
        <v>68</v>
      </c>
      <c r="C195" s="19"/>
      <c r="D195" s="110"/>
      <c r="E195" s="110"/>
      <c r="F195" s="86">
        <f>SUBTOTAL(9,F196:F198)</f>
        <v>0</v>
      </c>
      <c r="G195" s="50"/>
      <c r="H195" s="50"/>
    </row>
    <row r="196" spans="1:8" s="59" customFormat="1" ht="15.6" x14ac:dyDescent="0.3">
      <c r="A196" s="114">
        <f>A195+0.1</f>
        <v>48.1</v>
      </c>
      <c r="B196" s="113" t="s">
        <v>62</v>
      </c>
      <c r="C196" s="58" t="s">
        <v>31</v>
      </c>
      <c r="D196" s="94">
        <v>4</v>
      </c>
      <c r="E196" s="109"/>
      <c r="F196" s="95">
        <f t="shared" ref="F196:F198" si="68">E196*D196</f>
        <v>0</v>
      </c>
      <c r="G196" s="51"/>
      <c r="H196" s="50"/>
    </row>
    <row r="197" spans="1:8" s="59" customFormat="1" ht="15.6" x14ac:dyDescent="0.3">
      <c r="A197" s="114">
        <f t="shared" ref="A197:A198" si="69">A196+0.1</f>
        <v>48.2</v>
      </c>
      <c r="B197" s="113" t="s">
        <v>85</v>
      </c>
      <c r="C197" s="58" t="s">
        <v>31</v>
      </c>
      <c r="D197" s="94">
        <v>12</v>
      </c>
      <c r="E197" s="109"/>
      <c r="F197" s="95">
        <f t="shared" si="68"/>
        <v>0</v>
      </c>
      <c r="G197" s="51"/>
      <c r="H197" s="50"/>
    </row>
    <row r="198" spans="1:8" s="59" customFormat="1" ht="15.6" x14ac:dyDescent="0.3">
      <c r="A198" s="114">
        <f t="shared" si="69"/>
        <v>48.300000000000004</v>
      </c>
      <c r="B198" s="113" t="s">
        <v>67</v>
      </c>
      <c r="C198" s="58" t="s">
        <v>31</v>
      </c>
      <c r="D198" s="94">
        <v>12</v>
      </c>
      <c r="E198" s="109"/>
      <c r="F198" s="95">
        <f t="shared" si="68"/>
        <v>0</v>
      </c>
      <c r="G198" s="51"/>
      <c r="H198" s="50"/>
    </row>
    <row r="199" spans="1:8" s="59" customFormat="1" ht="31.2" x14ac:dyDescent="0.3">
      <c r="A199" s="81">
        <f>A195+1</f>
        <v>49</v>
      </c>
      <c r="B199" s="56" t="s">
        <v>69</v>
      </c>
      <c r="C199" s="19"/>
      <c r="D199" s="110"/>
      <c r="E199" s="110"/>
      <c r="F199" s="86">
        <f>SUBTOTAL(9,F200:F200)</f>
        <v>0</v>
      </c>
      <c r="G199" s="50"/>
      <c r="H199" s="50"/>
    </row>
    <row r="200" spans="1:8" s="59" customFormat="1" ht="15.6" x14ac:dyDescent="0.3">
      <c r="A200" s="114">
        <f>A199+0.1</f>
        <v>49.1</v>
      </c>
      <c r="B200" s="112" t="s">
        <v>67</v>
      </c>
      <c r="C200" s="58" t="s">
        <v>31</v>
      </c>
      <c r="D200" s="116">
        <v>6</v>
      </c>
      <c r="E200" s="109"/>
      <c r="F200" s="95">
        <f t="shared" ref="F200" si="70">E200*D200</f>
        <v>0</v>
      </c>
      <c r="G200" s="51"/>
      <c r="H200" s="50"/>
    </row>
    <row r="201" spans="1:8" s="59" customFormat="1" ht="15.6" x14ac:dyDescent="0.3">
      <c r="A201" s="81">
        <f>A199+1</f>
        <v>50</v>
      </c>
      <c r="B201" s="56" t="s">
        <v>94</v>
      </c>
      <c r="C201" s="19"/>
      <c r="D201" s="110"/>
      <c r="E201" s="110"/>
      <c r="F201" s="86">
        <f>SUBTOTAL(9,F202)</f>
        <v>0</v>
      </c>
      <c r="G201" s="50"/>
      <c r="H201" s="50"/>
    </row>
    <row r="202" spans="1:8" s="59" customFormat="1" ht="15.6" x14ac:dyDescent="0.3">
      <c r="A202" s="114">
        <f>A201+0.1</f>
        <v>50.1</v>
      </c>
      <c r="B202" s="139" t="s">
        <v>95</v>
      </c>
      <c r="C202" s="58" t="s">
        <v>31</v>
      </c>
      <c r="D202" s="116">
        <v>1</v>
      </c>
      <c r="E202" s="109"/>
      <c r="F202" s="95">
        <f t="shared" ref="F202:F205" si="71">E202*D202</f>
        <v>0</v>
      </c>
      <c r="G202" s="51"/>
      <c r="H202" s="50"/>
    </row>
    <row r="203" spans="1:8" s="59" customFormat="1" ht="15.6" x14ac:dyDescent="0.3">
      <c r="A203" s="114">
        <f t="shared" ref="A203:A205" si="72">A202+0.1</f>
        <v>50.2</v>
      </c>
      <c r="B203" s="139" t="s">
        <v>96</v>
      </c>
      <c r="C203" s="58" t="s">
        <v>31</v>
      </c>
      <c r="D203" s="116">
        <v>1</v>
      </c>
      <c r="E203" s="109"/>
      <c r="F203" s="95">
        <f t="shared" si="71"/>
        <v>0</v>
      </c>
      <c r="G203" s="51"/>
      <c r="H203" s="50"/>
    </row>
    <row r="204" spans="1:8" s="59" customFormat="1" ht="15.6" x14ac:dyDescent="0.3">
      <c r="A204" s="114">
        <f t="shared" si="72"/>
        <v>50.300000000000004</v>
      </c>
      <c r="B204" s="139" t="s">
        <v>97</v>
      </c>
      <c r="C204" s="58" t="s">
        <v>35</v>
      </c>
      <c r="D204" s="116">
        <v>1</v>
      </c>
      <c r="E204" s="109"/>
      <c r="F204" s="95">
        <f t="shared" si="71"/>
        <v>0</v>
      </c>
      <c r="G204" s="51"/>
      <c r="H204" s="50"/>
    </row>
    <row r="205" spans="1:8" s="59" customFormat="1" ht="15.6" x14ac:dyDescent="0.3">
      <c r="A205" s="114">
        <f t="shared" si="72"/>
        <v>50.400000000000006</v>
      </c>
      <c r="B205" s="139" t="s">
        <v>98</v>
      </c>
      <c r="C205" s="58" t="s">
        <v>35</v>
      </c>
      <c r="D205" s="116">
        <v>1</v>
      </c>
      <c r="E205" s="109"/>
      <c r="F205" s="95">
        <f t="shared" si="71"/>
        <v>0</v>
      </c>
      <c r="G205" s="51"/>
      <c r="H205" s="50"/>
    </row>
    <row r="206" spans="1:8" s="59" customFormat="1" ht="15.6" x14ac:dyDescent="0.3">
      <c r="A206" s="81">
        <f>A201+1</f>
        <v>51</v>
      </c>
      <c r="B206" s="56" t="s">
        <v>99</v>
      </c>
      <c r="C206" s="19"/>
      <c r="D206" s="110"/>
      <c r="E206" s="110"/>
      <c r="F206" s="86">
        <f>SUBTOTAL(9,F207)</f>
        <v>0</v>
      </c>
      <c r="G206" s="50"/>
      <c r="H206" s="50"/>
    </row>
    <row r="207" spans="1:8" s="59" customFormat="1" ht="15.6" x14ac:dyDescent="0.3">
      <c r="A207" s="114">
        <f>A206+0.1</f>
        <v>51.1</v>
      </c>
      <c r="B207" s="139" t="s">
        <v>95</v>
      </c>
      <c r="C207" s="58" t="s">
        <v>31</v>
      </c>
      <c r="D207" s="116">
        <v>1</v>
      </c>
      <c r="E207" s="109"/>
      <c r="F207" s="95">
        <f t="shared" ref="F207:F211" si="73">E207*D207</f>
        <v>0</v>
      </c>
      <c r="G207" s="51"/>
      <c r="H207" s="50"/>
    </row>
    <row r="208" spans="1:8" s="59" customFormat="1" ht="15.6" x14ac:dyDescent="0.3">
      <c r="A208" s="114">
        <f t="shared" ref="A208:A211" si="74">A207+0.1</f>
        <v>51.2</v>
      </c>
      <c r="B208" s="139" t="s">
        <v>96</v>
      </c>
      <c r="C208" s="58" t="s">
        <v>31</v>
      </c>
      <c r="D208" s="116">
        <v>1</v>
      </c>
      <c r="E208" s="109"/>
      <c r="F208" s="95">
        <f t="shared" si="73"/>
        <v>0</v>
      </c>
      <c r="G208" s="51"/>
      <c r="H208" s="50"/>
    </row>
    <row r="209" spans="1:8" s="59" customFormat="1" ht="15.6" x14ac:dyDescent="0.3">
      <c r="A209" s="114">
        <f t="shared" si="74"/>
        <v>51.300000000000004</v>
      </c>
      <c r="B209" s="139" t="s">
        <v>101</v>
      </c>
      <c r="C209" s="58" t="s">
        <v>35</v>
      </c>
      <c r="D209" s="116">
        <v>1</v>
      </c>
      <c r="E209" s="109"/>
      <c r="F209" s="95">
        <f t="shared" si="73"/>
        <v>0</v>
      </c>
      <c r="G209" s="51"/>
      <c r="H209" s="50"/>
    </row>
    <row r="210" spans="1:8" s="59" customFormat="1" ht="15.6" x14ac:dyDescent="0.3">
      <c r="A210" s="114">
        <f t="shared" si="74"/>
        <v>51.400000000000006</v>
      </c>
      <c r="B210" s="139" t="s">
        <v>98</v>
      </c>
      <c r="C210" s="58" t="s">
        <v>35</v>
      </c>
      <c r="D210" s="116">
        <v>1</v>
      </c>
      <c r="E210" s="109"/>
      <c r="F210" s="95">
        <f t="shared" si="73"/>
        <v>0</v>
      </c>
      <c r="G210" s="51"/>
      <c r="H210" s="50"/>
    </row>
    <row r="211" spans="1:8" s="59" customFormat="1" ht="15.6" x14ac:dyDescent="0.3">
      <c r="A211" s="114">
        <f t="shared" si="74"/>
        <v>51.500000000000007</v>
      </c>
      <c r="B211" s="139" t="s">
        <v>100</v>
      </c>
      <c r="C211" s="58" t="s">
        <v>35</v>
      </c>
      <c r="D211" s="116">
        <v>2</v>
      </c>
      <c r="E211" s="109"/>
      <c r="F211" s="95">
        <f t="shared" si="73"/>
        <v>0</v>
      </c>
      <c r="G211" s="51"/>
      <c r="H211" s="50"/>
    </row>
    <row r="212" spans="1:8" s="59" customFormat="1" ht="62.4" x14ac:dyDescent="0.3">
      <c r="A212" s="81">
        <f>A206+1</f>
        <v>52</v>
      </c>
      <c r="B212" s="56" t="s">
        <v>86</v>
      </c>
      <c r="C212" s="18"/>
      <c r="D212" s="96"/>
      <c r="E212" s="96"/>
      <c r="F212" s="86">
        <f>SUBTOTAL(9, F213:F218)</f>
        <v>0</v>
      </c>
      <c r="G212" s="51"/>
      <c r="H212" s="50"/>
    </row>
    <row r="213" spans="1:8" s="59" customFormat="1" ht="15.6" x14ac:dyDescent="0.3">
      <c r="A213" s="114">
        <f>A212+0.1</f>
        <v>52.1</v>
      </c>
      <c r="B213" s="115" t="s">
        <v>70</v>
      </c>
      <c r="C213" s="58" t="s">
        <v>71</v>
      </c>
      <c r="D213" s="116">
        <v>500</v>
      </c>
      <c r="E213" s="117"/>
      <c r="F213" s="95">
        <f t="shared" ref="F213:F218" si="75">E213*D213</f>
        <v>0</v>
      </c>
      <c r="G213" s="51"/>
      <c r="H213" s="50"/>
    </row>
    <row r="214" spans="1:8" s="59" customFormat="1" ht="15.6" x14ac:dyDescent="0.3">
      <c r="A214" s="114">
        <f t="shared" ref="A214:A218" si="76">A213+0.1</f>
        <v>52.2</v>
      </c>
      <c r="B214" s="115" t="s">
        <v>72</v>
      </c>
      <c r="C214" s="58" t="s">
        <v>71</v>
      </c>
      <c r="D214" s="116">
        <v>500</v>
      </c>
      <c r="E214" s="117"/>
      <c r="F214" s="95">
        <f t="shared" si="75"/>
        <v>0</v>
      </c>
      <c r="G214" s="51"/>
      <c r="H214" s="50"/>
    </row>
    <row r="215" spans="1:8" s="59" customFormat="1" ht="15.6" x14ac:dyDescent="0.3">
      <c r="A215" s="114">
        <f t="shared" si="76"/>
        <v>52.300000000000004</v>
      </c>
      <c r="B215" s="115" t="s">
        <v>73</v>
      </c>
      <c r="C215" s="58" t="s">
        <v>71</v>
      </c>
      <c r="D215" s="116">
        <v>500</v>
      </c>
      <c r="E215" s="117"/>
      <c r="F215" s="95">
        <f t="shared" si="75"/>
        <v>0</v>
      </c>
      <c r="G215" s="51"/>
      <c r="H215" s="50"/>
    </row>
    <row r="216" spans="1:8" s="59" customFormat="1" ht="15.6" x14ac:dyDescent="0.3">
      <c r="A216" s="114">
        <f t="shared" si="76"/>
        <v>52.400000000000006</v>
      </c>
      <c r="B216" s="115" t="s">
        <v>74</v>
      </c>
      <c r="C216" s="58" t="s">
        <v>71</v>
      </c>
      <c r="D216" s="116">
        <v>500</v>
      </c>
      <c r="E216" s="117"/>
      <c r="F216" s="95">
        <f t="shared" si="75"/>
        <v>0</v>
      </c>
      <c r="G216" s="51"/>
      <c r="H216" s="50"/>
    </row>
    <row r="217" spans="1:8" s="59" customFormat="1" ht="15.6" x14ac:dyDescent="0.3">
      <c r="A217" s="114">
        <f t="shared" si="76"/>
        <v>52.500000000000007</v>
      </c>
      <c r="B217" s="115" t="s">
        <v>75</v>
      </c>
      <c r="C217" s="58" t="s">
        <v>71</v>
      </c>
      <c r="D217" s="116">
        <v>500</v>
      </c>
      <c r="E217" s="117"/>
      <c r="F217" s="95">
        <f t="shared" si="75"/>
        <v>0</v>
      </c>
      <c r="G217" s="51"/>
      <c r="H217" s="50"/>
    </row>
    <row r="218" spans="1:8" s="59" customFormat="1" ht="15.6" x14ac:dyDescent="0.3">
      <c r="A218" s="114">
        <f t="shared" si="76"/>
        <v>52.600000000000009</v>
      </c>
      <c r="B218" s="115" t="s">
        <v>76</v>
      </c>
      <c r="C218" s="58" t="s">
        <v>71</v>
      </c>
      <c r="D218" s="116">
        <v>500</v>
      </c>
      <c r="E218" s="117"/>
      <c r="F218" s="95">
        <f t="shared" si="75"/>
        <v>0</v>
      </c>
      <c r="G218" s="51"/>
      <c r="H218" s="50"/>
    </row>
    <row r="219" spans="1:8" s="59" customFormat="1" ht="62.4" x14ac:dyDescent="0.3">
      <c r="A219" s="81">
        <f>A212+1</f>
        <v>53</v>
      </c>
      <c r="B219" s="56" t="s">
        <v>87</v>
      </c>
      <c r="C219" s="18"/>
      <c r="D219" s="96"/>
      <c r="E219" s="96"/>
      <c r="F219" s="86">
        <f>SUBTOTAL(9, F220)</f>
        <v>0</v>
      </c>
      <c r="G219" s="51"/>
      <c r="H219" s="50"/>
    </row>
    <row r="220" spans="1:8" s="59" customFormat="1" ht="15.6" x14ac:dyDescent="0.3">
      <c r="A220" s="114">
        <f>A219+0.1</f>
        <v>53.1</v>
      </c>
      <c r="B220" s="115" t="s">
        <v>77</v>
      </c>
      <c r="C220" s="58" t="s">
        <v>78</v>
      </c>
      <c r="D220" s="116">
        <v>10</v>
      </c>
      <c r="E220" s="117"/>
      <c r="F220" s="95">
        <f t="shared" ref="F220" si="77">E220*D220</f>
        <v>0</v>
      </c>
      <c r="G220" s="51"/>
      <c r="H220" s="50"/>
    </row>
    <row r="221" spans="1:8" s="59" customFormat="1" ht="62.4" x14ac:dyDescent="0.3">
      <c r="A221" s="81">
        <f>A219+1</f>
        <v>54</v>
      </c>
      <c r="B221" s="56" t="s">
        <v>88</v>
      </c>
      <c r="C221" s="18"/>
      <c r="D221" s="96"/>
      <c r="E221" s="96"/>
      <c r="F221" s="86">
        <f>SUBTOTAL(9, F222)</f>
        <v>0</v>
      </c>
      <c r="G221" s="51"/>
      <c r="H221" s="50"/>
    </row>
    <row r="222" spans="1:8" s="59" customFormat="1" ht="16.2" thickBot="1" x14ac:dyDescent="0.35">
      <c r="A222" s="114">
        <f>A221+0.1</f>
        <v>54.1</v>
      </c>
      <c r="B222" s="115" t="s">
        <v>79</v>
      </c>
      <c r="C222" s="58" t="s">
        <v>80</v>
      </c>
      <c r="D222" s="94">
        <v>2000</v>
      </c>
      <c r="E222" s="109"/>
      <c r="F222" s="118">
        <f t="shared" ref="F222" si="78">E222*D222</f>
        <v>0</v>
      </c>
      <c r="G222" s="119"/>
      <c r="H222" s="50"/>
    </row>
    <row r="223" spans="1:8" s="126" customFormat="1" thickBot="1" x14ac:dyDescent="0.35">
      <c r="A223" s="120"/>
      <c r="B223" s="121"/>
      <c r="C223" s="122"/>
      <c r="D223" s="123"/>
      <c r="E223" s="124"/>
      <c r="F223" s="125"/>
      <c r="G223" s="64"/>
      <c r="H223" s="61"/>
    </row>
    <row r="224" spans="1:8" s="126" customFormat="1" ht="26.4" customHeight="1" thickBot="1" x14ac:dyDescent="0.35">
      <c r="A224" s="127"/>
      <c r="B224" s="128" t="s">
        <v>45</v>
      </c>
      <c r="C224" s="129"/>
      <c r="D224" s="130"/>
      <c r="E224" s="131"/>
      <c r="F224" s="132">
        <f>+SUBTOTAL(9,F121:F222)</f>
        <v>0</v>
      </c>
      <c r="G224" s="60"/>
      <c r="H224" s="61"/>
    </row>
    <row r="225" spans="1:8" s="126" customFormat="1" ht="13.8" x14ac:dyDescent="0.3">
      <c r="A225" s="133"/>
      <c r="B225" s="134"/>
      <c r="C225" s="135"/>
      <c r="D225" s="136"/>
      <c r="E225" s="137"/>
      <c r="F225" s="138"/>
      <c r="G225" s="64"/>
      <c r="H225" s="64"/>
    </row>
    <row r="226" spans="1:8" s="62" customFormat="1" ht="14.4" customHeight="1" x14ac:dyDescent="0.3">
      <c r="A226" s="156" t="s">
        <v>46</v>
      </c>
      <c r="B226" s="157"/>
      <c r="C226" s="157"/>
      <c r="D226" s="157"/>
      <c r="E226" s="158"/>
      <c r="F226" s="105">
        <f>+F118</f>
        <v>0</v>
      </c>
      <c r="G226" s="64"/>
      <c r="H226" s="64"/>
    </row>
    <row r="227" spans="1:8" s="62" customFormat="1" ht="14.4" customHeight="1" x14ac:dyDescent="0.3">
      <c r="A227" s="156" t="s">
        <v>45</v>
      </c>
      <c r="B227" s="157"/>
      <c r="C227" s="157"/>
      <c r="D227" s="157"/>
      <c r="E227" s="158"/>
      <c r="F227" s="105">
        <f>+F224</f>
        <v>0</v>
      </c>
      <c r="G227" s="64"/>
      <c r="H227" s="64"/>
    </row>
    <row r="228" spans="1:8" ht="15.6" customHeight="1" x14ac:dyDescent="0.3">
      <c r="A228" s="155" t="s">
        <v>12</v>
      </c>
      <c r="B228" s="155"/>
      <c r="C228" s="155"/>
      <c r="D228" s="155"/>
      <c r="E228" s="155"/>
      <c r="F228" s="105">
        <f>+SUBTOTAL(9,F16:F225)</f>
        <v>0</v>
      </c>
      <c r="G228" s="51"/>
      <c r="H228" s="51"/>
    </row>
    <row r="229" spans="1:8" ht="15.6" x14ac:dyDescent="0.3">
      <c r="A229" s="155" t="s">
        <v>2</v>
      </c>
      <c r="B229" s="155"/>
      <c r="C229" s="155"/>
      <c r="D229" s="155"/>
      <c r="E229" s="155"/>
      <c r="F229" s="106">
        <f>F228*0.15</f>
        <v>0</v>
      </c>
      <c r="G229" s="51"/>
      <c r="H229" s="51"/>
    </row>
    <row r="230" spans="1:8" ht="16.2" customHeight="1" x14ac:dyDescent="0.3">
      <c r="A230" s="155" t="s">
        <v>13</v>
      </c>
      <c r="B230" s="155"/>
      <c r="C230" s="155"/>
      <c r="D230" s="155"/>
      <c r="E230" s="155"/>
      <c r="F230" s="106">
        <f>F228+F229</f>
        <v>0</v>
      </c>
      <c r="G230" s="51"/>
      <c r="H230" s="51"/>
    </row>
    <row r="231" spans="1:8" x14ac:dyDescent="0.3">
      <c r="A231" s="31"/>
      <c r="B231" s="30"/>
      <c r="C231" s="31"/>
      <c r="D231" s="39"/>
      <c r="E231" s="32"/>
      <c r="F231" s="32"/>
      <c r="G231" s="32"/>
      <c r="H231" s="32"/>
    </row>
    <row r="232" spans="1:8" ht="15" thickBot="1" x14ac:dyDescent="0.35">
      <c r="A232" s="31"/>
      <c r="B232" s="32"/>
      <c r="C232" s="31"/>
      <c r="D232" s="39"/>
      <c r="E232" s="32"/>
      <c r="F232" s="32"/>
      <c r="G232" s="32"/>
      <c r="H232" s="32"/>
    </row>
    <row r="233" spans="1:8" ht="36.6" customHeight="1" x14ac:dyDescent="0.3">
      <c r="A233" s="31"/>
      <c r="B233" s="143" t="s">
        <v>15</v>
      </c>
      <c r="C233" s="146"/>
      <c r="D233" s="147"/>
      <c r="E233" s="148"/>
      <c r="F233" s="32"/>
      <c r="G233" s="32"/>
      <c r="H233" s="32"/>
    </row>
    <row r="234" spans="1:8" ht="27.6" customHeight="1" x14ac:dyDescent="0.3">
      <c r="A234" s="31"/>
      <c r="B234" s="144"/>
      <c r="C234" s="149" t="s">
        <v>14</v>
      </c>
      <c r="D234" s="150"/>
      <c r="E234" s="151"/>
      <c r="F234" s="32"/>
      <c r="G234" s="32"/>
      <c r="H234" s="32"/>
    </row>
    <row r="235" spans="1:8" ht="34.799999999999997" customHeight="1" x14ac:dyDescent="0.3">
      <c r="A235" s="31"/>
      <c r="B235" s="144"/>
      <c r="C235" s="149"/>
      <c r="D235" s="150"/>
      <c r="E235" s="151"/>
      <c r="F235" s="32"/>
      <c r="G235" s="32"/>
      <c r="H235" s="32"/>
    </row>
    <row r="236" spans="1:8" ht="36" customHeight="1" thickBot="1" x14ac:dyDescent="0.35">
      <c r="A236" s="31"/>
      <c r="B236" s="145"/>
      <c r="C236" s="152" t="s">
        <v>18</v>
      </c>
      <c r="D236" s="153"/>
      <c r="E236" s="154"/>
      <c r="F236" s="32"/>
      <c r="G236" s="32"/>
      <c r="H236" s="32"/>
    </row>
    <row r="237" spans="1:8" x14ac:dyDescent="0.3">
      <c r="A237" s="31"/>
      <c r="B237" s="32"/>
      <c r="C237" s="31"/>
      <c r="D237" s="39"/>
      <c r="E237" s="32"/>
      <c r="F237" s="32"/>
      <c r="G237" s="32"/>
      <c r="H237" s="32"/>
    </row>
    <row r="238" spans="1:8" x14ac:dyDescent="0.3">
      <c r="A238" s="31"/>
      <c r="B238" s="32"/>
      <c r="C238" s="31"/>
      <c r="D238" s="39"/>
      <c r="E238" s="32"/>
      <c r="F238" s="32"/>
      <c r="G238" s="32"/>
      <c r="H238" s="32"/>
    </row>
  </sheetData>
  <sheetProtection formatCells="0" formatColumns="0" formatRows="0" insertRows="0" deleteRows="0"/>
  <protectedRanges>
    <protectedRange sqref="C233:E235" name="Range7"/>
    <protectedRange sqref="G15:H71 G117:H177 G223:H230" name="Range6"/>
    <protectedRange sqref="D63:E63 C141:E141 B159:E159 C135:E135 B53:E53 B21:E21 C29:E29 B60:E60 B176:E176 D24:E28 D30:E34 D36:E40 D48:E52 D61:E61 D65:E65 D67:E67 B174:E174 B172:E172 B170:E170 B168:E168 B64:E64 D22:E22 B166:E166 A119:B119 D69:E69 A15:C15 D71:E71 D15:E20 D130:E134 D136:E140 D142:E146 D154:E158 C23:E23 B62:E62 D160:E165 D119:E119 D54:E59 D42:E46 D122:E126 D128:E128 D148:E152 B47:E47 B41:E41 C35:E35 C129:E129 B153:E153 B127:E127 D169:E169 D167:E167 D171:E171 D173:E173 B175 B169 B171 D175:E175 B177 B173 D177:E177 B167 A120:E120 B147:E147 B70:E70 B68:E68 B66:E66 B121:E121 B122:B126 B128:B146 B148:B152 B154:B158 B160:B165 B16:C16 A17:B20 A22:B22 B23:B24 A24 A25:B28 B29:B30 A30 A31:B34 B35:B40 A36:A40 A42:B46 A48:B52 A54:B59 A61:B61 A63:B63 A65:B65 A67:B67 A69:B69 A71:B71 A73:A74 A76 A78:A80 A82:A83 A85 A87:A88 A90:A92 A94" name="Range3"/>
    <protectedRange sqref="B3:B5" name="Range1"/>
    <protectedRange sqref="G72:H116 G178:H222" name="Range6_1"/>
    <protectedRange sqref="B182 B191 D200:E200 D220:E220 B220 B222 D222:E222 D179:E180 D182:E182 D184:E186 D188:E189 D191:E191 D193:E194 D196:E198 B76 B85 D94:E94 D114:E114 B114 B116 D116:E116 D73:E74 D76:E76 D78:E80 D82:E83 D85:E85 D87:E88 D90:E92 D107:E112 D213:E218 B115:E115 B106:E106 B221:E221 B219:E219 B212:E212 B199:E199 B195:E195 B192:E192 B190:E190 B187:E187 B183:E183 B181:E181 B178:E178 A95:E95 D96:E99 A100:E100 A96:A99 D101:E105 A101:A106 A107:B112 A113:E113 A114:A116 B179:B180 B184:B186 B188:B189 B193:B194 B196:B198 B213:B218 A121:A200 A201:E201 D202:E205 A206:E206 A202:A205 A207:A222 D207:E211 A16 A21 A23 A29 A35 A41 A47 A53 A60 A62 A64 A66 A68 A70 B73:B74 A72:E72 A75:E75 B78:B80 A77:E77 B82:B83 A81:E81 A84:E84 B87:B88 A86:E86 B90:B92 A89:E89 A93:E93" name="Range3_1"/>
  </protectedRanges>
  <mergeCells count="12">
    <mergeCell ref="A15:F15"/>
    <mergeCell ref="A120:E120"/>
    <mergeCell ref="B233:B236"/>
    <mergeCell ref="C233:E233"/>
    <mergeCell ref="C234:E234"/>
    <mergeCell ref="C236:E236"/>
    <mergeCell ref="C235:E235"/>
    <mergeCell ref="A228:E228"/>
    <mergeCell ref="A229:E229"/>
    <mergeCell ref="A230:E230"/>
    <mergeCell ref="A226:E226"/>
    <mergeCell ref="A227:E227"/>
  </mergeCells>
  <phoneticPr fontId="12" type="noConversion"/>
  <dataValidations count="1">
    <dataValidation type="decimal" operator="greaterThanOrEqual" allowBlank="1" showInputMessage="1" showErrorMessage="1" sqref="D61 D63:E63 D65 D67 D69:E69 E70:E75 D118:E119 D36:E40 E64:E68 E86:E116 D167 D169:E169 D171 D173 D175:E175 E176:E181 E170:E174 D177 D179:D180 D182:E182 D184:D186 D188:D189 D191:E191 D193:D194 D196:D198 E183:E190 D71 D73:D74 D76:E76 D78:D80 D82:D83 D85:E85 D87:D88 D90:D92 E77:E84 D16:E22 D24:D27 E23:E27 D28:E28 E29:E33 D30:D33 D34:E34 E35 D48:E52 E53 D54:E58 D59 E41 D42:E46 E47 E59:E62 D121:E128 D142:E146 D130:D133 E129:E133 D134:E134 E135:E139 D136:D139 D140:E140 E141 D154:E158 E159 D160:E164 D165 E147 D148:E152 E153 E165:E168 D94 D96:D99 D101:D116 D200 D202:D205 E192:E222 D207:D222" xr:uid="{8C15FC5A-F30C-4ABB-9E84-56D0A532AF68}">
      <formula1>0</formula1>
    </dataValidation>
  </dataValidations>
  <pageMargins left="0.70866141732283472" right="0.70866141732283472" top="0.74803149606299213" bottom="0.74803149606299213" header="0.31496062992125984" footer="0.31496062992125984"/>
  <pageSetup paperSize="8" scale="74" fitToHeight="0" orientation="landscape" r:id="rId1"/>
  <ignoredErrors>
    <ignoredError sqref="F94 F114 F22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PRICING SCHEDULE</vt:lpstr>
      <vt:lpstr>'PRICING SCHEDULE'!Print_Area</vt:lpstr>
      <vt:lpstr>'PRICING SCHEDULE'!Print_Titles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Willie Needham</dc:creator>
  <cp:lastModifiedBy>Kwena Ramasenya</cp:lastModifiedBy>
  <cp:lastPrinted>2023-05-24T06:27:06Z</cp:lastPrinted>
  <dcterms:created xsi:type="dcterms:W3CDTF">2017-06-15T23:28:53Z</dcterms:created>
  <dcterms:modified xsi:type="dcterms:W3CDTF">2023-05-24T06:27:25Z</dcterms:modified>
</cp:coreProperties>
</file>