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setholhk_eskom_co_za/Documents/Documents/Mr Zweli/Sustainability of Training Centres/"/>
    </mc:Choice>
  </mc:AlternateContent>
  <xr:revisionPtr revIDLastSave="6" documentId="13_ncr:1_{C4CB0416-56FA-4EA1-B495-27195932C132}" xr6:coauthVersionLast="47" xr6:coauthVersionMax="47" xr10:uidLastSave="{FB07750B-8CA1-410A-9F7B-256D02C9D2A6}"/>
  <bookViews>
    <workbookView xWindow="-110" yWindow="-110" windowWidth="19420" windowHeight="10300" xr2:uid="{72167768-66B9-4EAD-811D-4A1198AACEA8}"/>
  </bookViews>
  <sheets>
    <sheet name="QS Estimate Skills Assessment" sheetId="2" r:id="rId1"/>
    <sheet name="REPORTING AND COSTING" sheetId="3" state="hidden" r:id="rId2"/>
    <sheet name="Sheet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J18" i="2"/>
  <c r="J29" i="2"/>
  <c r="J6" i="2"/>
  <c r="J27" i="2"/>
  <c r="G25" i="2"/>
  <c r="J25" i="2" s="1"/>
  <c r="J11" i="2"/>
  <c r="J12" i="2"/>
  <c r="J13" i="2"/>
  <c r="J14" i="2"/>
  <c r="J15" i="2"/>
  <c r="C18" i="3"/>
  <c r="C17" i="3"/>
  <c r="C16" i="3"/>
  <c r="D17" i="3"/>
  <c r="C14" i="3"/>
  <c r="C12" i="3"/>
  <c r="C11" i="3"/>
  <c r="D16" i="3"/>
  <c r="J16" i="2"/>
  <c r="J17" i="2"/>
  <c r="C13" i="3"/>
  <c r="D18" i="3"/>
  <c r="F23" i="2" l="1"/>
  <c r="J23" i="2" s="1"/>
  <c r="J31" i="2" s="1"/>
</calcChain>
</file>

<file path=xl/sharedStrings.xml><?xml version="1.0" encoding="utf-8"?>
<sst xmlns="http://schemas.openxmlformats.org/spreadsheetml/2006/main" count="100" uniqueCount="69">
  <si>
    <t>ITEM</t>
  </si>
  <si>
    <t>DESCRIPTION</t>
  </si>
  <si>
    <t>UNIT</t>
  </si>
  <si>
    <t>PERSONNEL</t>
  </si>
  <si>
    <t>MONTHS</t>
  </si>
  <si>
    <t>PRICE</t>
  </si>
  <si>
    <t>Preliminaries and Generals</t>
  </si>
  <si>
    <t>Safety File (cover work and employees)</t>
  </si>
  <si>
    <t>Once off</t>
  </si>
  <si>
    <t>Medicals</t>
  </si>
  <si>
    <t>Sub total 100</t>
  </si>
  <si>
    <t>Resources</t>
  </si>
  <si>
    <t>Lead Analyst(SME)</t>
  </si>
  <si>
    <t>Analyst assistant</t>
  </si>
  <si>
    <t>Project Manager</t>
  </si>
  <si>
    <t>Project assistant and Administrator officer</t>
  </si>
  <si>
    <t>Lead Researcher</t>
  </si>
  <si>
    <t>Researcher assistants</t>
  </si>
  <si>
    <t>Sub total 200</t>
  </si>
  <si>
    <t>Information /document manager</t>
  </si>
  <si>
    <t>Stakeholder Manager</t>
  </si>
  <si>
    <t>HRS/MONTH</t>
  </si>
  <si>
    <t>NO. OF PERSONS</t>
  </si>
  <si>
    <t>ESTIMATED RATES/HR /PER</t>
  </si>
  <si>
    <t>monthly</t>
  </si>
  <si>
    <t>R</t>
  </si>
  <si>
    <t>Deliverable</t>
  </si>
  <si>
    <t>Due Date</t>
  </si>
  <si>
    <t>3 weeks after contract signature</t>
  </si>
  <si>
    <t>Draft report with gaps and inputs required for finalization</t>
  </si>
  <si>
    <t>8 weeks after contract signature</t>
  </si>
  <si>
    <t>Final report</t>
  </si>
  <si>
    <t>16 weeks after contract signature</t>
  </si>
  <si>
    <t>Scope Section</t>
  </si>
  <si>
    <t>Cost/report</t>
  </si>
  <si>
    <t>Initial project schedule and plan for resources</t>
  </si>
  <si>
    <t>N/A</t>
  </si>
  <si>
    <t>4A</t>
  </si>
  <si>
    <t>Penalty</t>
  </si>
  <si>
    <t>Suggestion</t>
  </si>
  <si>
    <t>0.05% of project cost per every day missed (for that report)</t>
  </si>
  <si>
    <t>4A+4B</t>
  </si>
  <si>
    <t>2.5% of total project cost</t>
  </si>
  <si>
    <t>Final report  review period</t>
  </si>
  <si>
    <t>2 weeks after final report</t>
  </si>
  <si>
    <t>70% of total project cost</t>
  </si>
  <si>
    <t>Final Integration report, the  balance cost</t>
  </si>
  <si>
    <t>T&amp;S</t>
  </si>
  <si>
    <t>Majority of work will be done in the draft  report, 25% of that is</t>
  </si>
  <si>
    <t>25% of total project cost</t>
  </si>
  <si>
    <t>A-100</t>
  </si>
  <si>
    <t>B-200</t>
  </si>
  <si>
    <t>ESTIMATED PRICE</t>
  </si>
  <si>
    <t>Total Estimated</t>
  </si>
  <si>
    <t>T&amp;S, at 2.5% of R2 017 200</t>
  </si>
  <si>
    <t>Assumption if project comes at R2 017 200 (inc. T&amp;S), 2.5% of that is</t>
  </si>
  <si>
    <t>Costing/Invoicing</t>
  </si>
  <si>
    <t>Per reports invoice</t>
  </si>
  <si>
    <t>Invoice 1</t>
  </si>
  <si>
    <t>Invoice 2</t>
  </si>
  <si>
    <t>Invoice 3</t>
  </si>
  <si>
    <t>The plan  invoice will come within a month and will be before november, in this case total payment for invoice 1 will be R50430+R50430*2.5%=R51690.75</t>
  </si>
  <si>
    <t>C-300</t>
  </si>
  <si>
    <t>Disbursements</t>
  </si>
  <si>
    <t>Travel - Km</t>
  </si>
  <si>
    <t>Accommodation</t>
  </si>
  <si>
    <t>Communication Allowance (Airtime, Data, Laptop Hire etc. )</t>
  </si>
  <si>
    <t>Km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</si>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</sst>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&quot;#,##0.00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rgb="FFFFFFFF"/>
      <name val="Arial"/>
      <family val="2"/>
    </font>
    <font>
      <sz val="12"/>
      <color rgb="FF003896"/>
      <name val="Arial"/>
      <family val="2"/>
    </font>
    <font>
      <sz val="12"/>
      <color rgb="FF003895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2" fontId="4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/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/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/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2" xfId="0" applyFont="1" applyBorder="1"/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 wrapText="1" indent="2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indent="2" readingOrder="1"/>
    </xf>
    <xf numFmtId="17" fontId="10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17" fontId="9" fillId="0" borderId="0" xfId="0" applyNumberFormat="1" applyFont="1" applyAlignment="1">
      <alignment horizontal="center" vertical="center" wrapText="1" readingOrder="1"/>
    </xf>
    <xf numFmtId="0" fontId="12" fillId="0" borderId="0" xfId="0" applyFont="1"/>
    <xf numFmtId="0" fontId="3" fillId="0" borderId="0" xfId="0" applyFont="1"/>
    <xf numFmtId="164" fontId="3" fillId="0" borderId="0" xfId="1" applyFont="1"/>
    <xf numFmtId="0" fontId="5" fillId="0" borderId="7" xfId="0" applyFont="1" applyBorder="1"/>
    <xf numFmtId="0" fontId="5" fillId="0" borderId="8" xfId="0" applyFont="1" applyBorder="1"/>
    <xf numFmtId="165" fontId="3" fillId="0" borderId="0" xfId="0" applyNumberFormat="1" applyFont="1"/>
    <xf numFmtId="0" fontId="5" fillId="2" borderId="5" xfId="0" applyFont="1" applyFill="1" applyBorder="1"/>
    <xf numFmtId="0" fontId="3" fillId="2" borderId="6" xfId="0" applyFont="1" applyFill="1" applyBorder="1"/>
    <xf numFmtId="0" fontId="5" fillId="2" borderId="6" xfId="0" applyFont="1" applyFill="1" applyBorder="1"/>
    <xf numFmtId="165" fontId="5" fillId="2" borderId="3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12C5-8876-4400-811E-CC5AACE2DD28}">
  <dimension ref="C3:U49"/>
  <sheetViews>
    <sheetView tabSelected="1" zoomScale="85" zoomScaleNormal="70" workbookViewId="0">
      <selection activeCell="C3" sqref="C3:C4"/>
    </sheetView>
  </sheetViews>
  <sheetFormatPr defaultColWidth="8.7265625" defaultRowHeight="11.5" x14ac:dyDescent="0.25"/>
  <cols>
    <col min="1" max="3" width="8.7265625" style="6"/>
    <col min="4" max="4" width="37.7265625" style="6" customWidth="1"/>
    <col min="5" max="5" width="8.7265625" style="6"/>
    <col min="6" max="6" width="15.453125" style="6" customWidth="1"/>
    <col min="7" max="7" width="15.1796875" style="6" customWidth="1"/>
    <col min="8" max="8" width="16.1796875" style="6" customWidth="1"/>
    <col min="9" max="9" width="17.7265625" style="6" customWidth="1"/>
    <col min="10" max="10" width="21.453125" style="6" customWidth="1"/>
    <col min="11" max="15" width="8.7265625" style="6"/>
    <col min="16" max="16" width="10.7265625" style="6" customWidth="1"/>
    <col min="17" max="20" width="8.7265625" style="6"/>
    <col min="21" max="21" width="13.26953125" style="6" customWidth="1"/>
    <col min="22" max="16384" width="8.7265625" style="6"/>
  </cols>
  <sheetData>
    <row r="3" spans="3:10" x14ac:dyDescent="0.25">
      <c r="C3" s="46" t="s">
        <v>0</v>
      </c>
      <c r="D3" s="52" t="s">
        <v>1</v>
      </c>
      <c r="E3" s="52" t="s">
        <v>2</v>
      </c>
      <c r="F3" s="45" t="s">
        <v>22</v>
      </c>
      <c r="G3" s="54" t="s">
        <v>21</v>
      </c>
      <c r="H3" s="52" t="s">
        <v>4</v>
      </c>
      <c r="I3" s="52" t="s">
        <v>23</v>
      </c>
      <c r="J3" s="52" t="s">
        <v>5</v>
      </c>
    </row>
    <row r="4" spans="3:10" ht="25.9" customHeight="1" x14ac:dyDescent="0.25">
      <c r="C4" s="46"/>
      <c r="D4" s="53"/>
      <c r="E4" s="53"/>
      <c r="F4" s="45" t="s">
        <v>3</v>
      </c>
      <c r="G4" s="55"/>
      <c r="H4" s="53"/>
      <c r="I4" s="53"/>
      <c r="J4" s="53"/>
    </row>
    <row r="5" spans="3:10" x14ac:dyDescent="0.25">
      <c r="C5" s="4" t="s">
        <v>50</v>
      </c>
      <c r="D5" s="8" t="s">
        <v>6</v>
      </c>
      <c r="E5" s="7"/>
      <c r="F5" s="16"/>
      <c r="G5" s="16"/>
      <c r="H5" s="16"/>
      <c r="I5" s="11"/>
      <c r="J5" s="11"/>
    </row>
    <row r="6" spans="3:10" x14ac:dyDescent="0.25">
      <c r="C6" s="8"/>
      <c r="D6" s="10" t="s">
        <v>7</v>
      </c>
      <c r="E6" s="17" t="s">
        <v>8</v>
      </c>
      <c r="F6" s="16"/>
      <c r="G6" s="16"/>
      <c r="H6" s="16"/>
      <c r="I6" s="11"/>
      <c r="J6" s="11">
        <f>+I6</f>
        <v>0</v>
      </c>
    </row>
    <row r="7" spans="3:10" x14ac:dyDescent="0.25">
      <c r="C7" s="8"/>
      <c r="D7" s="10" t="s">
        <v>9</v>
      </c>
      <c r="E7" s="17" t="s">
        <v>8</v>
      </c>
      <c r="F7" s="16">
        <v>11</v>
      </c>
      <c r="G7" s="16">
        <v>1</v>
      </c>
      <c r="H7" s="16">
        <v>1</v>
      </c>
      <c r="I7" s="11"/>
      <c r="J7" s="11">
        <f>F7*G7*H7*I7</f>
        <v>0</v>
      </c>
    </row>
    <row r="8" spans="3:10" x14ac:dyDescent="0.25">
      <c r="C8" s="8"/>
      <c r="D8" s="10" t="s">
        <v>10</v>
      </c>
      <c r="E8" s="17"/>
      <c r="F8" s="16"/>
      <c r="G8" s="16"/>
      <c r="H8" s="16"/>
      <c r="I8" s="11"/>
      <c r="J8" s="11"/>
    </row>
    <row r="9" spans="3:10" x14ac:dyDescent="0.25">
      <c r="C9" s="8"/>
      <c r="D9" s="10"/>
      <c r="E9" s="17"/>
      <c r="F9" s="16"/>
      <c r="G9" s="16"/>
      <c r="H9" s="16"/>
      <c r="I9" s="11"/>
      <c r="J9" s="11"/>
    </row>
    <row r="10" spans="3:10" ht="13" x14ac:dyDescent="0.25">
      <c r="C10" s="1" t="s">
        <v>51</v>
      </c>
      <c r="D10" s="3" t="s">
        <v>11</v>
      </c>
      <c r="E10" s="17"/>
      <c r="F10" s="16"/>
      <c r="G10" s="16"/>
      <c r="H10" s="16"/>
      <c r="I10" s="11"/>
      <c r="J10" s="11"/>
    </row>
    <row r="11" spans="3:10" ht="13" x14ac:dyDescent="0.25">
      <c r="C11" s="12"/>
      <c r="D11" s="3" t="s">
        <v>12</v>
      </c>
      <c r="E11" s="14" t="s">
        <v>24</v>
      </c>
      <c r="F11" s="14">
        <v>1</v>
      </c>
      <c r="G11" s="15">
        <v>80</v>
      </c>
      <c r="H11" s="15">
        <v>4</v>
      </c>
      <c r="I11" s="11"/>
      <c r="J11" s="11">
        <f>F11*G11*H11*I11</f>
        <v>0</v>
      </c>
    </row>
    <row r="12" spans="3:10" ht="13" x14ac:dyDescent="0.25">
      <c r="C12" s="2"/>
      <c r="D12" s="13" t="s">
        <v>13</v>
      </c>
      <c r="E12" s="14" t="s">
        <v>24</v>
      </c>
      <c r="F12" s="14">
        <v>1</v>
      </c>
      <c r="G12" s="15">
        <v>80</v>
      </c>
      <c r="H12" s="15">
        <v>4</v>
      </c>
      <c r="I12" s="11"/>
      <c r="J12" s="11">
        <f>F12*G12*H12*I12</f>
        <v>0</v>
      </c>
    </row>
    <row r="13" spans="3:10" ht="13" x14ac:dyDescent="0.25">
      <c r="C13" s="2"/>
      <c r="D13" s="3" t="s">
        <v>14</v>
      </c>
      <c r="E13" s="14" t="s">
        <v>24</v>
      </c>
      <c r="F13" s="14">
        <v>1</v>
      </c>
      <c r="G13" s="15">
        <v>120</v>
      </c>
      <c r="H13" s="15">
        <v>4</v>
      </c>
      <c r="I13" s="11"/>
      <c r="J13" s="11">
        <f t="shared" ref="J13:J17" si="0">F13*G13*H13*I13</f>
        <v>0</v>
      </c>
    </row>
    <row r="14" spans="3:10" ht="12.5" x14ac:dyDescent="0.25">
      <c r="C14" s="12"/>
      <c r="D14" s="13" t="s">
        <v>15</v>
      </c>
      <c r="E14" s="14" t="s">
        <v>24</v>
      </c>
      <c r="F14" s="14">
        <v>2</v>
      </c>
      <c r="G14" s="15">
        <v>120</v>
      </c>
      <c r="H14" s="15">
        <v>4</v>
      </c>
      <c r="I14" s="11"/>
      <c r="J14" s="11">
        <f t="shared" si="0"/>
        <v>0</v>
      </c>
    </row>
    <row r="15" spans="3:10" ht="13" x14ac:dyDescent="0.25">
      <c r="C15" s="2"/>
      <c r="D15" s="13" t="s">
        <v>19</v>
      </c>
      <c r="E15" s="14" t="s">
        <v>24</v>
      </c>
      <c r="F15" s="14">
        <v>2</v>
      </c>
      <c r="G15" s="15">
        <v>120</v>
      </c>
      <c r="H15" s="15">
        <v>4</v>
      </c>
      <c r="I15" s="11"/>
      <c r="J15" s="11">
        <f t="shared" si="0"/>
        <v>0</v>
      </c>
    </row>
    <row r="16" spans="3:10" ht="13" x14ac:dyDescent="0.25">
      <c r="C16" s="2"/>
      <c r="D16" s="3" t="s">
        <v>16</v>
      </c>
      <c r="E16" s="14" t="s">
        <v>24</v>
      </c>
      <c r="F16" s="14">
        <v>1</v>
      </c>
      <c r="G16" s="15">
        <v>120</v>
      </c>
      <c r="H16" s="15">
        <v>4</v>
      </c>
      <c r="I16" s="11"/>
      <c r="J16" s="11">
        <f t="shared" si="0"/>
        <v>0</v>
      </c>
    </row>
    <row r="17" spans="3:21" ht="13" x14ac:dyDescent="0.25">
      <c r="C17" s="2"/>
      <c r="D17" s="13" t="s">
        <v>17</v>
      </c>
      <c r="E17" s="14" t="s">
        <v>24</v>
      </c>
      <c r="F17" s="14">
        <v>2</v>
      </c>
      <c r="G17" s="15">
        <v>120</v>
      </c>
      <c r="H17" s="15">
        <v>4</v>
      </c>
      <c r="I17" s="11"/>
      <c r="J17" s="11">
        <f t="shared" si="0"/>
        <v>0</v>
      </c>
    </row>
    <row r="18" spans="3:21" ht="13" x14ac:dyDescent="0.25">
      <c r="C18" s="2"/>
      <c r="D18" s="13" t="s">
        <v>20</v>
      </c>
      <c r="E18" s="14" t="s">
        <v>24</v>
      </c>
      <c r="F18" s="14">
        <v>1</v>
      </c>
      <c r="G18" s="15">
        <v>80</v>
      </c>
      <c r="H18" s="15">
        <v>4</v>
      </c>
      <c r="I18" s="11"/>
      <c r="J18" s="11">
        <f>F18*G18*H18*I18</f>
        <v>0</v>
      </c>
    </row>
    <row r="19" spans="3:21" ht="13" x14ac:dyDescent="0.25">
      <c r="C19" s="2"/>
      <c r="D19" s="3" t="s">
        <v>18</v>
      </c>
      <c r="E19" s="14"/>
      <c r="F19" s="15"/>
      <c r="G19" s="15"/>
      <c r="H19" s="15"/>
      <c r="I19" s="11"/>
      <c r="J19" s="11"/>
    </row>
    <row r="20" spans="3:21" ht="13" x14ac:dyDescent="0.25">
      <c r="C20" s="2"/>
      <c r="D20" s="3"/>
      <c r="E20" s="14"/>
      <c r="F20" s="15"/>
      <c r="G20" s="15"/>
      <c r="H20" s="15"/>
      <c r="I20" s="11"/>
      <c r="J20" s="11"/>
    </row>
    <row r="21" spans="3:21" ht="13" x14ac:dyDescent="0.25">
      <c r="C21" s="2" t="s">
        <v>62</v>
      </c>
      <c r="D21" s="3" t="s">
        <v>63</v>
      </c>
      <c r="E21" s="14"/>
      <c r="F21" s="15"/>
      <c r="G21" s="15"/>
      <c r="H21" s="15"/>
      <c r="I21" s="11"/>
      <c r="J21" s="11"/>
    </row>
    <row r="22" spans="3:21" ht="13" x14ac:dyDescent="0.25">
      <c r="C22" s="2"/>
      <c r="D22" s="3"/>
      <c r="E22" s="14"/>
      <c r="F22" s="15"/>
      <c r="G22" s="15"/>
      <c r="H22" s="15"/>
      <c r="I22" s="11"/>
      <c r="J22" s="11"/>
    </row>
    <row r="23" spans="3:21" ht="13" x14ac:dyDescent="0.25">
      <c r="C23" s="2"/>
      <c r="D23" s="13" t="s">
        <v>64</v>
      </c>
      <c r="E23" s="14" t="s">
        <v>67</v>
      </c>
      <c r="F23" s="15">
        <f>+U37</f>
        <v>0</v>
      </c>
      <c r="G23" s="15"/>
      <c r="H23" s="15"/>
      <c r="I23" s="11"/>
      <c r="J23" s="11">
        <f>+F23*I23</f>
        <v>0</v>
      </c>
    </row>
    <row r="24" spans="3:21" ht="13" x14ac:dyDescent="0.25">
      <c r="C24" s="2"/>
      <c r="D24" s="13"/>
      <c r="E24" s="14"/>
      <c r="F24" s="15"/>
      <c r="G24" s="15"/>
      <c r="H24" s="15"/>
      <c r="I24" s="11"/>
      <c r="J24" s="11"/>
    </row>
    <row r="25" spans="3:21" ht="13" x14ac:dyDescent="0.25">
      <c r="C25" s="2"/>
      <c r="D25" s="13" t="s">
        <v>65</v>
      </c>
      <c r="E25" s="14" t="s">
        <v>68</v>
      </c>
      <c r="F25" s="15">
        <v>11</v>
      </c>
      <c r="G25" s="15">
        <f>4*4*2</f>
        <v>32</v>
      </c>
      <c r="H25" s="15"/>
      <c r="I25" s="11"/>
      <c r="J25" s="11">
        <f>+F25*I25*G25</f>
        <v>0</v>
      </c>
    </row>
    <row r="26" spans="3:21" ht="13" x14ac:dyDescent="0.25">
      <c r="C26" s="2"/>
      <c r="D26" s="13"/>
      <c r="E26" s="14"/>
      <c r="F26" s="15"/>
      <c r="G26" s="15"/>
      <c r="H26" s="15"/>
      <c r="I26" s="11"/>
      <c r="J26" s="11"/>
    </row>
    <row r="27" spans="3:21" ht="25" x14ac:dyDescent="0.25">
      <c r="C27" s="2"/>
      <c r="D27" s="13" t="s">
        <v>66</v>
      </c>
      <c r="E27" s="14" t="s">
        <v>68</v>
      </c>
      <c r="F27" s="15">
        <v>11</v>
      </c>
      <c r="G27" s="15"/>
      <c r="H27" s="15">
        <v>4</v>
      </c>
      <c r="I27" s="11"/>
      <c r="J27" s="11">
        <f>+F27*H27*I27</f>
        <v>0</v>
      </c>
    </row>
    <row r="28" spans="3:21" ht="13" x14ac:dyDescent="0.25">
      <c r="C28" s="2"/>
      <c r="D28" s="3"/>
      <c r="E28" s="14"/>
      <c r="F28" s="15"/>
      <c r="G28" s="15"/>
      <c r="H28" s="15"/>
      <c r="I28" s="11"/>
      <c r="J28" s="11"/>
    </row>
    <row r="29" spans="3:21" ht="13.5" thickBot="1" x14ac:dyDescent="0.3">
      <c r="C29" s="19"/>
      <c r="D29" s="20" t="s">
        <v>52</v>
      </c>
      <c r="E29" s="21"/>
      <c r="F29" s="22"/>
      <c r="G29" s="22"/>
      <c r="H29" s="22"/>
      <c r="I29" s="23"/>
      <c r="J29" s="23">
        <f>SUM(J6:J28)</f>
        <v>0</v>
      </c>
      <c r="O29" s="38"/>
      <c r="P29" s="38"/>
      <c r="Q29" s="38"/>
      <c r="R29" s="38"/>
      <c r="S29" s="38"/>
      <c r="T29" s="38"/>
      <c r="U29" s="38"/>
    </row>
    <row r="30" spans="3:21" ht="12" thickBot="1" x14ac:dyDescent="0.3">
      <c r="C30" s="41"/>
      <c r="D30" s="42"/>
      <c r="E30" s="43"/>
      <c r="F30" s="43"/>
      <c r="G30" s="43"/>
      <c r="H30" s="43"/>
      <c r="I30" s="43"/>
      <c r="J30" s="44"/>
      <c r="O30" s="38"/>
      <c r="P30" s="38"/>
      <c r="Q30" s="38"/>
      <c r="R30" s="38"/>
      <c r="S30" s="38"/>
      <c r="T30" s="38"/>
      <c r="U30" s="38"/>
    </row>
    <row r="31" spans="3:21" ht="16.899999999999999" customHeight="1" x14ac:dyDescent="0.25">
      <c r="D31" s="36" t="s">
        <v>53</v>
      </c>
      <c r="E31" s="36"/>
      <c r="F31" s="36"/>
      <c r="G31" s="36"/>
      <c r="H31" s="36"/>
      <c r="I31" s="36"/>
      <c r="J31" s="40">
        <f>J29+J30</f>
        <v>0</v>
      </c>
      <c r="O31" s="38"/>
      <c r="P31" s="38"/>
      <c r="Q31" s="38"/>
      <c r="R31" s="38"/>
      <c r="S31" s="38"/>
      <c r="T31" s="38"/>
      <c r="U31" s="38"/>
    </row>
    <row r="32" spans="3:21" x14ac:dyDescent="0.25">
      <c r="O32" s="38"/>
      <c r="P32" s="38"/>
      <c r="Q32" s="38"/>
      <c r="R32" s="38"/>
      <c r="S32" s="38"/>
      <c r="T32" s="38"/>
      <c r="U32" s="38"/>
    </row>
    <row r="33" spans="4:21" x14ac:dyDescent="0.25">
      <c r="O33" s="38"/>
      <c r="P33" s="38"/>
      <c r="Q33" s="38"/>
      <c r="R33" s="38"/>
      <c r="S33" s="38"/>
      <c r="T33" s="38"/>
      <c r="U33" s="38"/>
    </row>
    <row r="34" spans="4:21" x14ac:dyDescent="0.25">
      <c r="O34" s="38"/>
      <c r="P34" s="38"/>
      <c r="Q34" s="38"/>
      <c r="R34" s="38"/>
      <c r="S34" s="38"/>
      <c r="T34" s="38"/>
      <c r="U34" s="38"/>
    </row>
    <row r="35" spans="4:21" x14ac:dyDescent="0.25">
      <c r="O35" s="38"/>
      <c r="P35" s="38"/>
      <c r="Q35" s="38"/>
      <c r="R35" s="38"/>
      <c r="S35" s="38"/>
      <c r="T35" s="38"/>
      <c r="U35" s="38"/>
    </row>
    <row r="36" spans="4:21" x14ac:dyDescent="0.25">
      <c r="O36" s="39"/>
      <c r="P36" s="39"/>
      <c r="Q36" s="39"/>
      <c r="R36" s="39"/>
      <c r="S36" s="39"/>
      <c r="T36" s="38"/>
      <c r="U36" s="39"/>
    </row>
    <row r="37" spans="4:21" x14ac:dyDescent="0.25">
      <c r="D37" s="47"/>
      <c r="E37" s="47"/>
      <c r="F37" s="47"/>
      <c r="G37" s="47"/>
      <c r="H37" s="47"/>
      <c r="I37" s="47"/>
      <c r="J37" s="47"/>
      <c r="T37" s="36"/>
      <c r="U37" s="37"/>
    </row>
    <row r="38" spans="4:21" x14ac:dyDescent="0.25">
      <c r="D38" s="47"/>
      <c r="E38" s="47"/>
      <c r="F38" s="47"/>
      <c r="G38" s="47"/>
      <c r="H38" s="47"/>
      <c r="I38" s="47"/>
      <c r="J38" s="47"/>
    </row>
    <row r="39" spans="4:21" x14ac:dyDescent="0.25">
      <c r="D39" s="47"/>
      <c r="E39" s="47"/>
      <c r="F39" s="47"/>
      <c r="G39" s="47"/>
      <c r="H39" s="47"/>
      <c r="I39" s="47"/>
      <c r="J39" s="47"/>
    </row>
    <row r="46" spans="4:21" ht="15.5" x14ac:dyDescent="0.35">
      <c r="D46" s="35"/>
    </row>
    <row r="47" spans="4:21" ht="15.5" x14ac:dyDescent="0.35">
      <c r="D47" s="35"/>
    </row>
    <row r="48" spans="4:21" ht="15.5" x14ac:dyDescent="0.35">
      <c r="D48" s="35"/>
    </row>
    <row r="49" spans="4:4" ht="15.5" x14ac:dyDescent="0.35">
      <c r="D49" s="35"/>
    </row>
  </sheetData>
  <mergeCells count="8">
    <mergeCell ref="I3:I4"/>
    <mergeCell ref="J3:J4"/>
    <mergeCell ref="D37:J39"/>
    <mergeCell ref="C3:C4"/>
    <mergeCell ref="D3:D4"/>
    <mergeCell ref="E3:E4"/>
    <mergeCell ref="G3:G4"/>
    <mergeCell ref="H3:H4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3630-BB8D-48D0-95AB-E181D60DA4EE}">
  <dimension ref="A1:F46"/>
  <sheetViews>
    <sheetView workbookViewId="0">
      <selection activeCell="C23" sqref="C23"/>
    </sheetView>
  </sheetViews>
  <sheetFormatPr defaultColWidth="8.54296875" defaultRowHeight="11.5" x14ac:dyDescent="0.25"/>
  <cols>
    <col min="1" max="1" width="8.54296875" style="6"/>
    <col min="2" max="2" width="42.26953125" style="6" customWidth="1"/>
    <col min="3" max="3" width="29.26953125" style="6" customWidth="1"/>
    <col min="4" max="4" width="15.81640625" style="6" customWidth="1"/>
    <col min="5" max="5" width="23.453125" style="6" customWidth="1"/>
    <col min="6" max="6" width="43.81640625" style="6" customWidth="1"/>
    <col min="7" max="16384" width="8.54296875" style="6"/>
  </cols>
  <sheetData>
    <row r="1" spans="1:6" x14ac:dyDescent="0.25">
      <c r="A1" s="6" t="s">
        <v>25</v>
      </c>
      <c r="B1" s="9"/>
      <c r="C1" s="9"/>
      <c r="D1" s="9"/>
    </row>
    <row r="2" spans="1:6" x14ac:dyDescent="0.25">
      <c r="B2" s="9"/>
      <c r="C2" s="9"/>
      <c r="D2" s="9"/>
      <c r="E2" s="48" t="s">
        <v>39</v>
      </c>
      <c r="F2" s="49"/>
    </row>
    <row r="3" spans="1:6" x14ac:dyDescent="0.25">
      <c r="A3" s="9"/>
      <c r="B3" s="24" t="s">
        <v>26</v>
      </c>
      <c r="C3" s="25" t="s">
        <v>27</v>
      </c>
      <c r="D3" s="9" t="s">
        <v>33</v>
      </c>
      <c r="E3" s="26" t="s">
        <v>34</v>
      </c>
      <c r="F3" s="9" t="s">
        <v>38</v>
      </c>
    </row>
    <row r="4" spans="1:6" ht="13.5" customHeight="1" x14ac:dyDescent="0.25">
      <c r="A4" s="9">
        <v>1</v>
      </c>
      <c r="B4" s="27" t="s">
        <v>35</v>
      </c>
      <c r="C4" s="28" t="s">
        <v>28</v>
      </c>
      <c r="D4" s="9" t="s">
        <v>36</v>
      </c>
      <c r="E4" s="26" t="s">
        <v>42</v>
      </c>
      <c r="F4" s="9" t="s">
        <v>40</v>
      </c>
    </row>
    <row r="5" spans="1:6" ht="16" customHeight="1" x14ac:dyDescent="0.25">
      <c r="A5" s="9">
        <v>2</v>
      </c>
      <c r="B5" s="27" t="s">
        <v>29</v>
      </c>
      <c r="C5" s="28" t="s">
        <v>30</v>
      </c>
      <c r="D5" s="9" t="s">
        <v>37</v>
      </c>
      <c r="E5" s="26" t="s">
        <v>49</v>
      </c>
      <c r="F5" s="9" t="s">
        <v>40</v>
      </c>
    </row>
    <row r="6" spans="1:6" ht="14.15" customHeight="1" x14ac:dyDescent="0.25">
      <c r="A6" s="9">
        <v>3</v>
      </c>
      <c r="B6" s="27" t="s">
        <v>31</v>
      </c>
      <c r="C6" s="28" t="s">
        <v>32</v>
      </c>
      <c r="D6" s="9" t="s">
        <v>41</v>
      </c>
      <c r="E6" s="26" t="s">
        <v>45</v>
      </c>
      <c r="F6" s="9" t="s">
        <v>40</v>
      </c>
    </row>
    <row r="7" spans="1:6" x14ac:dyDescent="0.25">
      <c r="A7" s="9"/>
      <c r="B7" s="26" t="s">
        <v>43</v>
      </c>
      <c r="C7" s="9" t="s">
        <v>44</v>
      </c>
      <c r="D7" s="9"/>
    </row>
    <row r="11" spans="1:6" x14ac:dyDescent="0.25">
      <c r="B11" s="5" t="s">
        <v>55</v>
      </c>
      <c r="C11" s="11">
        <f>2017200*2.5/100</f>
        <v>50430</v>
      </c>
      <c r="D11" s="50" t="s">
        <v>61</v>
      </c>
      <c r="E11" s="50"/>
      <c r="F11" s="50"/>
    </row>
    <row r="12" spans="1:6" x14ac:dyDescent="0.25">
      <c r="B12" s="9" t="s">
        <v>48</v>
      </c>
      <c r="C12" s="11">
        <f>2017200*25/100</f>
        <v>504300</v>
      </c>
      <c r="D12" s="50"/>
      <c r="E12" s="50"/>
      <c r="F12" s="50"/>
    </row>
    <row r="13" spans="1:6" x14ac:dyDescent="0.25">
      <c r="B13" s="9" t="s">
        <v>46</v>
      </c>
      <c r="C13" s="11">
        <f>2017200-C12-C11</f>
        <v>1462470</v>
      </c>
      <c r="D13" s="50"/>
      <c r="E13" s="50"/>
      <c r="F13" s="50"/>
    </row>
    <row r="14" spans="1:6" x14ac:dyDescent="0.25">
      <c r="B14" s="9" t="s">
        <v>54</v>
      </c>
      <c r="C14" s="11">
        <f>2017200*2.5/100</f>
        <v>50430</v>
      </c>
      <c r="D14" s="50"/>
      <c r="E14" s="50"/>
      <c r="F14" s="50"/>
    </row>
    <row r="16" spans="1:6" x14ac:dyDescent="0.25">
      <c r="B16" s="9" t="s">
        <v>58</v>
      </c>
      <c r="C16" s="11">
        <f>C11*2.5%</f>
        <v>1260.75</v>
      </c>
      <c r="D16" s="11">
        <f>C11+C16</f>
        <v>51690.75</v>
      </c>
      <c r="E16" s="18"/>
    </row>
    <row r="17" spans="2:4" x14ac:dyDescent="0.25">
      <c r="B17" s="9" t="s">
        <v>59</v>
      </c>
      <c r="C17" s="11">
        <f>C11*25%</f>
        <v>12607.5</v>
      </c>
      <c r="D17" s="11">
        <f>C12+C17</f>
        <v>516907.5</v>
      </c>
    </row>
    <row r="18" spans="2:4" x14ac:dyDescent="0.25">
      <c r="B18" s="9" t="s">
        <v>60</v>
      </c>
      <c r="C18" s="11">
        <f>C11*70%</f>
        <v>35301</v>
      </c>
      <c r="D18" s="11">
        <f>C13+C18</f>
        <v>1497771</v>
      </c>
    </row>
    <row r="41" spans="1:6" x14ac:dyDescent="0.25">
      <c r="E41" s="6" t="s">
        <v>56</v>
      </c>
    </row>
    <row r="42" spans="1:6" x14ac:dyDescent="0.25">
      <c r="A42" s="9"/>
      <c r="B42" s="24" t="s">
        <v>26</v>
      </c>
      <c r="C42" s="25" t="s">
        <v>27</v>
      </c>
      <c r="D42" s="9" t="s">
        <v>33</v>
      </c>
      <c r="E42" s="26" t="s">
        <v>34</v>
      </c>
      <c r="F42" s="9" t="s">
        <v>38</v>
      </c>
    </row>
    <row r="43" spans="1:6" ht="13.5" customHeight="1" x14ac:dyDescent="0.25">
      <c r="A43" s="9">
        <v>1</v>
      </c>
      <c r="B43" s="27" t="s">
        <v>35</v>
      </c>
      <c r="C43" s="28" t="s">
        <v>28</v>
      </c>
      <c r="D43" s="9" t="s">
        <v>36</v>
      </c>
      <c r="E43" s="26" t="s">
        <v>42</v>
      </c>
      <c r="F43" s="9" t="s">
        <v>40</v>
      </c>
    </row>
    <row r="44" spans="1:6" ht="16" customHeight="1" x14ac:dyDescent="0.25">
      <c r="A44" s="9">
        <v>2</v>
      </c>
      <c r="B44" s="27" t="s">
        <v>29</v>
      </c>
      <c r="C44" s="28" t="s">
        <v>30</v>
      </c>
      <c r="D44" s="9" t="s">
        <v>37</v>
      </c>
      <c r="E44" s="26" t="s">
        <v>49</v>
      </c>
      <c r="F44" s="9" t="s">
        <v>40</v>
      </c>
    </row>
    <row r="45" spans="1:6" ht="14.15" customHeight="1" x14ac:dyDescent="0.25">
      <c r="A45" s="9">
        <v>3</v>
      </c>
      <c r="B45" s="27" t="s">
        <v>31</v>
      </c>
      <c r="C45" s="28" t="s">
        <v>32</v>
      </c>
      <c r="D45" s="9" t="s">
        <v>41</v>
      </c>
      <c r="E45" s="26" t="s">
        <v>45</v>
      </c>
      <c r="F45" s="9" t="s">
        <v>40</v>
      </c>
    </row>
    <row r="46" spans="1:6" x14ac:dyDescent="0.25">
      <c r="A46" s="9"/>
      <c r="B46" s="26" t="s">
        <v>47</v>
      </c>
      <c r="C46" s="9" t="s">
        <v>57</v>
      </c>
      <c r="D46" s="9"/>
    </row>
  </sheetData>
  <mergeCells count="2">
    <mergeCell ref="E2:F2"/>
    <mergeCell ref="D11:F14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82DB-A5C3-4315-99E4-5A26766D15CB}">
  <dimension ref="E2:F12"/>
  <sheetViews>
    <sheetView topLeftCell="C1" workbookViewId="0">
      <selection activeCell="E27" sqref="E27"/>
    </sheetView>
  </sheetViews>
  <sheetFormatPr defaultRowHeight="14.5" x14ac:dyDescent="0.35"/>
  <cols>
    <col min="5" max="5" width="60.453125" customWidth="1"/>
    <col min="6" max="6" width="74.453125" customWidth="1"/>
  </cols>
  <sheetData>
    <row r="2" spans="5:6" x14ac:dyDescent="0.35">
      <c r="E2" s="51"/>
      <c r="F2" s="51"/>
    </row>
    <row r="3" spans="5:6" ht="15.5" x14ac:dyDescent="0.35">
      <c r="E3" s="29"/>
      <c r="F3" s="30"/>
    </row>
    <row r="4" spans="5:6" ht="15.5" x14ac:dyDescent="0.35">
      <c r="E4" s="31"/>
      <c r="F4" s="32"/>
    </row>
    <row r="5" spans="5:6" ht="15.5" x14ac:dyDescent="0.35">
      <c r="E5" s="31"/>
      <c r="F5" s="33"/>
    </row>
    <row r="6" spans="5:6" ht="15.5" x14ac:dyDescent="0.35">
      <c r="E6" s="31"/>
      <c r="F6" s="34"/>
    </row>
    <row r="7" spans="5:6" ht="15.5" x14ac:dyDescent="0.35">
      <c r="E7" s="31"/>
      <c r="F7" s="34"/>
    </row>
    <row r="8" spans="5:6" ht="15.5" x14ac:dyDescent="0.35">
      <c r="E8" s="31"/>
      <c r="F8" s="34"/>
    </row>
    <row r="9" spans="5:6" ht="15.5" x14ac:dyDescent="0.35">
      <c r="E9" s="31"/>
      <c r="F9" s="34"/>
    </row>
    <row r="10" spans="5:6" ht="15.5" x14ac:dyDescent="0.35">
      <c r="E10" s="31"/>
      <c r="F10" s="34"/>
    </row>
    <row r="11" spans="5:6" ht="15.5" x14ac:dyDescent="0.35">
      <c r="E11" s="31"/>
      <c r="F11" s="33"/>
    </row>
    <row r="12" spans="5:6" ht="15.5" x14ac:dyDescent="0.35">
      <c r="E12" s="31"/>
      <c r="F12" s="34"/>
    </row>
  </sheetData>
  <mergeCells count="1"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QS Estimate Skills Assessment</vt:lpstr>
      <vt:lpstr>REPORTING AND COSTING</vt:lpstr>
      <vt:lpstr>Sheet4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Tebogo Lekalakala</dc:creator>
  <cp:lastModifiedBy>Hazel Sethole</cp:lastModifiedBy>
  <dcterms:created xsi:type="dcterms:W3CDTF">2025-07-23T07:13:39Z</dcterms:created>
  <dcterms:modified xsi:type="dcterms:W3CDTF">2025-11-10T11:37:38Z</dcterms:modified>
</cp:coreProperties>
</file>